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hau\Do An\4IN1_DoAnTotNghiep\Tài liệu\"/>
    </mc:Choice>
  </mc:AlternateContent>
  <bookViews>
    <workbookView xWindow="-120" yWindow="-120" windowWidth="20730" windowHeight="11160"/>
  </bookViews>
  <sheets>
    <sheet name="Sprin 1" sheetId="8" r:id="rId1"/>
    <sheet name="Sprint 2" sheetId="9" r:id="rId2"/>
    <sheet name="Report" sheetId="11" r:id="rId3"/>
    <sheet name="Sheet2" sheetId="7" state="hidden" r:id="rId4"/>
    <sheet name="Sheet1" sheetId="6" state="hidden" r:id="rId5"/>
  </sheets>
  <calcPr calcId="162913"/>
</workbook>
</file>

<file path=xl/calcChain.xml><?xml version="1.0" encoding="utf-8"?>
<calcChain xmlns="http://schemas.openxmlformats.org/spreadsheetml/2006/main">
  <c r="D10" i="8" l="1"/>
  <c r="D9" i="8"/>
  <c r="G148" i="8"/>
  <c r="E12" i="9" l="1"/>
  <c r="E9" i="9"/>
  <c r="F201" i="9"/>
  <c r="E11" i="9"/>
  <c r="D12" i="9"/>
  <c r="E10" i="9"/>
  <c r="D11" i="9"/>
  <c r="D9" i="9"/>
  <c r="D10" i="9"/>
  <c r="E13" i="9" l="1"/>
  <c r="G7" i="11" s="1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V201" i="9"/>
  <c r="V206" i="9" s="1"/>
  <c r="U201" i="9"/>
  <c r="U206" i="9" s="1"/>
  <c r="T201" i="9"/>
  <c r="T206" i="9" s="1"/>
  <c r="S201" i="9"/>
  <c r="S206" i="9" s="1"/>
  <c r="R201" i="9"/>
  <c r="R206" i="9" s="1"/>
  <c r="Q201" i="9"/>
  <c r="Q206" i="9" s="1"/>
  <c r="P201" i="9"/>
  <c r="P206" i="9" s="1"/>
  <c r="O201" i="9"/>
  <c r="O206" i="9" s="1"/>
  <c r="N201" i="9"/>
  <c r="N206" i="9" s="1"/>
  <c r="M201" i="9"/>
  <c r="M206" i="9" s="1"/>
  <c r="L201" i="9"/>
  <c r="L206" i="9" s="1"/>
  <c r="K201" i="9"/>
  <c r="K206" i="9" s="1"/>
  <c r="J201" i="9"/>
  <c r="J206" i="9" s="1"/>
  <c r="I201" i="9"/>
  <c r="I206" i="9" s="1"/>
  <c r="H201" i="9"/>
  <c r="H206" i="9" s="1"/>
  <c r="G201" i="9"/>
  <c r="G206" i="9" s="1"/>
  <c r="U87" i="9"/>
  <c r="F87" i="9"/>
  <c r="V87" i="9" l="1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H205" i="9" s="1"/>
  <c r="G87" i="9"/>
  <c r="G205" i="9" s="1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H152" i="8"/>
  <c r="G152" i="8"/>
  <c r="D13" i="9" l="1"/>
  <c r="F7" i="11" s="1"/>
  <c r="E12" i="8"/>
  <c r="D12" i="8"/>
  <c r="E11" i="8"/>
  <c r="D11" i="8"/>
  <c r="E10" i="8"/>
  <c r="E9" i="8"/>
  <c r="U148" i="8"/>
  <c r="U153" i="8" s="1"/>
  <c r="E13" i="8" l="1"/>
  <c r="G6" i="11" s="1"/>
  <c r="G8" i="11" s="1"/>
  <c r="D13" i="8"/>
  <c r="F6" i="11" s="1"/>
  <c r="F8" i="11" s="1"/>
  <c r="F148" i="8"/>
  <c r="G153" i="8"/>
  <c r="H148" i="8"/>
  <c r="H153" i="8" s="1"/>
  <c r="V148" i="8"/>
  <c r="T148" i="8"/>
  <c r="T153" i="8" s="1"/>
  <c r="S148" i="8"/>
  <c r="S153" i="8" s="1"/>
  <c r="R148" i="8"/>
  <c r="R153" i="8" s="1"/>
  <c r="Q148" i="8"/>
  <c r="Q153" i="8" s="1"/>
  <c r="P148" i="8"/>
  <c r="P153" i="8" s="1"/>
  <c r="O148" i="8"/>
  <c r="O153" i="8" s="1"/>
  <c r="N148" i="8"/>
  <c r="N153" i="8" s="1"/>
  <c r="M148" i="8"/>
  <c r="M153" i="8" s="1"/>
  <c r="L148" i="8"/>
  <c r="L153" i="8" s="1"/>
  <c r="K148" i="8"/>
  <c r="K153" i="8" s="1"/>
  <c r="J148" i="8"/>
  <c r="J153" i="8" s="1"/>
  <c r="I148" i="8"/>
  <c r="I153" i="8" s="1"/>
  <c r="F64" i="8"/>
  <c r="I64" i="8" l="1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H64" i="8"/>
  <c r="G64" i="8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42" i="6" s="1"/>
  <c r="E53" i="6"/>
  <c r="E20" i="6"/>
  <c r="E16" i="6" s="1"/>
  <c r="E5" i="6"/>
  <c r="J123" i="7" l="1"/>
</calcChain>
</file>

<file path=xl/sharedStrings.xml><?xml version="1.0" encoding="utf-8"?>
<sst xmlns="http://schemas.openxmlformats.org/spreadsheetml/2006/main" count="1415" uniqueCount="423">
  <si>
    <t>Sprint</t>
  </si>
  <si>
    <t>Team</t>
  </si>
  <si>
    <t>Design User Interface</t>
  </si>
  <si>
    <t>Re-testing</t>
  </si>
  <si>
    <t>Sprint 1</t>
  </si>
  <si>
    <t>Release Sprint 2</t>
  </si>
  <si>
    <t>Sprint 2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</si>
  <si>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</si>
  <si>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</si>
  <si>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</si>
  <si>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</si>
  <si>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</si>
  <si>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</si>
  <si>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</si>
  <si>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</si>
  <si>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</si>
  <si>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</si>
  <si>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</si>
  <si>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</si>
  <si>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</si>
  <si>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</si>
  <si>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</si>
  <si>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</si>
  <si>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</si>
  <si>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</si>
  <si>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</si>
  <si>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</si>
  <si>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</si>
  <si>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</si>
  <si>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</si>
  <si>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</si>
  <si>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</si>
  <si>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</si>
  <si>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</si>
  <si>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</si>
  <si>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</si>
  <si>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</si>
  <si>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</si>
  <si>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</si>
  <si>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</si>
  <si>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</si>
  <si>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</si>
  <si>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</si>
  <si>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</si>
  <si>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</si>
  <si>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</si>
  <si>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</si>
  <si>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</si>
  <si>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</si>
  <si>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</si>
  <si>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</si>
  <si>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</si>
  <si>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</si>
  <si>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</si>
  <si>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</si>
  <si>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</si>
  <si>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</si>
  <si>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</si>
  <si>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</si>
  <si>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</si>
  <si>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</si>
  <si>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</si>
  <si>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</si>
  <si>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</si>
  <si>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</si>
  <si>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</si>
  <si>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</si>
  <si>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</si>
  <si>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</si>
  <si>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</si>
  <si>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</si>
  <si>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</si>
  <si>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</si>
  <si>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</si>
  <si>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</si>
  <si>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</si>
  <si>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</si>
  <si>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</si>
  <si>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</si>
  <si>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</si>
  <si>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</si>
  <si>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</si>
  <si>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</si>
  <si>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</si>
  <si>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</si>
  <si>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</si>
  <si>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</si>
  <si>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</si>
  <si>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</si>
  <si>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</si>
  <si>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</si>
  <si>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</si>
  <si>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</si>
  <si>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</si>
  <si>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</si>
  <si>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</si>
  <si>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</si>
  <si>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</si>
  <si>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</si>
  <si>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</si>
  <si>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</si>
  <si>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</si>
  <si>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</si>
  <si>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</si>
  <si>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</si>
  <si>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</si>
  <si>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</si>
  <si>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</si>
  <si>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</si>
  <si>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</si>
  <si>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</si>
  <si>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</si>
  <si>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</si>
  <si>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</si>
  <si>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</si>
  <si>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</si>
  <si>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</si>
  <si>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</si>
  <si>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</si>
  <si>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</si>
  <si>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</si>
  <si>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</si>
  <si>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</si>
  <si>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</si>
  <si>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</si>
  <si>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</si>
  <si>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</si>
  <si>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</si>
  <si>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</si>
  <si>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</si>
  <si>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</si>
  <si>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</si>
  <si>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</si>
  <si>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</si>
  <si>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</si>
  <si>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</si>
  <si>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</si>
  <si>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</si>
  <si>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</si>
  <si>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</si>
  <si>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</si>
  <si>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</si>
  <si>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</si>
  <si>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</si>
  <si>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</si>
  <si>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</si>
  <si>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</si>
  <si>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</si>
  <si>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</si>
  <si>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</si>
  <si>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</si>
  <si>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</si>
  <si>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</si>
  <si>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</si>
  <si>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</si>
  <si>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</si>
  <si>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</si>
  <si>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</si>
  <si>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</si>
  <si>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</si>
  <si>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</si>
  <si>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</si>
  <si>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</si>
  <si>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</si>
  <si>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</si>
  <si>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</si>
  <si>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</si>
  <si>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</si>
  <si>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</si>
  <si>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</si>
  <si>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</si>
  <si>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</si>
  <si>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</si>
  <si>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</si>
  <si>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</si>
  <si>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</si>
  <si>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</si>
  <si>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</si>
  <si>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</si>
  <si>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</si>
  <si>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</si>
  <si>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</si>
  <si>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</si>
  <si>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</si>
  <si>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</si>
  <si>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</si>
  <si>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</si>
  <si>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</si>
  <si>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</si>
  <si>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</si>
  <si>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</si>
  <si>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</si>
  <si>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</si>
  <si>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</si>
  <si>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</si>
  <si>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</si>
  <si>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</si>
  <si>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</si>
  <si>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</si>
  <si>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</si>
  <si>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</si>
  <si>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</si>
  <si>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</si>
  <si>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</si>
  <si>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</si>
  <si>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</si>
  <si>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</si>
  <si>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</si>
  <si>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</si>
  <si>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</si>
  <si>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</si>
  <si>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</si>
  <si>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</si>
  <si>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</si>
  <si>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</si>
  <si>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</si>
  <si>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</si>
  <si>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</si>
  <si>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</si>
  <si>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</si>
  <si>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</si>
  <si>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</si>
  <si>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</si>
  <si>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</si>
  <si>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</si>
  <si>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</si>
  <si>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</si>
  <si>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</si>
  <si>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</si>
  <si>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</si>
  <si>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</si>
  <si>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</si>
  <si>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</si>
  <si>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</si>
  <si>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</si>
  <si>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</si>
  <si>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</si>
  <si>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</si>
  <si>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</si>
  <si>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</si>
  <si>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</si>
  <si>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</si>
  <si>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</si>
  <si>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</si>
  <si>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</si>
  <si>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</si>
  <si>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</si>
  <si>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</si>
  <si>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</si>
  <si>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</si>
  <si>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</si>
  <si>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</si>
  <si>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</si>
  <si>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</si>
  <si>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</si>
  <si>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</si>
  <si>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</si>
  <si>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</si>
  <si>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</si>
  <si>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</si>
  <si>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</si>
  <si>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</si>
  <si>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</si>
  <si>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</si>
  <si>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</si>
  <si>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</si>
  <si>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</si>
  <si>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</si>
  <si>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</si>
  <si>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</si>
  <si>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</si>
  <si>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</si>
  <si>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</si>
  <si>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</si>
  <si>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</si>
  <si>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</si>
  <si>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</si>
  <si>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</si>
  <si>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</si>
  <si>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</si>
  <si>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Thực tế</t>
  </si>
  <si>
    <t>Nguyễn Hậu</t>
  </si>
  <si>
    <t>Hậu</t>
  </si>
  <si>
    <t>Họp kế hoạch Sprint 1</t>
  </si>
  <si>
    <t>Tạo tài liệu kế hoạch
 kiểm thử cho Sprint 1</t>
  </si>
  <si>
    <t>Thiết kế databse</t>
  </si>
  <si>
    <t>Thiết kế database cho sprint 1</t>
  </si>
  <si>
    <t>Thiết kế database cho sprint 2</t>
  </si>
  <si>
    <t>Thiết kế giao diện</t>
  </si>
  <si>
    <t>Thiết kế giao diện trang chủ</t>
  </si>
  <si>
    <t xml:space="preserve">Thiết kế giao diện đăng kí </t>
  </si>
  <si>
    <t>Thiết kế giao diện đăng nhập</t>
  </si>
  <si>
    <t>Thiết kế giao diện Quên mật khẩu</t>
  </si>
  <si>
    <t>Thiết kế giao diện Quản lí thông tin cá nhân</t>
  </si>
  <si>
    <t>Thiết kế giao diện xác thực email</t>
  </si>
  <si>
    <t>Thiết kế giao diện Phản hồi</t>
  </si>
  <si>
    <t>Review giao diện</t>
  </si>
  <si>
    <t>Thiết kế testcase</t>
  </si>
  <si>
    <t xml:space="preserve">Thiết kế test case đăng kí </t>
  </si>
  <si>
    <t>Thiết kế test case đăng nhập</t>
  </si>
  <si>
    <t>Thiết kế test case quên mật khẩu</t>
  </si>
  <si>
    <t>Thiết kế test case quản lí thông tin cá nhân</t>
  </si>
  <si>
    <t>Thiết kế test case xác nhận email</t>
  </si>
  <si>
    <t>Thiết kế test case phản hồi</t>
  </si>
  <si>
    <t>Review tất cả các test case</t>
  </si>
  <si>
    <t>Code chức năng đăng kí</t>
  </si>
  <si>
    <t>Code chức năng đăng nhập</t>
  </si>
  <si>
    <t>Code chức năng quên mật khẩu</t>
  </si>
  <si>
    <t>Code chức năng quản lí thông tin cá nhân</t>
  </si>
  <si>
    <t>Code chức năng xác nhận email</t>
  </si>
  <si>
    <t>Code chức năng phản hồi</t>
  </si>
  <si>
    <t>Review code</t>
  </si>
  <si>
    <t>Test chức năng đăng kí</t>
  </si>
  <si>
    <t>Test chức năng đăng nhập</t>
  </si>
  <si>
    <t>Test chức năng quên mật khẩu</t>
  </si>
  <si>
    <t>Test chức năng quản lí thông tin cá nhân</t>
  </si>
  <si>
    <t>Test chức năng xác nhận email</t>
  </si>
  <si>
    <t>Test chức năng phản hồi</t>
  </si>
  <si>
    <t>Fix Bugs</t>
  </si>
  <si>
    <t>Fix bug chức năng đăng kí</t>
  </si>
  <si>
    <t>Fix bug chức năng đăng nhập</t>
  </si>
  <si>
    <t>Fix bug chức năng quên mật khẩu</t>
  </si>
  <si>
    <t>Fix bug chức năng quản lí thông tin cá nhân</t>
  </si>
  <si>
    <t>Fix bug chức năng xác nhận email</t>
  </si>
  <si>
    <t>Fix bug chức năng phản hồi</t>
  </si>
  <si>
    <t>Re-test chức năng đăng kí</t>
  </si>
  <si>
    <t>Re-test chức năng đăng nhập</t>
  </si>
  <si>
    <t>Re-test chức năng quên mật khẩu</t>
  </si>
  <si>
    <t>Re-test chức năng quản lí thông tin cá nhân</t>
  </si>
  <si>
    <t>Re-test chức năng xác nhận email</t>
  </si>
  <si>
    <t>Re-test chức năng phản hồi</t>
  </si>
  <si>
    <t>Họp review Sprint 1</t>
  </si>
  <si>
    <t>Cùng nhìn lại và rút ra bài học từ Sprint 1</t>
  </si>
  <si>
    <t>Thắng</t>
  </si>
  <si>
    <t>Cường</t>
  </si>
  <si>
    <t>Hậu, Hồng</t>
  </si>
  <si>
    <t>Hồng</t>
  </si>
  <si>
    <t>Hồng, Cường</t>
  </si>
  <si>
    <t>Thắng, Hồng</t>
  </si>
  <si>
    <t>Trễ</t>
  </si>
  <si>
    <t>Nguyễn Văn Hồng</t>
  </si>
  <si>
    <t>Võ Văn Thắng</t>
  </si>
  <si>
    <t>Ngô Minh Cường</t>
  </si>
  <si>
    <t>Xây dựng website quản lý tổ chức sự kiện DTU</t>
  </si>
  <si>
    <t>Kết thúc</t>
  </si>
  <si>
    <t>Sớm</t>
  </si>
  <si>
    <t xml:space="preserve">Chưa xong
</t>
  </si>
  <si>
    <t>Ngày</t>
  </si>
  <si>
    <t>BẢNG TỔNG HỢP SPRINT 1</t>
  </si>
  <si>
    <t>Báo cáo Sprint 2</t>
  </si>
  <si>
    <t>Họp kế hoạch Sprint 2</t>
  </si>
  <si>
    <t>Tạo tài liệu kế hoạch kiểm thử cho Sprint 2</t>
  </si>
  <si>
    <t>Thiết kế giao diện quản lí tin tức</t>
  </si>
  <si>
    <t>Thiết kế giao diện quản lí tổ chức sự kiện</t>
  </si>
  <si>
    <t>Thiết kế giao diện thống kê sự kiện</t>
  </si>
  <si>
    <t>Thiết kế giao diện đăng kí tổ chức sự kiện</t>
  </si>
  <si>
    <t>Thiết kế giao diện đăng kí tham gia sự kiên</t>
  </si>
  <si>
    <t>Thiết kế giao diện xem sự kiện</t>
  </si>
  <si>
    <t>Thiết kế giao diện xem tin tức</t>
  </si>
  <si>
    <t>Thiết kế giao diện tìm kiếm sự kiện</t>
  </si>
  <si>
    <t>Thiết kế giao diện đăng kí làm cộng tác viên</t>
  </si>
  <si>
    <t>Thiết kế giao diện quản lí cộng tác viên</t>
  </si>
  <si>
    <t>Thiết kế test case quản lí tin tức</t>
  </si>
  <si>
    <t>Thiết kế test case quản lí tổ chức sự kiện</t>
  </si>
  <si>
    <t>Thiết kế test case thống kê sự kiện</t>
  </si>
  <si>
    <t>Thiết kế test case đăng kí tổ chức sự kiện</t>
  </si>
  <si>
    <t>Thiết kế test case xem sự kiện</t>
  </si>
  <si>
    <t>Thiết kế test case đăng kí tham gia sự kiện</t>
  </si>
  <si>
    <t>Thiết kế test case xem tin tức</t>
  </si>
  <si>
    <t>Thiết kế test case tìm kiếm sự kiện</t>
  </si>
  <si>
    <t>Thiết kế test case đăng kí làm cộng tác viên</t>
  </si>
  <si>
    <t>Thiết kế test case quản lí cộng tác viên</t>
  </si>
  <si>
    <t>Code chức năng quản lí tin tức</t>
  </si>
  <si>
    <t>Code chức năng quản lí tổ chức sự kiện</t>
  </si>
  <si>
    <t>Code chức năng thống kê sự kiện</t>
  </si>
  <si>
    <t>Code chức năng đăng kí tổ chức sự kiện</t>
  </si>
  <si>
    <t>Code chức năng đăng kí tham gia sự kiên</t>
  </si>
  <si>
    <t>Code chức năng xem sự kiện</t>
  </si>
  <si>
    <t>Code chức năng xem tin tức</t>
  </si>
  <si>
    <t>Code chức năng tìm kiếm sự kiện</t>
  </si>
  <si>
    <t>Code chức năng đăng kí làm cộng tác viên</t>
  </si>
  <si>
    <t>Code chức năng quản lí cộng tác viên</t>
  </si>
  <si>
    <t>Test chức năng quản lí tin tức</t>
  </si>
  <si>
    <t>Test chức năng quản lí tổ chức sự kiện</t>
  </si>
  <si>
    <t>Test chức năng thống kê sự kiện</t>
  </si>
  <si>
    <t>Test chức năng đăng kí tổ chức sự kiện</t>
  </si>
  <si>
    <t>Test chức năng đăng kí tham gia sự kiên</t>
  </si>
  <si>
    <t>Test chức năng xem sự kiện</t>
  </si>
  <si>
    <t>Test chức năng xem tin tức</t>
  </si>
  <si>
    <t>Test chức năng tìm kiếm sự kiện</t>
  </si>
  <si>
    <t>Test chức năng đăng kí làm cộng tác viên</t>
  </si>
  <si>
    <t>Test chức năng quản lí cộng tác viên</t>
  </si>
  <si>
    <t>Fix bug chức năng quản lí tin tức</t>
  </si>
  <si>
    <t>Fix bug chức năng quản lí tổ chức sự kiện</t>
  </si>
  <si>
    <t>Fix bug chức năng thống kê sự kiện</t>
  </si>
  <si>
    <t>Fix bug chức năng đăng kí tổ chức sự kiện</t>
  </si>
  <si>
    <t>Fix bug chức năng đăng kí tham gia sự kiên</t>
  </si>
  <si>
    <t>Fix bug chức năng xem sự kiện</t>
  </si>
  <si>
    <t>Fix bug chức năng xem tin tức</t>
  </si>
  <si>
    <t>Fix bug chức năng tìm kiếm sự kiện</t>
  </si>
  <si>
    <t>Fix bug chức năng đăng kí làm cộng tác viên</t>
  </si>
  <si>
    <t>Fix bug chức năng quản lí cộng tác viên</t>
  </si>
  <si>
    <t>Re-test chức năng quản lí tin tức</t>
  </si>
  <si>
    <t>Re-test chức năng quản lí tổ chức sự kiện</t>
  </si>
  <si>
    <t>Re-test chức năng thống kê sự kiện</t>
  </si>
  <si>
    <t>Re-test chức năng đăng kí tổ chức sự kiện</t>
  </si>
  <si>
    <t>Re-test chức năng đăng kí tham gia sự kiên</t>
  </si>
  <si>
    <t>Re-test chức năng xem sự kiện</t>
  </si>
  <si>
    <t>Re-test chức năng xem tin tức</t>
  </si>
  <si>
    <t>Re-test chức năng tìm kiếm sự kiện</t>
  </si>
  <si>
    <t>Re-test chức năng đăng kí làm cộng tác viên</t>
  </si>
  <si>
    <t>Re-test chức năng quản lí cộng tác viên</t>
  </si>
  <si>
    <t>Họp review Sprint 2</t>
  </si>
  <si>
    <t>Cùng nhìn lại và rút ra bài học từ Sprint 2</t>
  </si>
  <si>
    <t>Cường, Hồng</t>
  </si>
  <si>
    <t>Họp dự án</t>
  </si>
  <si>
    <t>Final Release</t>
  </si>
  <si>
    <t>BẢNG TỔNG HỢP SPRINT 2</t>
  </si>
  <si>
    <t>4 in 1</t>
  </si>
  <si>
    <t>Chưa xong</t>
  </si>
  <si>
    <t>BẢNG TỔNG HỢP</t>
  </si>
  <si>
    <t xml:space="preserve">Ước tính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</si>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</sst>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\-\ mmm\ \-\ yyyy"/>
    <numFmt numFmtId="165" formatCode="#,##0.0"/>
  </numFmts>
  <fonts count="13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13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00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4" fillId="5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vertical="center" wrapText="1"/>
    </xf>
    <xf numFmtId="0" fontId="1" fillId="11" borderId="14" xfId="0" applyFont="1" applyFill="1" applyBorder="1" applyAlignment="1">
      <alignment vertical="center" wrapText="1"/>
    </xf>
    <xf numFmtId="15" fontId="2" fillId="11" borderId="14" xfId="0" applyNumberFormat="1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11" borderId="14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15" fontId="2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11" borderId="11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1" fillId="11" borderId="12" xfId="0" applyNumberFormat="1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horizontal="center" vertical="center" wrapText="1"/>
    </xf>
    <xf numFmtId="14" fontId="1" fillId="10" borderId="14" xfId="0" applyNumberFormat="1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" fontId="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10" fillId="15" borderId="20" xfId="0" applyFont="1" applyFill="1" applyBorder="1" applyAlignment="1">
      <alignment horizontal="center" vertical="center" wrapText="1"/>
    </xf>
    <xf numFmtId="0" fontId="10" fillId="16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0" borderId="0" xfId="0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 1'!$G$151:$V$151</c15:sqref>
                  </c15:fullRef>
                </c:ext>
              </c:extLst>
              <c:f>'Sprin 1'!$G$151:$U$151</c:f>
              <c:numCache>
                <c:formatCode>d\-mmm</c:formatCode>
                <c:ptCount val="15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 1'!$F$64:$V$64</c15:sqref>
                  </c15:fullRef>
                </c:ext>
              </c:extLst>
              <c:f>'Sprin 1'!$F$64:$T$64</c:f>
              <c:numCache>
                <c:formatCode>General</c:formatCode>
                <c:ptCount val="15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56A-8BD9-DC3C36C92FA4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 1'!$G$151:$V$151</c15:sqref>
                  </c15:fullRef>
                </c:ext>
              </c:extLst>
              <c:f>'Sprin 1'!$G$151:$U$151</c:f>
              <c:numCache>
                <c:formatCode>d\-mmm</c:formatCode>
                <c:ptCount val="15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 1'!$F$148:$V$148</c15:sqref>
                  </c15:fullRef>
                </c:ext>
              </c:extLst>
              <c:f>'Sprin 1'!$F$148:$T$148</c:f>
              <c:numCache>
                <c:formatCode>General</c:formatCode>
                <c:ptCount val="15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56A-8BD9-DC3C36C9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9-43B7-832D-CBF17DCC10E0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9-43B7-832D-CBF17DCC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0.10327945049090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f>'Sprin 1'!$F$64:$V$64</c:f>
              <c:numCache>
                <c:formatCode>General</c:formatCode>
                <c:ptCount val="17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4-428D-B320-AC19AE3E0C58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f>'Sprin 1'!$F$148:$V$148</c:f>
              <c:numCache>
                <c:formatCode>General</c:formatCode>
                <c:ptCount val="17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  <c:pt idx="15">
                  <c:v>28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4-428D-B320-AC19AE3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478E-B99B-DB15BA5106DF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478E-B99B-DB15BA51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9.36113856856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155</xdr:row>
      <xdr:rowOff>1</xdr:rowOff>
    </xdr:from>
    <xdr:to>
      <xdr:col>22</xdr:col>
      <xdr:colOff>9525</xdr:colOff>
      <xdr:row>174</xdr:row>
      <xdr:rowOff>158115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209</xdr:row>
      <xdr:rowOff>21773</xdr:rowOff>
    </xdr:from>
    <xdr:to>
      <xdr:col>21</xdr:col>
      <xdr:colOff>321015</xdr:colOff>
      <xdr:row>228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3811</xdr:rowOff>
    </xdr:from>
    <xdr:to>
      <xdr:col>14</xdr:col>
      <xdr:colOff>211679</xdr:colOff>
      <xdr:row>33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35</xdr:row>
      <xdr:rowOff>19050</xdr:rowOff>
    </xdr:from>
    <xdr:to>
      <xdr:col>14</xdr:col>
      <xdr:colOff>257175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abSelected="1" topLeftCell="C151" zoomScale="80" zoomScaleNormal="80" workbookViewId="0">
      <selection activeCell="W153" sqref="W153"/>
    </sheetView>
  </sheetViews>
  <sheetFormatPr defaultColWidth="8.75" defaultRowHeight="16.5"/>
  <cols>
    <col min="1" max="1" width="8" style="84" customWidth="1"/>
    <col min="2" max="2" width="20.125" style="84" bestFit="1" customWidth="1"/>
    <col min="3" max="3" width="55.125" style="84" customWidth="1"/>
    <col min="4" max="4" width="20.5" style="84" customWidth="1"/>
    <col min="5" max="5" width="5.875" style="84" customWidth="1"/>
    <col min="6" max="6" width="8.75" style="84" customWidth="1"/>
    <col min="7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21" t="s">
        <v>343</v>
      </c>
      <c r="D1" s="122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23" t="s">
        <v>4</v>
      </c>
      <c r="D2" s="124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23"/>
      <c r="D3" s="124"/>
      <c r="E3" s="89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2">
      <c r="B4" s="88" t="s">
        <v>272</v>
      </c>
      <c r="C4" s="117">
        <v>44264</v>
      </c>
      <c r="D4" s="118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17">
        <v>44279</v>
      </c>
      <c r="D5" s="118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>
      <c r="B7" s="128" t="s">
        <v>279</v>
      </c>
      <c r="C7" s="129"/>
      <c r="D7" s="129"/>
      <c r="E7" s="129"/>
      <c r="F7" s="130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>
      <c r="B8" s="76" t="s">
        <v>56</v>
      </c>
      <c r="C8" s="3" t="s">
        <v>61</v>
      </c>
      <c r="D8" s="77" t="s">
        <v>274</v>
      </c>
      <c r="E8" s="131" t="s">
        <v>280</v>
      </c>
      <c r="F8" s="132"/>
      <c r="G8" s="92"/>
      <c r="H8" s="89"/>
      <c r="I8" s="99"/>
      <c r="J8" s="138" t="s">
        <v>344</v>
      </c>
      <c r="K8" s="138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>
      <c r="B9" s="78">
        <v>1</v>
      </c>
      <c r="C9" s="70" t="s">
        <v>340</v>
      </c>
      <c r="D9" s="73">
        <f ca="1">SUMIF($D$17:$F$63,"Hồng",$F$17:$F$63) + SUMIF($D$17:$F$63,"Team",$F$17:$F$63)/4 + SUMIF($D$17:$F$63,"Hậu, Hồng",$F$17:$F$63)/2 + SUMIF($D$17:$F$63,"Hồng, Cường",$F$17:$F$63)/2 + SUMIF($D$17:$F$63,"Thắng, Hồng",$F$17:$F$63)/2</f>
        <v>110</v>
      </c>
      <c r="E9" s="133">
        <f ca="1">SUMIF($D$68:$F$147,"Hồng",$F$68:$F$147) + SUMIF($D$68:$F$147,"Team",$F$68:$F$147)/4 + SUMIF($D$68:$F$147,"Hậu, Hồng",$F$68:$F$147)/2 + SUMIF($D$68:$F$147,"Hồng, Cường",$F$68:$F$147)/2 + SUMIF($D$68:$F$147,"Thắng, Hồng",$F$68:$F$147)/2</f>
        <v>107.5</v>
      </c>
      <c r="F9" s="133"/>
      <c r="G9" s="92"/>
      <c r="H9" s="89"/>
      <c r="I9" s="100"/>
      <c r="J9" s="138" t="s">
        <v>339</v>
      </c>
      <c r="K9" s="138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>
      <c r="B10" s="78">
        <v>2</v>
      </c>
      <c r="C10" s="70" t="s">
        <v>341</v>
      </c>
      <c r="D10" s="70">
        <f ca="1">SUMIF($D$17:$F$63,"Thắng",$F$17:$F$63) + SUMIF($D$17:$F$63,"Team",$F$17:$F$63)/4 + SUMIF($D$17:$F$63,"Thắng, Hồng",$F$17:$F$63)/2</f>
        <v>101</v>
      </c>
      <c r="E10" s="134">
        <f ca="1">SUMIF($D$68:$F$147,"Thắng",$F$68:$F$147) + SUMIF($D$68:$F$147,"Team",$F$68:$F$147)/4 + SUMIF($D$68:$F$147,"Thắng, Hồng",$F$68:$F$147)/2</f>
        <v>100.5</v>
      </c>
      <c r="F10" s="134"/>
      <c r="G10" s="92"/>
      <c r="H10" s="89"/>
      <c r="I10" s="101"/>
      <c r="J10" s="138" t="s">
        <v>345</v>
      </c>
      <c r="K10" s="138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>
      <c r="B11" s="78">
        <v>3</v>
      </c>
      <c r="C11" s="70" t="s">
        <v>281</v>
      </c>
      <c r="D11" s="72">
        <f ca="1">SUMIF($D$17:$F$63,"Hậu",$F$17:$F$63) + SUMIF($D$17:$F$63,"Team",$F$17:$F$63)/4 + SUMIF($D$17:$F$63,"Hậu, Hồng",$F$17:$F$63)/2</f>
        <v>110</v>
      </c>
      <c r="E11" s="135">
        <f ca="1">SUMIF($D$68:$F$147,"Hậu",$F$68:$F$147) + SUMIF($D$68:$F$147,"Team",$F$68:$F$147)/4 + SUMIF($D$68:$F$147,"Hậu, Hồng",$F$68:$F$147)/2</f>
        <v>104</v>
      </c>
      <c r="F11" s="136"/>
      <c r="G11" s="92"/>
      <c r="H11" s="89"/>
      <c r="I11" s="102"/>
      <c r="J11" s="138" t="s">
        <v>419</v>
      </c>
      <c r="K11" s="138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SUMIF($D$17:$F$63,"Cường",$F$17:$F$63) + SUMIF($D$17:$F$63,"Team",$F$17:$F$63)/4 + SUMIF($D$17:$F$63,"Hồng, Cường",$F$17:$F$63)/2</f>
        <v>109</v>
      </c>
      <c r="E12" s="137">
        <f ca="1">SUMIF($D$68:$F$147,"Cường",$F$68:$F$147) + SUMIF($D$68:$F$147,"Team",$F$68:$F$147)/4 + SUMIF($D$68:$F$147,"Hồng, Cường",$F$68:$F$147)/2</f>
        <v>104</v>
      </c>
      <c r="F12" s="137"/>
      <c r="G12" s="92"/>
      <c r="H12" s="89"/>
      <c r="I12" s="97"/>
      <c r="J12" s="109"/>
      <c r="K12" s="109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20" t="s">
        <v>278</v>
      </c>
      <c r="C13" s="120"/>
      <c r="D13" s="55">
        <f ca="1">SUM(D9:D12)</f>
        <v>430</v>
      </c>
      <c r="E13" s="127">
        <f ca="1">SUM(E9:F12)</f>
        <v>416</v>
      </c>
      <c r="F13" s="127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49.9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44264</v>
      </c>
      <c r="H16" s="2">
        <v>44265</v>
      </c>
      <c r="I16" s="2">
        <v>44266</v>
      </c>
      <c r="J16" s="2">
        <v>44267</v>
      </c>
      <c r="K16" s="2">
        <v>44268</v>
      </c>
      <c r="L16" s="2">
        <v>44269</v>
      </c>
      <c r="M16" s="2">
        <v>44270</v>
      </c>
      <c r="N16" s="2">
        <v>44271</v>
      </c>
      <c r="O16" s="2">
        <v>44272</v>
      </c>
      <c r="P16" s="2">
        <v>44273</v>
      </c>
      <c r="Q16" s="2">
        <v>44274</v>
      </c>
      <c r="R16" s="2">
        <v>44275</v>
      </c>
      <c r="S16" s="2">
        <v>44276</v>
      </c>
      <c r="T16" s="2">
        <v>44277</v>
      </c>
      <c r="U16" s="2">
        <v>44278</v>
      </c>
      <c r="V16" s="2">
        <v>44279</v>
      </c>
    </row>
    <row r="17" spans="1:22">
      <c r="A17" s="116">
        <v>1</v>
      </c>
      <c r="B17" s="73" t="s">
        <v>283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16"/>
      <c r="B18" s="73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16"/>
      <c r="B19" s="48" t="s">
        <v>284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5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16"/>
      <c r="B20" s="116" t="s">
        <v>285</v>
      </c>
      <c r="C20" s="73" t="s">
        <v>286</v>
      </c>
      <c r="D20" s="57" t="s">
        <v>335</v>
      </c>
      <c r="E20" s="73"/>
      <c r="F20" s="73">
        <v>8</v>
      </c>
      <c r="G20" s="73">
        <v>8</v>
      </c>
      <c r="H20" s="57">
        <v>8</v>
      </c>
      <c r="I20" s="52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16"/>
      <c r="B21" s="116"/>
      <c r="C21" s="73" t="s">
        <v>287</v>
      </c>
      <c r="D21" s="57" t="s">
        <v>335</v>
      </c>
      <c r="E21" s="73"/>
      <c r="F21" s="73">
        <v>8</v>
      </c>
      <c r="G21" s="73">
        <v>8</v>
      </c>
      <c r="H21" s="57">
        <v>8</v>
      </c>
      <c r="I21" s="52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16"/>
      <c r="B22" s="119" t="s">
        <v>288</v>
      </c>
      <c r="C22" s="73" t="s">
        <v>289</v>
      </c>
      <c r="D22" s="57" t="s">
        <v>336</v>
      </c>
      <c r="E22" s="73"/>
      <c r="F22" s="73">
        <v>8</v>
      </c>
      <c r="G22" s="73">
        <v>8</v>
      </c>
      <c r="H22" s="53">
        <v>8</v>
      </c>
      <c r="I22" s="53">
        <v>8</v>
      </c>
      <c r="J22" s="52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16"/>
      <c r="B23" s="119"/>
      <c r="C23" s="73" t="s">
        <v>290</v>
      </c>
      <c r="D23" s="57" t="s">
        <v>334</v>
      </c>
      <c r="E23" s="73"/>
      <c r="F23" s="73">
        <v>3</v>
      </c>
      <c r="G23" s="73">
        <v>3</v>
      </c>
      <c r="H23" s="53">
        <v>3</v>
      </c>
      <c r="I23" s="53">
        <v>3</v>
      </c>
      <c r="J23" s="52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>
      <c r="A24" s="116"/>
      <c r="B24" s="119"/>
      <c r="C24" s="73" t="s">
        <v>291</v>
      </c>
      <c r="D24" s="57" t="s">
        <v>334</v>
      </c>
      <c r="E24" s="73"/>
      <c r="F24" s="73">
        <v>2</v>
      </c>
      <c r="G24" s="73">
        <v>2</v>
      </c>
      <c r="H24" s="53">
        <v>2</v>
      </c>
      <c r="I24" s="53">
        <v>2</v>
      </c>
      <c r="J24" s="52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16"/>
      <c r="B25" s="119"/>
      <c r="C25" s="73" t="s">
        <v>292</v>
      </c>
      <c r="D25" s="57" t="s">
        <v>334</v>
      </c>
      <c r="E25" s="73"/>
      <c r="F25" s="73">
        <v>3</v>
      </c>
      <c r="G25" s="73">
        <v>3</v>
      </c>
      <c r="H25" s="53">
        <v>3</v>
      </c>
      <c r="I25" s="53">
        <v>3</v>
      </c>
      <c r="J25" s="52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16"/>
      <c r="B26" s="119"/>
      <c r="C26" s="73" t="s">
        <v>293</v>
      </c>
      <c r="D26" s="57" t="s">
        <v>282</v>
      </c>
      <c r="E26" s="73"/>
      <c r="F26" s="73">
        <v>3</v>
      </c>
      <c r="G26" s="73">
        <v>3</v>
      </c>
      <c r="H26" s="53">
        <v>3</v>
      </c>
      <c r="I26" s="53">
        <v>3</v>
      </c>
      <c r="J26" s="52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16"/>
      <c r="B27" s="119"/>
      <c r="C27" s="73" t="s">
        <v>294</v>
      </c>
      <c r="D27" s="57" t="s">
        <v>333</v>
      </c>
      <c r="E27" s="73"/>
      <c r="F27" s="73">
        <v>2</v>
      </c>
      <c r="G27" s="73">
        <v>2</v>
      </c>
      <c r="H27" s="53">
        <v>2</v>
      </c>
      <c r="I27" s="53">
        <v>2</v>
      </c>
      <c r="J27" s="52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16"/>
      <c r="B28" s="119"/>
      <c r="C28" s="73" t="s">
        <v>295</v>
      </c>
      <c r="D28" s="57" t="s">
        <v>333</v>
      </c>
      <c r="E28" s="73"/>
      <c r="F28" s="73">
        <v>3</v>
      </c>
      <c r="G28" s="73">
        <v>3</v>
      </c>
      <c r="H28" s="53">
        <v>3</v>
      </c>
      <c r="I28" s="53">
        <v>3</v>
      </c>
      <c r="J28" s="52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16"/>
      <c r="B29" s="119"/>
      <c r="C29" s="73" t="s">
        <v>296</v>
      </c>
      <c r="D29" s="57" t="s">
        <v>1</v>
      </c>
      <c r="E29" s="73"/>
      <c r="F29" s="73">
        <v>24</v>
      </c>
      <c r="G29" s="73">
        <v>24</v>
      </c>
      <c r="H29" s="53">
        <v>24</v>
      </c>
      <c r="I29" s="53">
        <v>24</v>
      </c>
      <c r="J29" s="73">
        <v>24</v>
      </c>
      <c r="K29" s="52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16"/>
      <c r="B30" s="74" t="s">
        <v>297</v>
      </c>
      <c r="C30" s="73" t="s">
        <v>298</v>
      </c>
      <c r="D30" s="57" t="s">
        <v>282</v>
      </c>
      <c r="E30" s="73"/>
      <c r="F30" s="73">
        <v>4</v>
      </c>
      <c r="G30" s="73">
        <v>4</v>
      </c>
      <c r="H30" s="53">
        <v>4</v>
      </c>
      <c r="I30" s="53">
        <v>4</v>
      </c>
      <c r="J30" s="52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16"/>
      <c r="B31" s="73"/>
      <c r="C31" s="73" t="s">
        <v>299</v>
      </c>
      <c r="D31" s="57" t="s">
        <v>333</v>
      </c>
      <c r="E31" s="73"/>
      <c r="F31" s="73">
        <v>3</v>
      </c>
      <c r="G31" s="73">
        <v>3</v>
      </c>
      <c r="H31" s="53">
        <v>3</v>
      </c>
      <c r="I31" s="53">
        <v>3</v>
      </c>
      <c r="J31" s="52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16"/>
      <c r="B32" s="73"/>
      <c r="C32" s="73" t="s">
        <v>300</v>
      </c>
      <c r="D32" s="57" t="s">
        <v>334</v>
      </c>
      <c r="E32" s="73"/>
      <c r="F32" s="73">
        <v>3</v>
      </c>
      <c r="G32" s="73">
        <v>3</v>
      </c>
      <c r="H32" s="53">
        <v>3</v>
      </c>
      <c r="I32" s="53">
        <v>3</v>
      </c>
      <c r="J32" s="73">
        <v>3</v>
      </c>
      <c r="K32" s="73">
        <v>3</v>
      </c>
      <c r="L32" s="52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16"/>
      <c r="B33" s="73"/>
      <c r="C33" s="73" t="s">
        <v>301</v>
      </c>
      <c r="D33" s="57" t="s">
        <v>336</v>
      </c>
      <c r="E33" s="73"/>
      <c r="F33" s="73">
        <v>4</v>
      </c>
      <c r="G33" s="73">
        <v>4</v>
      </c>
      <c r="H33" s="53">
        <v>4</v>
      </c>
      <c r="I33" s="53">
        <v>4</v>
      </c>
      <c r="J33" s="73">
        <v>4</v>
      </c>
      <c r="K33" s="73">
        <v>4</v>
      </c>
      <c r="L33" s="52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16"/>
      <c r="B34" s="73"/>
      <c r="C34" s="73" t="s">
        <v>302</v>
      </c>
      <c r="D34" s="57" t="s">
        <v>282</v>
      </c>
      <c r="E34" s="73"/>
      <c r="F34" s="73">
        <v>3</v>
      </c>
      <c r="G34" s="73">
        <v>3</v>
      </c>
      <c r="H34" s="53">
        <v>3</v>
      </c>
      <c r="I34" s="53">
        <v>3</v>
      </c>
      <c r="J34" s="73">
        <v>3</v>
      </c>
      <c r="K34" s="73">
        <v>3</v>
      </c>
      <c r="L34" s="52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16"/>
      <c r="B35" s="73"/>
      <c r="C35" s="73" t="s">
        <v>303</v>
      </c>
      <c r="D35" s="57" t="s">
        <v>333</v>
      </c>
      <c r="E35" s="73"/>
      <c r="F35" s="73">
        <v>3</v>
      </c>
      <c r="G35" s="73">
        <v>3</v>
      </c>
      <c r="H35" s="53">
        <v>3</v>
      </c>
      <c r="I35" s="53">
        <v>3</v>
      </c>
      <c r="J35" s="73">
        <v>3</v>
      </c>
      <c r="K35" s="73">
        <v>3</v>
      </c>
      <c r="L35" s="52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16"/>
      <c r="B36" s="73"/>
      <c r="C36" s="73" t="s">
        <v>304</v>
      </c>
      <c r="D36" s="57" t="s">
        <v>1</v>
      </c>
      <c r="E36" s="73"/>
      <c r="F36" s="73">
        <v>24</v>
      </c>
      <c r="G36" s="73">
        <v>24</v>
      </c>
      <c r="H36" s="53">
        <v>24</v>
      </c>
      <c r="I36" s="53">
        <v>24</v>
      </c>
      <c r="J36" s="73">
        <v>24</v>
      </c>
      <c r="K36" s="73">
        <v>24</v>
      </c>
      <c r="L36" s="52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16"/>
      <c r="B37" s="74" t="s">
        <v>101</v>
      </c>
      <c r="C37" s="73" t="s">
        <v>305</v>
      </c>
      <c r="D37" s="57" t="s">
        <v>337</v>
      </c>
      <c r="E37" s="73"/>
      <c r="F37" s="73">
        <v>16</v>
      </c>
      <c r="G37" s="73">
        <v>16</v>
      </c>
      <c r="H37" s="53">
        <v>16</v>
      </c>
      <c r="I37" s="53">
        <v>16</v>
      </c>
      <c r="J37" s="73">
        <v>16</v>
      </c>
      <c r="K37" s="73">
        <v>16</v>
      </c>
      <c r="L37" s="53">
        <v>16</v>
      </c>
      <c r="M37" s="52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16"/>
      <c r="B38" s="73"/>
      <c r="C38" s="48" t="s">
        <v>306</v>
      </c>
      <c r="D38" s="57" t="s">
        <v>337</v>
      </c>
      <c r="E38" s="73"/>
      <c r="F38" s="73">
        <v>32</v>
      </c>
      <c r="G38" s="73">
        <v>32</v>
      </c>
      <c r="H38" s="53">
        <v>32</v>
      </c>
      <c r="I38" s="53">
        <v>32</v>
      </c>
      <c r="J38" s="73">
        <v>32</v>
      </c>
      <c r="K38" s="73">
        <v>32</v>
      </c>
      <c r="L38" s="73">
        <v>32</v>
      </c>
      <c r="M38" s="73">
        <v>32</v>
      </c>
      <c r="N38" s="73">
        <v>16</v>
      </c>
      <c r="O38" s="52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16"/>
      <c r="B39" s="73"/>
      <c r="C39" s="73" t="s">
        <v>307</v>
      </c>
      <c r="D39" s="57" t="s">
        <v>282</v>
      </c>
      <c r="E39" s="73"/>
      <c r="F39" s="73">
        <v>16</v>
      </c>
      <c r="G39" s="73">
        <v>16</v>
      </c>
      <c r="H39" s="53">
        <v>16</v>
      </c>
      <c r="I39" s="53">
        <v>16</v>
      </c>
      <c r="J39" s="73">
        <v>16</v>
      </c>
      <c r="K39" s="73">
        <v>16</v>
      </c>
      <c r="L39" s="73">
        <v>16</v>
      </c>
      <c r="M39" s="73">
        <v>8</v>
      </c>
      <c r="N39" s="52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16"/>
      <c r="B40" s="73"/>
      <c r="C40" s="73" t="s">
        <v>308</v>
      </c>
      <c r="D40" s="57" t="s">
        <v>333</v>
      </c>
      <c r="E40" s="73"/>
      <c r="F40" s="73">
        <v>24</v>
      </c>
      <c r="G40" s="73">
        <v>24</v>
      </c>
      <c r="H40" s="53">
        <v>24</v>
      </c>
      <c r="I40" s="53">
        <v>24</v>
      </c>
      <c r="J40" s="73">
        <v>24</v>
      </c>
      <c r="K40" s="73">
        <v>24</v>
      </c>
      <c r="L40" s="73">
        <v>24</v>
      </c>
      <c r="M40" s="73">
        <v>16</v>
      </c>
      <c r="N40" s="73">
        <v>8</v>
      </c>
      <c r="O40" s="52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16"/>
      <c r="B41" s="73"/>
      <c r="C41" s="73" t="s">
        <v>309</v>
      </c>
      <c r="D41" s="57" t="s">
        <v>282</v>
      </c>
      <c r="E41" s="73"/>
      <c r="F41" s="73">
        <v>16</v>
      </c>
      <c r="G41" s="73">
        <v>16</v>
      </c>
      <c r="H41" s="53">
        <v>16</v>
      </c>
      <c r="I41" s="53">
        <v>16</v>
      </c>
      <c r="J41" s="73">
        <v>16</v>
      </c>
      <c r="K41" s="73">
        <v>16</v>
      </c>
      <c r="L41" s="73">
        <v>16</v>
      </c>
      <c r="M41" s="73">
        <v>16</v>
      </c>
      <c r="N41" s="73">
        <v>16</v>
      </c>
      <c r="O41" s="73">
        <v>8</v>
      </c>
      <c r="P41" s="52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16"/>
      <c r="B42" s="73"/>
      <c r="C42" s="73" t="s">
        <v>310</v>
      </c>
      <c r="D42" s="57" t="s">
        <v>337</v>
      </c>
      <c r="E42" s="73"/>
      <c r="F42" s="73">
        <v>16</v>
      </c>
      <c r="G42" s="73">
        <v>16</v>
      </c>
      <c r="H42" s="53">
        <v>16</v>
      </c>
      <c r="I42" s="53">
        <v>16</v>
      </c>
      <c r="J42" s="73">
        <v>16</v>
      </c>
      <c r="K42" s="73">
        <v>16</v>
      </c>
      <c r="L42" s="73">
        <v>16</v>
      </c>
      <c r="M42" s="73">
        <v>16</v>
      </c>
      <c r="N42" s="73">
        <v>16</v>
      </c>
      <c r="O42" s="73">
        <v>16</v>
      </c>
      <c r="P42" s="52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16"/>
      <c r="B43" s="73"/>
      <c r="C43" s="73" t="s">
        <v>311</v>
      </c>
      <c r="D43" s="57" t="s">
        <v>1</v>
      </c>
      <c r="E43" s="73"/>
      <c r="F43" s="73">
        <v>24</v>
      </c>
      <c r="G43" s="73">
        <v>24</v>
      </c>
      <c r="H43" s="53">
        <v>24</v>
      </c>
      <c r="I43" s="53">
        <v>24</v>
      </c>
      <c r="J43" s="73">
        <v>24</v>
      </c>
      <c r="K43" s="73">
        <v>24</v>
      </c>
      <c r="L43" s="73">
        <v>24</v>
      </c>
      <c r="M43" s="73">
        <v>24</v>
      </c>
      <c r="N43" s="73">
        <v>24</v>
      </c>
      <c r="O43" s="73">
        <v>24</v>
      </c>
      <c r="P43" s="73">
        <v>24</v>
      </c>
      <c r="Q43" s="52">
        <v>0</v>
      </c>
      <c r="R43" s="73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16"/>
      <c r="B44" s="74" t="s">
        <v>106</v>
      </c>
      <c r="C44" s="73" t="s">
        <v>312</v>
      </c>
      <c r="D44" s="57" t="s">
        <v>337</v>
      </c>
      <c r="E44" s="73"/>
      <c r="F44" s="73">
        <v>4</v>
      </c>
      <c r="G44" s="73">
        <v>4</v>
      </c>
      <c r="H44" s="53">
        <v>4</v>
      </c>
      <c r="I44" s="53">
        <v>4</v>
      </c>
      <c r="J44" s="73">
        <v>4</v>
      </c>
      <c r="K44" s="73">
        <v>4</v>
      </c>
      <c r="L44" s="73">
        <v>4</v>
      </c>
      <c r="M44" s="73">
        <v>4</v>
      </c>
      <c r="N44" s="73">
        <v>4</v>
      </c>
      <c r="O44" s="73">
        <v>4</v>
      </c>
      <c r="P44" s="73">
        <v>4</v>
      </c>
      <c r="Q44" s="73">
        <v>4</v>
      </c>
      <c r="R44" s="52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16"/>
      <c r="B45" s="73"/>
      <c r="C45" s="73" t="s">
        <v>313</v>
      </c>
      <c r="D45" s="57" t="s">
        <v>334</v>
      </c>
      <c r="E45" s="73"/>
      <c r="F45" s="73">
        <v>2</v>
      </c>
      <c r="G45" s="73">
        <v>2</v>
      </c>
      <c r="H45" s="53">
        <v>2</v>
      </c>
      <c r="I45" s="53">
        <v>2</v>
      </c>
      <c r="J45" s="73">
        <v>2</v>
      </c>
      <c r="K45" s="73">
        <v>2</v>
      </c>
      <c r="L45" s="73">
        <v>2</v>
      </c>
      <c r="M45" s="73">
        <v>2</v>
      </c>
      <c r="N45" s="73">
        <v>2</v>
      </c>
      <c r="O45" s="73">
        <v>2</v>
      </c>
      <c r="P45" s="73">
        <v>2</v>
      </c>
      <c r="Q45" s="73">
        <v>2</v>
      </c>
      <c r="R45" s="52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16"/>
      <c r="B46" s="73"/>
      <c r="C46" s="73" t="s">
        <v>314</v>
      </c>
      <c r="D46" s="57" t="s">
        <v>333</v>
      </c>
      <c r="E46" s="73"/>
      <c r="F46" s="73">
        <v>2</v>
      </c>
      <c r="G46" s="73">
        <v>2</v>
      </c>
      <c r="H46" s="53">
        <v>2</v>
      </c>
      <c r="I46" s="53">
        <v>2</v>
      </c>
      <c r="J46" s="73">
        <v>2</v>
      </c>
      <c r="K46" s="73">
        <v>2</v>
      </c>
      <c r="L46" s="73">
        <v>2</v>
      </c>
      <c r="M46" s="73">
        <v>2</v>
      </c>
      <c r="N46" s="73">
        <v>2</v>
      </c>
      <c r="O46" s="73">
        <v>2</v>
      </c>
      <c r="P46" s="73">
        <v>2</v>
      </c>
      <c r="Q46" s="73">
        <v>2</v>
      </c>
      <c r="R46" s="52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16"/>
      <c r="B47" s="73"/>
      <c r="C47" s="73" t="s">
        <v>315</v>
      </c>
      <c r="D47" s="57" t="s">
        <v>338</v>
      </c>
      <c r="E47" s="73"/>
      <c r="F47" s="73">
        <v>4</v>
      </c>
      <c r="G47" s="73">
        <v>4</v>
      </c>
      <c r="H47" s="53">
        <v>4</v>
      </c>
      <c r="I47" s="53">
        <v>4</v>
      </c>
      <c r="J47" s="73">
        <v>4</v>
      </c>
      <c r="K47" s="73">
        <v>4</v>
      </c>
      <c r="L47" s="73">
        <v>4</v>
      </c>
      <c r="M47" s="73">
        <v>4</v>
      </c>
      <c r="N47" s="73">
        <v>4</v>
      </c>
      <c r="O47" s="73">
        <v>4</v>
      </c>
      <c r="P47" s="73">
        <v>4</v>
      </c>
      <c r="Q47" s="73">
        <v>4</v>
      </c>
      <c r="R47" s="52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16"/>
      <c r="B48" s="73"/>
      <c r="C48" s="73" t="s">
        <v>316</v>
      </c>
      <c r="D48" s="57" t="s">
        <v>282</v>
      </c>
      <c r="E48" s="73"/>
      <c r="F48" s="73">
        <v>2</v>
      </c>
      <c r="G48" s="73">
        <v>2</v>
      </c>
      <c r="H48" s="53">
        <v>2</v>
      </c>
      <c r="I48" s="53">
        <v>2</v>
      </c>
      <c r="J48" s="73">
        <v>2</v>
      </c>
      <c r="K48" s="73">
        <v>2</v>
      </c>
      <c r="L48" s="73">
        <v>2</v>
      </c>
      <c r="M48" s="73">
        <v>2</v>
      </c>
      <c r="N48" s="73">
        <v>2</v>
      </c>
      <c r="O48" s="73">
        <v>2</v>
      </c>
      <c r="P48" s="73">
        <v>2</v>
      </c>
      <c r="Q48" s="73">
        <v>2</v>
      </c>
      <c r="R48" s="52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16"/>
      <c r="B49" s="73"/>
      <c r="C49" s="48" t="s">
        <v>317</v>
      </c>
      <c r="D49" s="57" t="s">
        <v>282</v>
      </c>
      <c r="E49" s="73"/>
      <c r="F49" s="73">
        <v>2</v>
      </c>
      <c r="G49" s="73">
        <v>2</v>
      </c>
      <c r="H49" s="53">
        <v>2</v>
      </c>
      <c r="I49" s="53">
        <v>2</v>
      </c>
      <c r="J49" s="73">
        <v>2</v>
      </c>
      <c r="K49" s="73">
        <v>2</v>
      </c>
      <c r="L49" s="73">
        <v>2</v>
      </c>
      <c r="M49" s="73">
        <v>2</v>
      </c>
      <c r="N49" s="73">
        <v>2</v>
      </c>
      <c r="O49" s="73">
        <v>2</v>
      </c>
      <c r="P49" s="73">
        <v>2</v>
      </c>
      <c r="Q49" s="73">
        <v>2</v>
      </c>
      <c r="R49" s="52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16"/>
      <c r="B50" s="74" t="s">
        <v>318</v>
      </c>
      <c r="C50" s="73" t="s">
        <v>319</v>
      </c>
      <c r="D50" s="57" t="s">
        <v>337</v>
      </c>
      <c r="E50" s="73"/>
      <c r="F50" s="73">
        <v>16</v>
      </c>
      <c r="G50" s="73">
        <v>16</v>
      </c>
      <c r="H50" s="53">
        <v>16</v>
      </c>
      <c r="I50" s="53">
        <v>16</v>
      </c>
      <c r="J50" s="73">
        <v>16</v>
      </c>
      <c r="K50" s="73">
        <v>16</v>
      </c>
      <c r="L50" s="73">
        <v>16</v>
      </c>
      <c r="M50" s="73">
        <v>16</v>
      </c>
      <c r="N50" s="73">
        <v>16</v>
      </c>
      <c r="O50" s="73">
        <v>16</v>
      </c>
      <c r="P50" s="73">
        <v>16</v>
      </c>
      <c r="Q50" s="73">
        <v>16</v>
      </c>
      <c r="R50" s="73">
        <v>16</v>
      </c>
      <c r="S50" s="52">
        <v>0</v>
      </c>
      <c r="T50" s="73">
        <v>0</v>
      </c>
      <c r="U50" s="73">
        <v>0</v>
      </c>
      <c r="V50" s="58">
        <v>0</v>
      </c>
    </row>
    <row r="51" spans="1:22">
      <c r="A51" s="116"/>
      <c r="B51" s="73"/>
      <c r="C51" s="48" t="s">
        <v>320</v>
      </c>
      <c r="D51" s="57" t="s">
        <v>337</v>
      </c>
      <c r="E51" s="73"/>
      <c r="F51" s="73">
        <v>16</v>
      </c>
      <c r="G51" s="73">
        <v>16</v>
      </c>
      <c r="H51" s="53">
        <v>16</v>
      </c>
      <c r="I51" s="53">
        <v>16</v>
      </c>
      <c r="J51" s="73">
        <v>16</v>
      </c>
      <c r="K51" s="73">
        <v>16</v>
      </c>
      <c r="L51" s="73">
        <v>16</v>
      </c>
      <c r="M51" s="73">
        <v>16</v>
      </c>
      <c r="N51" s="73">
        <v>16</v>
      </c>
      <c r="O51" s="73">
        <v>16</v>
      </c>
      <c r="P51" s="73">
        <v>16</v>
      </c>
      <c r="Q51" s="73">
        <v>16</v>
      </c>
      <c r="R51" s="73">
        <v>16</v>
      </c>
      <c r="S51" s="73">
        <v>16</v>
      </c>
      <c r="T51" s="52">
        <v>0</v>
      </c>
      <c r="U51" s="73">
        <v>0</v>
      </c>
      <c r="V51" s="58">
        <v>0</v>
      </c>
    </row>
    <row r="52" spans="1:22">
      <c r="A52" s="116"/>
      <c r="B52" s="73"/>
      <c r="C52" s="73" t="s">
        <v>321</v>
      </c>
      <c r="D52" s="57" t="s">
        <v>282</v>
      </c>
      <c r="E52" s="73"/>
      <c r="F52" s="73">
        <v>8</v>
      </c>
      <c r="G52" s="73">
        <v>8</v>
      </c>
      <c r="H52" s="53">
        <v>8</v>
      </c>
      <c r="I52" s="53">
        <v>8</v>
      </c>
      <c r="J52" s="73">
        <v>8</v>
      </c>
      <c r="K52" s="73">
        <v>8</v>
      </c>
      <c r="L52" s="73">
        <v>8</v>
      </c>
      <c r="M52" s="73">
        <v>8</v>
      </c>
      <c r="N52" s="73">
        <v>8</v>
      </c>
      <c r="O52" s="73">
        <v>8</v>
      </c>
      <c r="P52" s="73">
        <v>8</v>
      </c>
      <c r="Q52" s="73">
        <v>8</v>
      </c>
      <c r="R52" s="73">
        <v>8</v>
      </c>
      <c r="S52" s="52">
        <v>0</v>
      </c>
      <c r="T52" s="53">
        <v>0</v>
      </c>
      <c r="U52" s="73">
        <v>0</v>
      </c>
      <c r="V52" s="58">
        <v>0</v>
      </c>
    </row>
    <row r="53" spans="1:22">
      <c r="A53" s="116"/>
      <c r="B53" s="73"/>
      <c r="C53" s="73" t="s">
        <v>322</v>
      </c>
      <c r="D53" s="57" t="s">
        <v>333</v>
      </c>
      <c r="E53" s="73"/>
      <c r="F53" s="73">
        <v>8</v>
      </c>
      <c r="G53" s="73">
        <v>8</v>
      </c>
      <c r="H53" s="53">
        <v>8</v>
      </c>
      <c r="I53" s="53">
        <v>8</v>
      </c>
      <c r="J53" s="73">
        <v>8</v>
      </c>
      <c r="K53" s="73">
        <v>8</v>
      </c>
      <c r="L53" s="73">
        <v>8</v>
      </c>
      <c r="M53" s="73">
        <v>8</v>
      </c>
      <c r="N53" s="73">
        <v>8</v>
      </c>
      <c r="O53" s="73">
        <v>8</v>
      </c>
      <c r="P53" s="73">
        <v>8</v>
      </c>
      <c r="Q53" s="73">
        <v>8</v>
      </c>
      <c r="R53" s="73">
        <v>8</v>
      </c>
      <c r="S53" s="52">
        <v>0</v>
      </c>
      <c r="T53" s="53">
        <v>0</v>
      </c>
      <c r="U53" s="73">
        <v>0</v>
      </c>
      <c r="V53" s="58">
        <v>0</v>
      </c>
    </row>
    <row r="54" spans="1:22">
      <c r="A54" s="116"/>
      <c r="B54" s="73"/>
      <c r="C54" s="73" t="s">
        <v>323</v>
      </c>
      <c r="D54" s="57" t="s">
        <v>282</v>
      </c>
      <c r="E54" s="73"/>
      <c r="F54" s="73">
        <v>8</v>
      </c>
      <c r="G54" s="73">
        <v>8</v>
      </c>
      <c r="H54" s="53">
        <v>8</v>
      </c>
      <c r="I54" s="53">
        <v>8</v>
      </c>
      <c r="J54" s="73">
        <v>8</v>
      </c>
      <c r="K54" s="73">
        <v>8</v>
      </c>
      <c r="L54" s="73">
        <v>8</v>
      </c>
      <c r="M54" s="73">
        <v>8</v>
      </c>
      <c r="N54" s="73">
        <v>8</v>
      </c>
      <c r="O54" s="73">
        <v>8</v>
      </c>
      <c r="P54" s="73">
        <v>8</v>
      </c>
      <c r="Q54" s="73">
        <v>8</v>
      </c>
      <c r="R54" s="73">
        <v>8</v>
      </c>
      <c r="S54" s="73">
        <v>8</v>
      </c>
      <c r="T54" s="52">
        <v>0</v>
      </c>
      <c r="U54" s="73">
        <v>0</v>
      </c>
      <c r="V54" s="58">
        <v>0</v>
      </c>
    </row>
    <row r="55" spans="1:22">
      <c r="A55" s="116"/>
      <c r="B55" s="73"/>
      <c r="C55" s="73" t="s">
        <v>324</v>
      </c>
      <c r="D55" s="57" t="s">
        <v>333</v>
      </c>
      <c r="E55" s="73"/>
      <c r="F55" s="73">
        <v>8</v>
      </c>
      <c r="G55" s="73">
        <v>8</v>
      </c>
      <c r="H55" s="53">
        <v>8</v>
      </c>
      <c r="I55" s="53">
        <v>8</v>
      </c>
      <c r="J55" s="73">
        <v>8</v>
      </c>
      <c r="K55" s="73">
        <v>8</v>
      </c>
      <c r="L55" s="73">
        <v>8</v>
      </c>
      <c r="M55" s="73">
        <v>8</v>
      </c>
      <c r="N55" s="73">
        <v>8</v>
      </c>
      <c r="O55" s="73">
        <v>8</v>
      </c>
      <c r="P55" s="73">
        <v>8</v>
      </c>
      <c r="Q55" s="73">
        <v>8</v>
      </c>
      <c r="R55" s="73">
        <v>8</v>
      </c>
      <c r="S55" s="73">
        <v>8</v>
      </c>
      <c r="T55" s="52">
        <v>0</v>
      </c>
      <c r="U55" s="73">
        <v>0</v>
      </c>
      <c r="V55" s="58">
        <v>0</v>
      </c>
    </row>
    <row r="56" spans="1:22">
      <c r="A56" s="116"/>
      <c r="B56" s="74" t="s">
        <v>3</v>
      </c>
      <c r="C56" s="73" t="s">
        <v>325</v>
      </c>
      <c r="D56" s="57" t="s">
        <v>282</v>
      </c>
      <c r="E56" s="73"/>
      <c r="F56" s="73">
        <v>4</v>
      </c>
      <c r="G56" s="73">
        <v>4</v>
      </c>
      <c r="H56" s="53">
        <v>4</v>
      </c>
      <c r="I56" s="53">
        <v>4</v>
      </c>
      <c r="J56" s="73">
        <v>4</v>
      </c>
      <c r="K56" s="73">
        <v>4</v>
      </c>
      <c r="L56" s="73">
        <v>4</v>
      </c>
      <c r="M56" s="73">
        <v>4</v>
      </c>
      <c r="N56" s="73">
        <v>4</v>
      </c>
      <c r="O56" s="73">
        <v>4</v>
      </c>
      <c r="P56" s="73">
        <v>4</v>
      </c>
      <c r="Q56" s="73">
        <v>4</v>
      </c>
      <c r="R56" s="73">
        <v>4</v>
      </c>
      <c r="S56" s="73">
        <v>4</v>
      </c>
      <c r="T56" s="73">
        <v>4</v>
      </c>
      <c r="U56" s="52">
        <v>0</v>
      </c>
      <c r="V56" s="58">
        <v>0</v>
      </c>
    </row>
    <row r="57" spans="1:22">
      <c r="A57" s="116"/>
      <c r="B57" s="73"/>
      <c r="C57" s="73" t="s">
        <v>326</v>
      </c>
      <c r="D57" s="57" t="s">
        <v>334</v>
      </c>
      <c r="E57" s="73"/>
      <c r="F57" s="73">
        <v>4</v>
      </c>
      <c r="G57" s="73">
        <v>4</v>
      </c>
      <c r="H57" s="53">
        <v>4</v>
      </c>
      <c r="I57" s="53">
        <v>4</v>
      </c>
      <c r="J57" s="73">
        <v>4</v>
      </c>
      <c r="K57" s="73">
        <v>4</v>
      </c>
      <c r="L57" s="73">
        <v>4</v>
      </c>
      <c r="M57" s="73">
        <v>4</v>
      </c>
      <c r="N57" s="73">
        <v>4</v>
      </c>
      <c r="O57" s="73">
        <v>4</v>
      </c>
      <c r="P57" s="73">
        <v>4</v>
      </c>
      <c r="Q57" s="73">
        <v>4</v>
      </c>
      <c r="R57" s="73">
        <v>4</v>
      </c>
      <c r="S57" s="73">
        <v>4</v>
      </c>
      <c r="T57" s="73">
        <v>4</v>
      </c>
      <c r="U57" s="52">
        <v>0</v>
      </c>
      <c r="V57" s="58">
        <v>0</v>
      </c>
    </row>
    <row r="58" spans="1:22">
      <c r="A58" s="116"/>
      <c r="B58" s="73"/>
      <c r="C58" s="73" t="s">
        <v>327</v>
      </c>
      <c r="D58" s="57" t="s">
        <v>336</v>
      </c>
      <c r="E58" s="73"/>
      <c r="F58" s="73">
        <v>4</v>
      </c>
      <c r="G58" s="73">
        <v>4</v>
      </c>
      <c r="H58" s="53">
        <v>4</v>
      </c>
      <c r="I58" s="53">
        <v>4</v>
      </c>
      <c r="J58" s="73">
        <v>4</v>
      </c>
      <c r="K58" s="73">
        <v>4</v>
      </c>
      <c r="L58" s="73">
        <v>4</v>
      </c>
      <c r="M58" s="73">
        <v>4</v>
      </c>
      <c r="N58" s="73">
        <v>4</v>
      </c>
      <c r="O58" s="73">
        <v>4</v>
      </c>
      <c r="P58" s="73">
        <v>4</v>
      </c>
      <c r="Q58" s="73">
        <v>4</v>
      </c>
      <c r="R58" s="73">
        <v>4</v>
      </c>
      <c r="S58" s="73">
        <v>4</v>
      </c>
      <c r="T58" s="73">
        <v>4</v>
      </c>
      <c r="U58" s="52">
        <v>0</v>
      </c>
      <c r="V58" s="58">
        <v>0</v>
      </c>
    </row>
    <row r="59" spans="1:22">
      <c r="A59" s="116"/>
      <c r="B59" s="73"/>
      <c r="C59" s="73" t="s">
        <v>328</v>
      </c>
      <c r="D59" s="57" t="s">
        <v>333</v>
      </c>
      <c r="E59" s="73"/>
      <c r="F59" s="73">
        <v>6</v>
      </c>
      <c r="G59" s="73">
        <v>6</v>
      </c>
      <c r="H59" s="53">
        <v>6</v>
      </c>
      <c r="I59" s="53">
        <v>6</v>
      </c>
      <c r="J59" s="73">
        <v>6</v>
      </c>
      <c r="K59" s="73">
        <v>6</v>
      </c>
      <c r="L59" s="73">
        <v>6</v>
      </c>
      <c r="M59" s="73">
        <v>6</v>
      </c>
      <c r="N59" s="73">
        <v>6</v>
      </c>
      <c r="O59" s="73">
        <v>6</v>
      </c>
      <c r="P59" s="73">
        <v>6</v>
      </c>
      <c r="Q59" s="73">
        <v>6</v>
      </c>
      <c r="R59" s="73">
        <v>6</v>
      </c>
      <c r="S59" s="73">
        <v>6</v>
      </c>
      <c r="T59" s="73">
        <v>6</v>
      </c>
      <c r="U59" s="52">
        <v>0</v>
      </c>
      <c r="V59" s="58">
        <v>0</v>
      </c>
    </row>
    <row r="60" spans="1:22">
      <c r="A60" s="116"/>
      <c r="B60" s="73"/>
      <c r="C60" s="73" t="s">
        <v>329</v>
      </c>
      <c r="D60" s="57" t="s">
        <v>282</v>
      </c>
      <c r="E60" s="73"/>
      <c r="F60" s="73">
        <v>2</v>
      </c>
      <c r="G60" s="73">
        <v>2</v>
      </c>
      <c r="H60" s="53">
        <v>2</v>
      </c>
      <c r="I60" s="53">
        <v>2</v>
      </c>
      <c r="J60" s="73">
        <v>2</v>
      </c>
      <c r="K60" s="73">
        <v>2</v>
      </c>
      <c r="L60" s="73">
        <v>2</v>
      </c>
      <c r="M60" s="73">
        <v>2</v>
      </c>
      <c r="N60" s="73">
        <v>2</v>
      </c>
      <c r="O60" s="73">
        <v>2</v>
      </c>
      <c r="P60" s="73">
        <v>2</v>
      </c>
      <c r="Q60" s="73">
        <v>2</v>
      </c>
      <c r="R60" s="73">
        <v>2</v>
      </c>
      <c r="S60" s="73">
        <v>2</v>
      </c>
      <c r="T60" s="73">
        <v>2</v>
      </c>
      <c r="U60" s="52">
        <v>0</v>
      </c>
      <c r="V60" s="58">
        <v>0</v>
      </c>
    </row>
    <row r="61" spans="1:22">
      <c r="A61" s="116"/>
      <c r="B61" s="73"/>
      <c r="C61" s="73" t="s">
        <v>330</v>
      </c>
      <c r="D61" s="57" t="s">
        <v>334</v>
      </c>
      <c r="E61" s="73"/>
      <c r="F61" s="73">
        <v>2</v>
      </c>
      <c r="G61" s="73">
        <v>2</v>
      </c>
      <c r="H61" s="53">
        <v>2</v>
      </c>
      <c r="I61" s="53">
        <v>2</v>
      </c>
      <c r="J61" s="73">
        <v>2</v>
      </c>
      <c r="K61" s="73">
        <v>2</v>
      </c>
      <c r="L61" s="73">
        <v>2</v>
      </c>
      <c r="M61" s="73">
        <v>2</v>
      </c>
      <c r="N61" s="73">
        <v>2</v>
      </c>
      <c r="O61" s="73">
        <v>2</v>
      </c>
      <c r="P61" s="73">
        <v>2</v>
      </c>
      <c r="Q61" s="73">
        <v>2</v>
      </c>
      <c r="R61" s="73">
        <v>2</v>
      </c>
      <c r="S61" s="73">
        <v>2</v>
      </c>
      <c r="T61" s="73">
        <v>2</v>
      </c>
      <c r="U61" s="52">
        <v>0</v>
      </c>
      <c r="V61" s="58">
        <v>0</v>
      </c>
    </row>
    <row r="62" spans="1:22">
      <c r="A62" s="116"/>
      <c r="B62" s="74" t="s">
        <v>206</v>
      </c>
      <c r="C62" s="73" t="s">
        <v>331</v>
      </c>
      <c r="D62" s="57" t="s">
        <v>1</v>
      </c>
      <c r="E62" s="73"/>
      <c r="F62" s="73">
        <v>16</v>
      </c>
      <c r="G62" s="73">
        <v>16</v>
      </c>
      <c r="H62" s="53">
        <v>16</v>
      </c>
      <c r="I62" s="53">
        <v>16</v>
      </c>
      <c r="J62" s="73">
        <v>16</v>
      </c>
      <c r="K62" s="73">
        <v>16</v>
      </c>
      <c r="L62" s="73">
        <v>16</v>
      </c>
      <c r="M62" s="73">
        <v>16</v>
      </c>
      <c r="N62" s="73">
        <v>16</v>
      </c>
      <c r="O62" s="73">
        <v>16</v>
      </c>
      <c r="P62" s="73">
        <v>16</v>
      </c>
      <c r="Q62" s="73">
        <v>16</v>
      </c>
      <c r="R62" s="73">
        <v>16</v>
      </c>
      <c r="S62" s="73">
        <v>16</v>
      </c>
      <c r="T62" s="73">
        <v>16</v>
      </c>
      <c r="U62" s="73">
        <v>16</v>
      </c>
      <c r="V62" s="52">
        <v>0</v>
      </c>
    </row>
    <row r="63" spans="1:22">
      <c r="A63" s="116"/>
      <c r="B63" s="73"/>
      <c r="C63" s="59" t="s">
        <v>332</v>
      </c>
      <c r="D63" s="57" t="s">
        <v>1</v>
      </c>
      <c r="E63" s="73"/>
      <c r="F63" s="73">
        <v>16</v>
      </c>
      <c r="G63" s="73">
        <v>16</v>
      </c>
      <c r="H63" s="53">
        <v>16</v>
      </c>
      <c r="I63" s="53">
        <v>16</v>
      </c>
      <c r="J63" s="73">
        <v>16</v>
      </c>
      <c r="K63" s="73">
        <v>16</v>
      </c>
      <c r="L63" s="73">
        <v>16</v>
      </c>
      <c r="M63" s="73">
        <v>16</v>
      </c>
      <c r="N63" s="73">
        <v>16</v>
      </c>
      <c r="O63" s="73">
        <v>16</v>
      </c>
      <c r="P63" s="73">
        <v>16</v>
      </c>
      <c r="Q63" s="73">
        <v>16</v>
      </c>
      <c r="R63" s="73">
        <v>16</v>
      </c>
      <c r="S63" s="73">
        <v>16</v>
      </c>
      <c r="T63" s="73">
        <v>16</v>
      </c>
      <c r="U63" s="73">
        <v>16</v>
      </c>
      <c r="V63" s="52">
        <v>0</v>
      </c>
    </row>
    <row r="64" spans="1:22">
      <c r="A64" s="56"/>
      <c r="B64" s="60"/>
      <c r="C64" s="60"/>
      <c r="D64" s="73" t="s">
        <v>274</v>
      </c>
      <c r="E64" s="73"/>
      <c r="F64" s="73">
        <f>SUM(F17:F63)</f>
        <v>430</v>
      </c>
      <c r="G64" s="73">
        <f>SUM(G17:G63)</f>
        <v>398</v>
      </c>
      <c r="H64" s="73">
        <f>SUM(H17:H63)</f>
        <v>386</v>
      </c>
      <c r="I64" s="73">
        <f t="shared" ref="I64:V64" si="0">SUM(I17:I63)</f>
        <v>370</v>
      </c>
      <c r="J64" s="73">
        <f t="shared" si="0"/>
        <v>339</v>
      </c>
      <c r="K64" s="73">
        <f t="shared" si="0"/>
        <v>315</v>
      </c>
      <c r="L64" s="73">
        <f t="shared" si="0"/>
        <v>278</v>
      </c>
      <c r="M64" s="73">
        <f t="shared" si="0"/>
        <v>246</v>
      </c>
      <c r="N64" s="73">
        <f t="shared" si="0"/>
        <v>214</v>
      </c>
      <c r="O64" s="73">
        <f t="shared" si="0"/>
        <v>182</v>
      </c>
      <c r="P64" s="73">
        <f t="shared" si="0"/>
        <v>158</v>
      </c>
      <c r="Q64" s="73">
        <f t="shared" si="0"/>
        <v>134</v>
      </c>
      <c r="R64" s="73">
        <f t="shared" si="0"/>
        <v>118</v>
      </c>
      <c r="S64" s="73">
        <f t="shared" si="0"/>
        <v>86</v>
      </c>
      <c r="T64" s="73">
        <f t="shared" si="0"/>
        <v>54</v>
      </c>
      <c r="U64" s="73">
        <f t="shared" si="0"/>
        <v>32</v>
      </c>
      <c r="V64" s="73">
        <f t="shared" si="0"/>
        <v>0</v>
      </c>
    </row>
    <row r="65" spans="1:22">
      <c r="A65" s="60"/>
      <c r="B65" s="60"/>
      <c r="C65" s="60"/>
    </row>
    <row r="66" spans="1:22" ht="31.5" customHeight="1">
      <c r="C66" s="60"/>
    </row>
    <row r="67" spans="1:22" ht="58.5" customHeight="1">
      <c r="A67" s="74" t="s">
        <v>0</v>
      </c>
      <c r="B67" s="74" t="s">
        <v>275</v>
      </c>
      <c r="C67" s="74" t="s">
        <v>276</v>
      </c>
      <c r="D67" s="1" t="s">
        <v>277</v>
      </c>
      <c r="E67" s="4" t="s">
        <v>274</v>
      </c>
      <c r="F67" s="4" t="s">
        <v>280</v>
      </c>
      <c r="G67" s="2">
        <v>44264</v>
      </c>
      <c r="H67" s="2">
        <v>44265</v>
      </c>
      <c r="I67" s="2">
        <v>44266</v>
      </c>
      <c r="J67" s="2">
        <v>44267</v>
      </c>
      <c r="K67" s="2">
        <v>44268</v>
      </c>
      <c r="L67" s="2">
        <v>44269</v>
      </c>
      <c r="M67" s="2">
        <v>44270</v>
      </c>
      <c r="N67" s="2">
        <v>44271</v>
      </c>
      <c r="O67" s="2">
        <v>44272</v>
      </c>
      <c r="P67" s="2">
        <v>44273</v>
      </c>
      <c r="Q67" s="2">
        <v>44274</v>
      </c>
      <c r="R67" s="2">
        <v>44275</v>
      </c>
      <c r="S67" s="2">
        <v>44276</v>
      </c>
      <c r="T67" s="2">
        <v>44277</v>
      </c>
      <c r="U67" s="2">
        <v>44278</v>
      </c>
      <c r="V67" s="2">
        <v>44279</v>
      </c>
    </row>
    <row r="68" spans="1:22">
      <c r="A68" s="116">
        <v>1</v>
      </c>
      <c r="B68" s="73" t="s">
        <v>283</v>
      </c>
      <c r="C68" s="73"/>
      <c r="D68" s="57" t="s">
        <v>1</v>
      </c>
      <c r="E68" s="73">
        <v>32</v>
      </c>
      <c r="F68" s="73">
        <v>32</v>
      </c>
      <c r="G68" s="52">
        <v>0</v>
      </c>
      <c r="H68" s="5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16"/>
      <c r="B69" s="73" t="s">
        <v>82</v>
      </c>
      <c r="C69" s="73"/>
      <c r="D69" s="57" t="s">
        <v>333</v>
      </c>
      <c r="E69" s="73">
        <v>6</v>
      </c>
      <c r="F69" s="73">
        <v>4</v>
      </c>
      <c r="G69" s="73">
        <v>6</v>
      </c>
      <c r="H69" s="52">
        <v>0</v>
      </c>
      <c r="I69" s="5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16"/>
      <c r="B70" s="73"/>
      <c r="C70" s="73"/>
      <c r="D70" s="57"/>
      <c r="E70" s="73"/>
      <c r="F70" s="73"/>
      <c r="G70" s="61">
        <v>-2</v>
      </c>
      <c r="I70" s="5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58"/>
    </row>
    <row r="71" spans="1:22" ht="35.25" customHeight="1">
      <c r="A71" s="116"/>
      <c r="B71" s="48" t="s">
        <v>284</v>
      </c>
      <c r="C71" s="73"/>
      <c r="D71" s="57" t="s">
        <v>334</v>
      </c>
      <c r="E71" s="73">
        <v>6</v>
      </c>
      <c r="F71" s="73">
        <v>6</v>
      </c>
      <c r="G71" s="73">
        <v>6</v>
      </c>
      <c r="H71" s="52">
        <v>0</v>
      </c>
      <c r="I71" s="5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16"/>
      <c r="B72" s="110" t="s">
        <v>285</v>
      </c>
      <c r="C72" s="73" t="s">
        <v>286</v>
      </c>
      <c r="D72" s="57" t="s">
        <v>335</v>
      </c>
      <c r="E72" s="73">
        <v>8</v>
      </c>
      <c r="F72" s="73">
        <v>6</v>
      </c>
      <c r="G72" s="73">
        <v>8</v>
      </c>
      <c r="H72" s="57">
        <v>8</v>
      </c>
      <c r="I72" s="52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58">
        <v>0</v>
      </c>
    </row>
    <row r="73" spans="1:22">
      <c r="A73" s="116"/>
      <c r="B73" s="111"/>
      <c r="C73" s="73"/>
      <c r="D73" s="57"/>
      <c r="E73" s="73"/>
      <c r="F73" s="73"/>
      <c r="G73" s="73"/>
      <c r="H73" s="62">
        <v>-2</v>
      </c>
      <c r="I73" s="5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58"/>
    </row>
    <row r="74" spans="1:22">
      <c r="A74" s="116"/>
      <c r="B74" s="111"/>
      <c r="C74" s="73" t="s">
        <v>287</v>
      </c>
      <c r="D74" s="57" t="s">
        <v>335</v>
      </c>
      <c r="E74" s="73">
        <v>8</v>
      </c>
      <c r="F74" s="73">
        <v>6</v>
      </c>
      <c r="G74" s="73">
        <v>8</v>
      </c>
      <c r="H74" s="57">
        <v>8</v>
      </c>
      <c r="I74" s="52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58">
        <v>0</v>
      </c>
    </row>
    <row r="75" spans="1:22">
      <c r="A75" s="116"/>
      <c r="B75" s="112"/>
      <c r="C75" s="73"/>
      <c r="D75" s="57"/>
      <c r="E75" s="73"/>
      <c r="F75" s="73"/>
      <c r="G75" s="73"/>
      <c r="H75" s="62">
        <v>-2</v>
      </c>
      <c r="I75" s="5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58"/>
    </row>
    <row r="76" spans="1:22">
      <c r="A76" s="116"/>
      <c r="B76" s="113" t="s">
        <v>288</v>
      </c>
      <c r="C76" s="73" t="s">
        <v>289</v>
      </c>
      <c r="D76" s="57" t="s">
        <v>336</v>
      </c>
      <c r="E76" s="73">
        <v>8</v>
      </c>
      <c r="F76" s="73">
        <v>12</v>
      </c>
      <c r="G76" s="73">
        <v>8</v>
      </c>
      <c r="H76" s="53">
        <v>8</v>
      </c>
      <c r="I76" s="53">
        <v>8</v>
      </c>
      <c r="J76" s="52">
        <v>0</v>
      </c>
      <c r="K76" s="84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58">
        <v>0</v>
      </c>
    </row>
    <row r="77" spans="1:22">
      <c r="A77" s="116"/>
      <c r="B77" s="114"/>
      <c r="C77" s="73"/>
      <c r="D77" s="57"/>
      <c r="E77" s="73"/>
      <c r="F77" s="73"/>
      <c r="G77" s="73"/>
      <c r="H77" s="53"/>
      <c r="I77" s="53"/>
      <c r="J77" s="64">
        <v>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58"/>
    </row>
    <row r="78" spans="1:22">
      <c r="A78" s="116"/>
      <c r="B78" s="114"/>
      <c r="C78" s="73" t="s">
        <v>290</v>
      </c>
      <c r="D78" s="57" t="s">
        <v>334</v>
      </c>
      <c r="E78" s="73">
        <v>3</v>
      </c>
      <c r="F78" s="73">
        <v>4</v>
      </c>
      <c r="G78" s="73">
        <v>3</v>
      </c>
      <c r="H78" s="53">
        <v>3</v>
      </c>
      <c r="I78" s="53">
        <v>3</v>
      </c>
      <c r="J78" s="53">
        <v>1</v>
      </c>
      <c r="K78" s="63">
        <v>0</v>
      </c>
      <c r="L78" s="73">
        <v>0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0</v>
      </c>
      <c r="S78" s="73">
        <v>0</v>
      </c>
      <c r="T78" s="73">
        <v>0</v>
      </c>
      <c r="U78" s="73">
        <v>0</v>
      </c>
      <c r="V78" s="58">
        <v>0</v>
      </c>
    </row>
    <row r="79" spans="1:22">
      <c r="A79" s="116"/>
      <c r="B79" s="114"/>
      <c r="C79" s="73"/>
      <c r="D79" s="57"/>
      <c r="E79" s="73"/>
      <c r="F79" s="73"/>
      <c r="G79" s="73"/>
      <c r="H79" s="53"/>
      <c r="I79" s="53"/>
      <c r="K79" s="65">
        <v>1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58"/>
    </row>
    <row r="80" spans="1:22">
      <c r="A80" s="116"/>
      <c r="B80" s="114"/>
      <c r="C80" s="73" t="s">
        <v>291</v>
      </c>
      <c r="D80" s="57" t="s">
        <v>334</v>
      </c>
      <c r="E80" s="73">
        <v>2</v>
      </c>
      <c r="F80" s="73">
        <v>2</v>
      </c>
      <c r="G80" s="73">
        <v>2</v>
      </c>
      <c r="H80" s="53">
        <v>2</v>
      </c>
      <c r="I80" s="53">
        <v>2</v>
      </c>
      <c r="J80" s="52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58">
        <v>0</v>
      </c>
    </row>
    <row r="81" spans="1:22">
      <c r="A81" s="116"/>
      <c r="B81" s="114"/>
      <c r="C81" s="73" t="s">
        <v>292</v>
      </c>
      <c r="D81" s="57" t="s">
        <v>334</v>
      </c>
      <c r="E81" s="73">
        <v>3</v>
      </c>
      <c r="F81" s="73">
        <v>3</v>
      </c>
      <c r="G81" s="73">
        <v>3</v>
      </c>
      <c r="H81" s="53">
        <v>3</v>
      </c>
      <c r="I81" s="53">
        <v>3</v>
      </c>
      <c r="J81" s="52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58">
        <v>0</v>
      </c>
    </row>
    <row r="82" spans="1:22">
      <c r="A82" s="116"/>
      <c r="B82" s="114"/>
      <c r="C82" s="73" t="s">
        <v>293</v>
      </c>
      <c r="D82" s="57" t="s">
        <v>282</v>
      </c>
      <c r="E82" s="73">
        <v>3</v>
      </c>
      <c r="F82" s="73">
        <v>5</v>
      </c>
      <c r="G82" s="73">
        <v>3</v>
      </c>
      <c r="H82" s="53">
        <v>3</v>
      </c>
      <c r="I82" s="53">
        <v>3</v>
      </c>
      <c r="J82" s="52">
        <v>0</v>
      </c>
      <c r="K82" s="84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58">
        <v>0</v>
      </c>
    </row>
    <row r="83" spans="1:22">
      <c r="A83" s="116"/>
      <c r="B83" s="114"/>
      <c r="C83" s="73"/>
      <c r="D83" s="57"/>
      <c r="E83" s="73"/>
      <c r="F83" s="73"/>
      <c r="G83" s="73"/>
      <c r="H83" s="53"/>
      <c r="I83" s="53"/>
      <c r="J83" s="65">
        <v>2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58"/>
    </row>
    <row r="84" spans="1:22">
      <c r="A84" s="116"/>
      <c r="B84" s="114"/>
      <c r="C84" s="73" t="s">
        <v>294</v>
      </c>
      <c r="D84" s="57" t="s">
        <v>333</v>
      </c>
      <c r="E84" s="73">
        <v>2</v>
      </c>
      <c r="F84" s="73">
        <v>4</v>
      </c>
      <c r="G84" s="73">
        <v>2</v>
      </c>
      <c r="H84" s="53">
        <v>2</v>
      </c>
      <c r="I84" s="53">
        <v>2</v>
      </c>
      <c r="J84" s="52">
        <v>0</v>
      </c>
      <c r="K84" s="84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58">
        <v>0</v>
      </c>
    </row>
    <row r="85" spans="1:22">
      <c r="A85" s="116"/>
      <c r="B85" s="114"/>
      <c r="C85" s="73"/>
      <c r="D85" s="57"/>
      <c r="E85" s="73"/>
      <c r="F85" s="73"/>
      <c r="G85" s="73"/>
      <c r="H85" s="53"/>
      <c r="I85" s="53"/>
      <c r="J85" s="65">
        <v>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58"/>
    </row>
    <row r="86" spans="1:22">
      <c r="A86" s="116"/>
      <c r="B86" s="114"/>
      <c r="C86" s="73" t="s">
        <v>295</v>
      </c>
      <c r="D86" s="57" t="s">
        <v>333</v>
      </c>
      <c r="E86" s="73">
        <v>3</v>
      </c>
      <c r="F86" s="73">
        <v>2</v>
      </c>
      <c r="G86" s="73">
        <v>3</v>
      </c>
      <c r="H86" s="53">
        <v>3</v>
      </c>
      <c r="I86" s="53">
        <v>3</v>
      </c>
      <c r="J86" s="52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58">
        <v>0</v>
      </c>
    </row>
    <row r="87" spans="1:22">
      <c r="A87" s="116"/>
      <c r="B87" s="114"/>
      <c r="C87" s="73"/>
      <c r="D87" s="57"/>
      <c r="E87" s="73"/>
      <c r="F87" s="73"/>
      <c r="G87" s="73"/>
      <c r="H87" s="53"/>
      <c r="I87" s="61">
        <v>-1</v>
      </c>
      <c r="J87" s="5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58"/>
    </row>
    <row r="88" spans="1:22">
      <c r="A88" s="116"/>
      <c r="B88" s="114"/>
      <c r="C88" s="73" t="s">
        <v>296</v>
      </c>
      <c r="D88" s="57" t="s">
        <v>1</v>
      </c>
      <c r="E88" s="73">
        <v>24</v>
      </c>
      <c r="F88" s="73">
        <v>16</v>
      </c>
      <c r="G88" s="73">
        <v>24</v>
      </c>
      <c r="H88" s="53">
        <v>24</v>
      </c>
      <c r="I88" s="53">
        <v>24</v>
      </c>
      <c r="J88" s="73">
        <v>24</v>
      </c>
      <c r="K88" s="52">
        <v>0</v>
      </c>
      <c r="L88" s="73">
        <v>0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58">
        <v>0</v>
      </c>
    </row>
    <row r="89" spans="1:22">
      <c r="A89" s="116"/>
      <c r="B89" s="115"/>
      <c r="C89" s="73"/>
      <c r="D89" s="57"/>
      <c r="E89" s="73"/>
      <c r="F89" s="73"/>
      <c r="G89" s="73"/>
      <c r="H89" s="53"/>
      <c r="I89" s="53"/>
      <c r="J89" s="61">
        <v>-8</v>
      </c>
      <c r="K89" s="57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58"/>
    </row>
    <row r="90" spans="1:22">
      <c r="A90" s="116"/>
      <c r="B90" s="113" t="s">
        <v>297</v>
      </c>
      <c r="C90" s="73" t="s">
        <v>298</v>
      </c>
      <c r="D90" s="57" t="s">
        <v>282</v>
      </c>
      <c r="E90" s="73">
        <v>4</v>
      </c>
      <c r="F90" s="73">
        <v>6</v>
      </c>
      <c r="G90" s="73">
        <v>4</v>
      </c>
      <c r="H90" s="53">
        <v>4</v>
      </c>
      <c r="I90" s="53">
        <v>4</v>
      </c>
      <c r="J90" s="52">
        <v>0</v>
      </c>
      <c r="K90" s="84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58">
        <v>0</v>
      </c>
    </row>
    <row r="91" spans="1:22">
      <c r="A91" s="116"/>
      <c r="B91" s="114"/>
      <c r="C91" s="73"/>
      <c r="D91" s="57"/>
      <c r="E91" s="73"/>
      <c r="F91" s="73"/>
      <c r="G91" s="73"/>
      <c r="H91" s="53"/>
      <c r="I91" s="53"/>
      <c r="J91" s="65">
        <v>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58"/>
    </row>
    <row r="92" spans="1:22">
      <c r="A92" s="116"/>
      <c r="B92" s="114"/>
      <c r="C92" s="73" t="s">
        <v>299</v>
      </c>
      <c r="D92" s="57" t="s">
        <v>333</v>
      </c>
      <c r="E92" s="73">
        <v>3</v>
      </c>
      <c r="F92" s="73">
        <v>5</v>
      </c>
      <c r="G92" s="73">
        <v>3</v>
      </c>
      <c r="H92" s="53">
        <v>3</v>
      </c>
      <c r="I92" s="53">
        <v>3</v>
      </c>
      <c r="J92" s="52">
        <v>0</v>
      </c>
      <c r="K92" s="84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58">
        <v>0</v>
      </c>
    </row>
    <row r="93" spans="1:22">
      <c r="A93" s="116"/>
      <c r="B93" s="114"/>
      <c r="C93" s="73"/>
      <c r="D93" s="57"/>
      <c r="E93" s="73"/>
      <c r="F93" s="73"/>
      <c r="G93" s="73"/>
      <c r="H93" s="53"/>
      <c r="I93" s="53"/>
      <c r="J93" s="65">
        <v>2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58"/>
    </row>
    <row r="94" spans="1:22">
      <c r="A94" s="116"/>
      <c r="B94" s="114"/>
      <c r="C94" s="73" t="s">
        <v>300</v>
      </c>
      <c r="D94" s="57" t="s">
        <v>334</v>
      </c>
      <c r="E94" s="73">
        <v>3</v>
      </c>
      <c r="F94" s="73">
        <v>3</v>
      </c>
      <c r="G94" s="73">
        <v>3</v>
      </c>
      <c r="H94" s="53">
        <v>3</v>
      </c>
      <c r="I94" s="53">
        <v>3</v>
      </c>
      <c r="J94" s="73">
        <v>3</v>
      </c>
      <c r="K94" s="73">
        <v>3</v>
      </c>
      <c r="L94" s="52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58">
        <v>0</v>
      </c>
    </row>
    <row r="95" spans="1:22">
      <c r="A95" s="116"/>
      <c r="B95" s="114"/>
      <c r="C95" s="73" t="s">
        <v>301</v>
      </c>
      <c r="D95" s="57" t="s">
        <v>336</v>
      </c>
      <c r="E95" s="73">
        <v>4</v>
      </c>
      <c r="F95" s="73">
        <v>6</v>
      </c>
      <c r="G95" s="73">
        <v>4</v>
      </c>
      <c r="H95" s="53">
        <v>4</v>
      </c>
      <c r="I95" s="53">
        <v>4</v>
      </c>
      <c r="J95" s="73">
        <v>4</v>
      </c>
      <c r="K95" s="73">
        <v>4</v>
      </c>
      <c r="L95" s="52">
        <v>0</v>
      </c>
      <c r="M95" s="84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16"/>
      <c r="B96" s="114"/>
      <c r="C96" s="73"/>
      <c r="D96" s="57"/>
      <c r="E96" s="73"/>
      <c r="F96" s="73"/>
      <c r="G96" s="73"/>
      <c r="H96" s="53"/>
      <c r="I96" s="53"/>
      <c r="J96" s="73"/>
      <c r="K96" s="73"/>
      <c r="L96" s="65">
        <v>2</v>
      </c>
      <c r="M96" s="73"/>
      <c r="N96" s="73"/>
      <c r="O96" s="73"/>
      <c r="P96" s="73"/>
      <c r="Q96" s="73"/>
      <c r="R96" s="73"/>
      <c r="S96" s="73"/>
      <c r="T96" s="73"/>
      <c r="U96" s="73"/>
      <c r="V96" s="58"/>
    </row>
    <row r="97" spans="1:22">
      <c r="A97" s="116"/>
      <c r="B97" s="114"/>
      <c r="C97" s="73" t="s">
        <v>302</v>
      </c>
      <c r="D97" s="57" t="s">
        <v>282</v>
      </c>
      <c r="E97" s="73">
        <v>3</v>
      </c>
      <c r="F97" s="73">
        <v>4</v>
      </c>
      <c r="G97" s="73">
        <v>3</v>
      </c>
      <c r="H97" s="53">
        <v>3</v>
      </c>
      <c r="I97" s="53">
        <v>3</v>
      </c>
      <c r="J97" s="73">
        <v>3</v>
      </c>
      <c r="K97" s="73">
        <v>3</v>
      </c>
      <c r="L97" s="52">
        <v>0</v>
      </c>
      <c r="M97" s="84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16"/>
      <c r="B98" s="114"/>
      <c r="C98" s="73"/>
      <c r="D98" s="57"/>
      <c r="E98" s="73"/>
      <c r="F98" s="73"/>
      <c r="G98" s="73"/>
      <c r="H98" s="53"/>
      <c r="I98" s="53"/>
      <c r="J98" s="73"/>
      <c r="K98" s="73"/>
      <c r="L98" s="65">
        <v>1</v>
      </c>
      <c r="M98" s="73"/>
      <c r="N98" s="73"/>
      <c r="O98" s="73"/>
      <c r="P98" s="73"/>
      <c r="Q98" s="73"/>
      <c r="R98" s="73"/>
      <c r="S98" s="73"/>
      <c r="T98" s="73"/>
      <c r="U98" s="73"/>
      <c r="V98" s="58"/>
    </row>
    <row r="99" spans="1:22">
      <c r="A99" s="116"/>
      <c r="B99" s="114"/>
      <c r="C99" s="73" t="s">
        <v>303</v>
      </c>
      <c r="D99" s="57" t="s">
        <v>333</v>
      </c>
      <c r="E99" s="73">
        <v>3</v>
      </c>
      <c r="F99" s="73">
        <v>3</v>
      </c>
      <c r="G99" s="73">
        <v>3</v>
      </c>
      <c r="H99" s="53">
        <v>3</v>
      </c>
      <c r="I99" s="53">
        <v>3</v>
      </c>
      <c r="J99" s="73">
        <v>3</v>
      </c>
      <c r="K99" s="73">
        <v>3</v>
      </c>
      <c r="L99" s="52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16"/>
      <c r="B100" s="114"/>
      <c r="C100" s="73" t="s">
        <v>304</v>
      </c>
      <c r="D100" s="57" t="s">
        <v>1</v>
      </c>
      <c r="E100" s="73">
        <v>24</v>
      </c>
      <c r="F100" s="73">
        <v>16</v>
      </c>
      <c r="G100" s="73">
        <v>24</v>
      </c>
      <c r="H100" s="53">
        <v>24</v>
      </c>
      <c r="I100" s="53">
        <v>24</v>
      </c>
      <c r="J100" s="73">
        <v>24</v>
      </c>
      <c r="K100" s="73">
        <v>24</v>
      </c>
      <c r="L100" s="52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16"/>
      <c r="B101" s="115"/>
      <c r="C101" s="73"/>
      <c r="D101" s="57"/>
      <c r="E101" s="73"/>
      <c r="F101" s="73"/>
      <c r="G101" s="73"/>
      <c r="H101" s="53"/>
      <c r="I101" s="53"/>
      <c r="J101" s="73"/>
      <c r="K101" s="61">
        <v>-8</v>
      </c>
      <c r="L101" s="53"/>
      <c r="M101" s="73"/>
      <c r="N101" s="73"/>
      <c r="O101" s="73"/>
      <c r="P101" s="73"/>
      <c r="Q101" s="73"/>
      <c r="R101" s="73"/>
      <c r="S101" s="73"/>
      <c r="T101" s="73"/>
      <c r="U101" s="73"/>
      <c r="V101" s="58"/>
    </row>
    <row r="102" spans="1:22">
      <c r="A102" s="116"/>
      <c r="B102" s="113" t="s">
        <v>101</v>
      </c>
      <c r="C102" s="73" t="s">
        <v>305</v>
      </c>
      <c r="D102" s="57" t="s">
        <v>337</v>
      </c>
      <c r="E102" s="73">
        <v>16</v>
      </c>
      <c r="F102" s="73">
        <v>12</v>
      </c>
      <c r="G102" s="73">
        <v>16</v>
      </c>
      <c r="H102" s="53">
        <v>16</v>
      </c>
      <c r="I102" s="53">
        <v>16</v>
      </c>
      <c r="J102" s="73">
        <v>16</v>
      </c>
      <c r="K102" s="73">
        <v>16</v>
      </c>
      <c r="L102" s="53">
        <v>16</v>
      </c>
      <c r="M102" s="52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16"/>
      <c r="B103" s="114"/>
      <c r="C103" s="73"/>
      <c r="D103" s="57"/>
      <c r="E103" s="73"/>
      <c r="F103" s="73"/>
      <c r="G103" s="73"/>
      <c r="H103" s="53"/>
      <c r="I103" s="53"/>
      <c r="J103" s="73"/>
      <c r="K103" s="73"/>
      <c r="L103" s="61">
        <v>-4</v>
      </c>
      <c r="M103" s="53"/>
      <c r="N103" s="73"/>
      <c r="O103" s="73"/>
      <c r="P103" s="73"/>
      <c r="Q103" s="73"/>
      <c r="R103" s="73"/>
      <c r="S103" s="73"/>
      <c r="T103" s="73"/>
      <c r="U103" s="73"/>
      <c r="V103" s="58"/>
    </row>
    <row r="104" spans="1:22">
      <c r="A104" s="116"/>
      <c r="B104" s="114"/>
      <c r="C104" s="48" t="s">
        <v>306</v>
      </c>
      <c r="D104" s="57" t="s">
        <v>337</v>
      </c>
      <c r="E104" s="73">
        <v>32</v>
      </c>
      <c r="F104" s="73">
        <v>38</v>
      </c>
      <c r="G104" s="73">
        <v>32</v>
      </c>
      <c r="H104" s="53">
        <v>32</v>
      </c>
      <c r="I104" s="53">
        <v>32</v>
      </c>
      <c r="J104" s="73">
        <v>32</v>
      </c>
      <c r="K104" s="73">
        <v>32</v>
      </c>
      <c r="L104" s="73">
        <v>32</v>
      </c>
      <c r="M104" s="73">
        <v>32</v>
      </c>
      <c r="N104" s="73">
        <v>16</v>
      </c>
      <c r="O104" s="52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16"/>
      <c r="B105" s="114"/>
      <c r="C105" s="48"/>
      <c r="D105" s="57"/>
      <c r="E105" s="73"/>
      <c r="F105" s="73"/>
      <c r="G105" s="73"/>
      <c r="H105" s="53"/>
      <c r="I105" s="53"/>
      <c r="J105" s="73"/>
      <c r="K105" s="73"/>
      <c r="L105" s="73"/>
      <c r="M105" s="73"/>
      <c r="N105" s="65">
        <v>6</v>
      </c>
      <c r="P105" s="73"/>
      <c r="Q105" s="73"/>
      <c r="R105" s="73"/>
      <c r="S105" s="73"/>
      <c r="T105" s="73"/>
      <c r="U105" s="73"/>
      <c r="V105" s="58"/>
    </row>
    <row r="106" spans="1:22">
      <c r="A106" s="116"/>
      <c r="B106" s="114"/>
      <c r="C106" s="73" t="s">
        <v>307</v>
      </c>
      <c r="D106" s="57" t="s">
        <v>282</v>
      </c>
      <c r="E106" s="73">
        <v>16</v>
      </c>
      <c r="F106" s="73">
        <v>12</v>
      </c>
      <c r="G106" s="73">
        <v>16</v>
      </c>
      <c r="H106" s="53">
        <v>16</v>
      </c>
      <c r="I106" s="53">
        <v>16</v>
      </c>
      <c r="J106" s="73">
        <v>16</v>
      </c>
      <c r="K106" s="73">
        <v>16</v>
      </c>
      <c r="L106" s="73">
        <v>16</v>
      </c>
      <c r="M106" s="73">
        <v>8</v>
      </c>
      <c r="N106" s="52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16"/>
      <c r="B107" s="114"/>
      <c r="C107" s="73"/>
      <c r="D107" s="57"/>
      <c r="E107" s="73"/>
      <c r="F107" s="73"/>
      <c r="G107" s="73"/>
      <c r="H107" s="53"/>
      <c r="I107" s="53"/>
      <c r="J107" s="73"/>
      <c r="K107" s="73"/>
      <c r="L107" s="73"/>
      <c r="M107" s="61">
        <v>-4</v>
      </c>
      <c r="N107" s="53"/>
      <c r="O107" s="73"/>
      <c r="P107" s="73"/>
      <c r="Q107" s="73"/>
      <c r="R107" s="73"/>
      <c r="S107" s="73"/>
      <c r="T107" s="73"/>
      <c r="U107" s="73"/>
      <c r="V107" s="58"/>
    </row>
    <row r="108" spans="1:22">
      <c r="A108" s="116"/>
      <c r="B108" s="114"/>
      <c r="C108" s="73" t="s">
        <v>308</v>
      </c>
      <c r="D108" s="57" t="s">
        <v>333</v>
      </c>
      <c r="E108" s="73">
        <v>24</v>
      </c>
      <c r="F108" s="73">
        <v>28</v>
      </c>
      <c r="G108" s="73">
        <v>24</v>
      </c>
      <c r="H108" s="53">
        <v>24</v>
      </c>
      <c r="I108" s="53">
        <v>24</v>
      </c>
      <c r="J108" s="73">
        <v>24</v>
      </c>
      <c r="K108" s="73">
        <v>24</v>
      </c>
      <c r="L108" s="73">
        <v>24</v>
      </c>
      <c r="M108" s="73">
        <v>16</v>
      </c>
      <c r="N108" s="73">
        <v>8</v>
      </c>
      <c r="O108" s="52">
        <v>0</v>
      </c>
      <c r="P108" s="84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16"/>
      <c r="B109" s="114"/>
      <c r="C109" s="73"/>
      <c r="D109" s="57"/>
      <c r="E109" s="73"/>
      <c r="F109" s="73"/>
      <c r="G109" s="73"/>
      <c r="H109" s="53"/>
      <c r="I109" s="53"/>
      <c r="J109" s="73"/>
      <c r="K109" s="73"/>
      <c r="L109" s="73"/>
      <c r="M109" s="73"/>
      <c r="N109" s="73"/>
      <c r="O109" s="65">
        <v>4</v>
      </c>
      <c r="P109" s="73"/>
      <c r="Q109" s="73"/>
      <c r="R109" s="73"/>
      <c r="S109" s="73"/>
      <c r="T109" s="73"/>
      <c r="U109" s="73"/>
      <c r="V109" s="58"/>
    </row>
    <row r="110" spans="1:22">
      <c r="A110" s="116"/>
      <c r="B110" s="114"/>
      <c r="C110" s="73" t="s">
        <v>309</v>
      </c>
      <c r="D110" s="57" t="s">
        <v>282</v>
      </c>
      <c r="E110" s="73">
        <v>16</v>
      </c>
      <c r="F110" s="73">
        <v>12</v>
      </c>
      <c r="G110" s="73">
        <v>16</v>
      </c>
      <c r="H110" s="53">
        <v>16</v>
      </c>
      <c r="I110" s="53">
        <v>16</v>
      </c>
      <c r="J110" s="73">
        <v>16</v>
      </c>
      <c r="K110" s="73">
        <v>16</v>
      </c>
      <c r="L110" s="73">
        <v>16</v>
      </c>
      <c r="M110" s="73">
        <v>16</v>
      </c>
      <c r="N110" s="73">
        <v>16</v>
      </c>
      <c r="O110" s="73">
        <v>8</v>
      </c>
      <c r="P110" s="52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16"/>
      <c r="B111" s="114"/>
      <c r="C111" s="73"/>
      <c r="D111" s="57"/>
      <c r="E111" s="73"/>
      <c r="F111" s="73"/>
      <c r="G111" s="73"/>
      <c r="H111" s="53"/>
      <c r="I111" s="53"/>
      <c r="J111" s="73"/>
      <c r="K111" s="73"/>
      <c r="L111" s="73"/>
      <c r="M111" s="73"/>
      <c r="N111" s="73"/>
      <c r="O111" s="61">
        <v>-4</v>
      </c>
      <c r="P111" s="53"/>
      <c r="Q111" s="73"/>
      <c r="R111" s="73"/>
      <c r="S111" s="73"/>
      <c r="T111" s="73"/>
      <c r="U111" s="73"/>
      <c r="V111" s="58"/>
    </row>
    <row r="112" spans="1:22">
      <c r="A112" s="116"/>
      <c r="B112" s="114"/>
      <c r="C112" s="73" t="s">
        <v>310</v>
      </c>
      <c r="D112" s="57" t="s">
        <v>337</v>
      </c>
      <c r="E112" s="73">
        <v>16</v>
      </c>
      <c r="F112" s="73">
        <v>8</v>
      </c>
      <c r="G112" s="73">
        <v>16</v>
      </c>
      <c r="H112" s="53">
        <v>16</v>
      </c>
      <c r="I112" s="53">
        <v>16</v>
      </c>
      <c r="J112" s="73">
        <v>16</v>
      </c>
      <c r="K112" s="73">
        <v>16</v>
      </c>
      <c r="L112" s="73">
        <v>16</v>
      </c>
      <c r="M112" s="73">
        <v>16</v>
      </c>
      <c r="N112" s="73">
        <v>16</v>
      </c>
      <c r="O112" s="73">
        <v>16</v>
      </c>
      <c r="P112" s="52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16"/>
      <c r="B113" s="114"/>
      <c r="C113" s="73"/>
      <c r="D113" s="57"/>
      <c r="E113" s="73"/>
      <c r="F113" s="73"/>
      <c r="G113" s="73"/>
      <c r="H113" s="53"/>
      <c r="I113" s="53"/>
      <c r="J113" s="73"/>
      <c r="K113" s="73"/>
      <c r="L113" s="73"/>
      <c r="M113" s="73"/>
      <c r="N113" s="73"/>
      <c r="O113" s="61">
        <v>-8</v>
      </c>
      <c r="P113" s="53"/>
      <c r="Q113" s="73"/>
      <c r="R113" s="73"/>
      <c r="S113" s="73"/>
      <c r="T113" s="73"/>
      <c r="U113" s="73"/>
      <c r="V113" s="58"/>
    </row>
    <row r="114" spans="1:22">
      <c r="A114" s="116"/>
      <c r="B114" s="114"/>
      <c r="C114" s="73" t="s">
        <v>311</v>
      </c>
      <c r="D114" s="57" t="s">
        <v>1</v>
      </c>
      <c r="E114" s="73">
        <v>24</v>
      </c>
      <c r="F114" s="73">
        <v>32</v>
      </c>
      <c r="G114" s="73">
        <v>24</v>
      </c>
      <c r="H114" s="53">
        <v>24</v>
      </c>
      <c r="I114" s="53">
        <v>24</v>
      </c>
      <c r="J114" s="73">
        <v>24</v>
      </c>
      <c r="K114" s="73">
        <v>24</v>
      </c>
      <c r="L114" s="73">
        <v>24</v>
      </c>
      <c r="M114" s="73">
        <v>24</v>
      </c>
      <c r="N114" s="73">
        <v>24</v>
      </c>
      <c r="O114" s="73">
        <v>24</v>
      </c>
      <c r="P114" s="73">
        <v>24</v>
      </c>
      <c r="Q114" s="52">
        <v>0</v>
      </c>
      <c r="R114" s="73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16"/>
      <c r="B115" s="115"/>
      <c r="C115" s="73"/>
      <c r="D115" s="57"/>
      <c r="E115" s="73"/>
      <c r="F115" s="73"/>
      <c r="G115" s="73"/>
      <c r="H115" s="53"/>
      <c r="I115" s="53"/>
      <c r="J115" s="73"/>
      <c r="K115" s="73"/>
      <c r="L115" s="73"/>
      <c r="M115" s="73"/>
      <c r="N115" s="73"/>
      <c r="O115" s="73"/>
      <c r="P115" s="65">
        <v>8</v>
      </c>
      <c r="Q115" s="53"/>
      <c r="R115" s="73"/>
      <c r="S115" s="73"/>
      <c r="T115" s="73"/>
      <c r="U115" s="73"/>
      <c r="V115" s="58"/>
    </row>
    <row r="116" spans="1:22">
      <c r="A116" s="116"/>
      <c r="B116" s="113" t="s">
        <v>106</v>
      </c>
      <c r="C116" s="73" t="s">
        <v>312</v>
      </c>
      <c r="D116" s="57" t="s">
        <v>337</v>
      </c>
      <c r="E116" s="73">
        <v>4</v>
      </c>
      <c r="F116" s="73">
        <v>4</v>
      </c>
      <c r="G116" s="73">
        <v>4</v>
      </c>
      <c r="H116" s="53">
        <v>4</v>
      </c>
      <c r="I116" s="53">
        <v>4</v>
      </c>
      <c r="J116" s="73">
        <v>4</v>
      </c>
      <c r="K116" s="73">
        <v>4</v>
      </c>
      <c r="L116" s="73">
        <v>4</v>
      </c>
      <c r="M116" s="73">
        <v>4</v>
      </c>
      <c r="N116" s="73">
        <v>4</v>
      </c>
      <c r="O116" s="73">
        <v>4</v>
      </c>
      <c r="P116" s="73">
        <v>4</v>
      </c>
      <c r="Q116" s="73">
        <v>4</v>
      </c>
      <c r="R116" s="52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16"/>
      <c r="B117" s="114"/>
      <c r="C117" s="73" t="s">
        <v>313</v>
      </c>
      <c r="D117" s="57" t="s">
        <v>334</v>
      </c>
      <c r="E117" s="73">
        <v>2</v>
      </c>
      <c r="F117" s="73">
        <v>2</v>
      </c>
      <c r="G117" s="73">
        <v>2</v>
      </c>
      <c r="H117" s="53">
        <v>2</v>
      </c>
      <c r="I117" s="53">
        <v>2</v>
      </c>
      <c r="J117" s="73">
        <v>2</v>
      </c>
      <c r="K117" s="73">
        <v>2</v>
      </c>
      <c r="L117" s="73">
        <v>2</v>
      </c>
      <c r="M117" s="73">
        <v>2</v>
      </c>
      <c r="N117" s="73">
        <v>2</v>
      </c>
      <c r="O117" s="73">
        <v>2</v>
      </c>
      <c r="P117" s="73">
        <v>2</v>
      </c>
      <c r="Q117" s="73">
        <v>2</v>
      </c>
      <c r="R117" s="52">
        <v>0</v>
      </c>
      <c r="S117" s="73">
        <v>0</v>
      </c>
      <c r="T117" s="73">
        <v>0</v>
      </c>
      <c r="U117" s="73">
        <v>0</v>
      </c>
      <c r="V117" s="58">
        <v>0</v>
      </c>
    </row>
    <row r="118" spans="1:22">
      <c r="A118" s="116"/>
      <c r="B118" s="114"/>
      <c r="C118" s="73" t="s">
        <v>314</v>
      </c>
      <c r="D118" s="57" t="s">
        <v>333</v>
      </c>
      <c r="E118" s="73">
        <v>2</v>
      </c>
      <c r="F118" s="73">
        <v>2</v>
      </c>
      <c r="G118" s="73">
        <v>2</v>
      </c>
      <c r="H118" s="53">
        <v>2</v>
      </c>
      <c r="I118" s="53">
        <v>2</v>
      </c>
      <c r="J118" s="73">
        <v>2</v>
      </c>
      <c r="K118" s="73">
        <v>2</v>
      </c>
      <c r="L118" s="73">
        <v>2</v>
      </c>
      <c r="M118" s="73">
        <v>2</v>
      </c>
      <c r="N118" s="73">
        <v>2</v>
      </c>
      <c r="O118" s="73">
        <v>2</v>
      </c>
      <c r="P118" s="73">
        <v>2</v>
      </c>
      <c r="Q118" s="73">
        <v>2</v>
      </c>
      <c r="R118" s="52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16"/>
      <c r="B119" s="114"/>
      <c r="C119" s="73" t="s">
        <v>315</v>
      </c>
      <c r="D119" s="57" t="s">
        <v>338</v>
      </c>
      <c r="E119" s="73">
        <v>4</v>
      </c>
      <c r="F119" s="73">
        <v>3</v>
      </c>
      <c r="G119" s="73">
        <v>4</v>
      </c>
      <c r="H119" s="53">
        <v>4</v>
      </c>
      <c r="I119" s="53">
        <v>4</v>
      </c>
      <c r="J119" s="73">
        <v>4</v>
      </c>
      <c r="K119" s="73">
        <v>4</v>
      </c>
      <c r="L119" s="73">
        <v>4</v>
      </c>
      <c r="M119" s="73">
        <v>4</v>
      </c>
      <c r="N119" s="73">
        <v>4</v>
      </c>
      <c r="O119" s="73">
        <v>4</v>
      </c>
      <c r="P119" s="73">
        <v>4</v>
      </c>
      <c r="Q119" s="73">
        <v>4</v>
      </c>
      <c r="R119" s="52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16"/>
      <c r="B120" s="114"/>
      <c r="C120" s="73"/>
      <c r="D120" s="57"/>
      <c r="E120" s="73"/>
      <c r="F120" s="73"/>
      <c r="G120" s="73"/>
      <c r="H120" s="53"/>
      <c r="I120" s="53"/>
      <c r="J120" s="73"/>
      <c r="K120" s="73"/>
      <c r="L120" s="73"/>
      <c r="M120" s="73"/>
      <c r="N120" s="73"/>
      <c r="O120" s="73"/>
      <c r="P120" s="73"/>
      <c r="Q120" s="61">
        <v>-1</v>
      </c>
      <c r="R120" s="53"/>
      <c r="S120" s="73"/>
      <c r="T120" s="73"/>
      <c r="U120" s="73"/>
      <c r="V120" s="58"/>
    </row>
    <row r="121" spans="1:22">
      <c r="A121" s="116"/>
      <c r="B121" s="114"/>
      <c r="C121" s="73" t="s">
        <v>316</v>
      </c>
      <c r="D121" s="57" t="s">
        <v>282</v>
      </c>
      <c r="E121" s="73">
        <v>2</v>
      </c>
      <c r="F121" s="73">
        <v>2</v>
      </c>
      <c r="G121" s="73">
        <v>2</v>
      </c>
      <c r="H121" s="53">
        <v>2</v>
      </c>
      <c r="I121" s="53">
        <v>2</v>
      </c>
      <c r="J121" s="73">
        <v>2</v>
      </c>
      <c r="K121" s="73">
        <v>2</v>
      </c>
      <c r="L121" s="73">
        <v>2</v>
      </c>
      <c r="M121" s="73">
        <v>2</v>
      </c>
      <c r="N121" s="73">
        <v>2</v>
      </c>
      <c r="O121" s="73">
        <v>2</v>
      </c>
      <c r="P121" s="73">
        <v>2</v>
      </c>
      <c r="Q121" s="73">
        <v>2</v>
      </c>
      <c r="R121" s="52">
        <v>0</v>
      </c>
      <c r="S121" s="73">
        <v>0</v>
      </c>
      <c r="T121" s="73">
        <v>0</v>
      </c>
      <c r="U121" s="73">
        <v>0</v>
      </c>
      <c r="V121" s="58">
        <v>0</v>
      </c>
    </row>
    <row r="122" spans="1:22">
      <c r="A122" s="116"/>
      <c r="B122" s="115"/>
      <c r="C122" s="48" t="s">
        <v>317</v>
      </c>
      <c r="D122" s="57" t="s">
        <v>282</v>
      </c>
      <c r="E122" s="73">
        <v>2</v>
      </c>
      <c r="F122" s="73">
        <v>2</v>
      </c>
      <c r="G122" s="73">
        <v>2</v>
      </c>
      <c r="H122" s="53">
        <v>2</v>
      </c>
      <c r="I122" s="53">
        <v>2</v>
      </c>
      <c r="J122" s="73">
        <v>2</v>
      </c>
      <c r="K122" s="73">
        <v>2</v>
      </c>
      <c r="L122" s="73">
        <v>2</v>
      </c>
      <c r="M122" s="73">
        <v>2</v>
      </c>
      <c r="N122" s="73">
        <v>2</v>
      </c>
      <c r="O122" s="73">
        <v>2</v>
      </c>
      <c r="P122" s="73">
        <v>2</v>
      </c>
      <c r="Q122" s="73">
        <v>2</v>
      </c>
      <c r="R122" s="52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16"/>
      <c r="B123" s="113" t="s">
        <v>318</v>
      </c>
      <c r="C123" s="73" t="s">
        <v>319</v>
      </c>
      <c r="D123" s="57" t="s">
        <v>337</v>
      </c>
      <c r="E123" s="73">
        <v>16</v>
      </c>
      <c r="F123" s="73">
        <v>20</v>
      </c>
      <c r="G123" s="73">
        <v>16</v>
      </c>
      <c r="H123" s="53">
        <v>16</v>
      </c>
      <c r="I123" s="53">
        <v>16</v>
      </c>
      <c r="J123" s="73">
        <v>16</v>
      </c>
      <c r="K123" s="73">
        <v>16</v>
      </c>
      <c r="L123" s="73">
        <v>16</v>
      </c>
      <c r="M123" s="73">
        <v>16</v>
      </c>
      <c r="N123" s="73">
        <v>16</v>
      </c>
      <c r="O123" s="73">
        <v>16</v>
      </c>
      <c r="P123" s="73">
        <v>16</v>
      </c>
      <c r="Q123" s="73">
        <v>16</v>
      </c>
      <c r="R123" s="73">
        <v>16</v>
      </c>
      <c r="S123" s="52">
        <v>0</v>
      </c>
      <c r="T123" s="73">
        <v>0</v>
      </c>
      <c r="U123" s="73">
        <v>0</v>
      </c>
      <c r="V123" s="58">
        <v>0</v>
      </c>
    </row>
    <row r="124" spans="1:22">
      <c r="A124" s="116"/>
      <c r="B124" s="114"/>
      <c r="C124" s="73"/>
      <c r="D124" s="57"/>
      <c r="E124" s="73"/>
      <c r="F124" s="73"/>
      <c r="G124" s="73"/>
      <c r="H124" s="53"/>
      <c r="I124" s="53"/>
      <c r="J124" s="73"/>
      <c r="K124" s="73"/>
      <c r="L124" s="73"/>
      <c r="M124" s="73"/>
      <c r="N124" s="73"/>
      <c r="O124" s="73"/>
      <c r="P124" s="73"/>
      <c r="Q124" s="73"/>
      <c r="R124" s="65">
        <v>4</v>
      </c>
      <c r="S124" s="53"/>
      <c r="T124" s="73"/>
      <c r="U124" s="73"/>
      <c r="V124" s="58"/>
    </row>
    <row r="125" spans="1:22">
      <c r="A125" s="116"/>
      <c r="B125" s="114"/>
      <c r="C125" s="48" t="s">
        <v>320</v>
      </c>
      <c r="D125" s="57" t="s">
        <v>337</v>
      </c>
      <c r="E125" s="73">
        <v>16</v>
      </c>
      <c r="F125" s="73">
        <v>20</v>
      </c>
      <c r="G125" s="73">
        <v>16</v>
      </c>
      <c r="H125" s="53">
        <v>16</v>
      </c>
      <c r="I125" s="53">
        <v>16</v>
      </c>
      <c r="J125" s="73">
        <v>16</v>
      </c>
      <c r="K125" s="73">
        <v>16</v>
      </c>
      <c r="L125" s="73">
        <v>16</v>
      </c>
      <c r="M125" s="73">
        <v>16</v>
      </c>
      <c r="N125" s="73">
        <v>16</v>
      </c>
      <c r="O125" s="73">
        <v>16</v>
      </c>
      <c r="P125" s="73">
        <v>16</v>
      </c>
      <c r="Q125" s="73">
        <v>16</v>
      </c>
      <c r="R125" s="73">
        <v>16</v>
      </c>
      <c r="S125" s="73">
        <v>16</v>
      </c>
      <c r="T125" s="52">
        <v>0</v>
      </c>
      <c r="U125" s="73">
        <v>0</v>
      </c>
      <c r="V125" s="58">
        <v>0</v>
      </c>
    </row>
    <row r="126" spans="1:22">
      <c r="A126" s="116"/>
      <c r="B126" s="114"/>
      <c r="C126" s="48"/>
      <c r="D126" s="57"/>
      <c r="E126" s="73"/>
      <c r="F126" s="73"/>
      <c r="G126" s="73"/>
      <c r="H126" s="53"/>
      <c r="I126" s="53"/>
      <c r="J126" s="73"/>
      <c r="K126" s="73"/>
      <c r="L126" s="73"/>
      <c r="M126" s="73"/>
      <c r="N126" s="73"/>
      <c r="O126" s="73"/>
      <c r="P126" s="73"/>
      <c r="Q126" s="73"/>
      <c r="R126" s="73"/>
      <c r="S126" s="65">
        <v>4</v>
      </c>
      <c r="T126" s="53"/>
      <c r="U126" s="73"/>
      <c r="V126" s="58"/>
    </row>
    <row r="127" spans="1:22">
      <c r="A127" s="116"/>
      <c r="B127" s="114"/>
      <c r="C127" s="73" t="s">
        <v>321</v>
      </c>
      <c r="D127" s="57" t="s">
        <v>282</v>
      </c>
      <c r="E127" s="73">
        <v>8</v>
      </c>
      <c r="F127" s="73">
        <v>10</v>
      </c>
      <c r="G127" s="73">
        <v>8</v>
      </c>
      <c r="H127" s="53">
        <v>8</v>
      </c>
      <c r="I127" s="53">
        <v>8</v>
      </c>
      <c r="J127" s="73">
        <v>8</v>
      </c>
      <c r="K127" s="73">
        <v>8</v>
      </c>
      <c r="L127" s="73">
        <v>8</v>
      </c>
      <c r="M127" s="73">
        <v>8</v>
      </c>
      <c r="N127" s="73">
        <v>8</v>
      </c>
      <c r="O127" s="73">
        <v>8</v>
      </c>
      <c r="P127" s="73">
        <v>8</v>
      </c>
      <c r="Q127" s="73">
        <v>8</v>
      </c>
      <c r="R127" s="73">
        <v>8</v>
      </c>
      <c r="S127" s="52">
        <v>0</v>
      </c>
      <c r="T127" s="53">
        <v>0</v>
      </c>
      <c r="U127" s="73">
        <v>0</v>
      </c>
      <c r="V127" s="58">
        <v>0</v>
      </c>
    </row>
    <row r="128" spans="1:22">
      <c r="A128" s="116"/>
      <c r="B128" s="114"/>
      <c r="C128" s="73"/>
      <c r="D128" s="57"/>
      <c r="E128" s="73"/>
      <c r="F128" s="73"/>
      <c r="G128" s="73"/>
      <c r="H128" s="53"/>
      <c r="I128" s="53"/>
      <c r="J128" s="73"/>
      <c r="K128" s="73"/>
      <c r="L128" s="73"/>
      <c r="M128" s="73"/>
      <c r="N128" s="73"/>
      <c r="O128" s="73"/>
      <c r="P128" s="73"/>
      <c r="Q128" s="73"/>
      <c r="R128" s="65">
        <v>2</v>
      </c>
      <c r="S128" s="53"/>
      <c r="T128" s="53"/>
      <c r="U128" s="73"/>
      <c r="V128" s="58"/>
    </row>
    <row r="129" spans="1:22">
      <c r="A129" s="116"/>
      <c r="B129" s="114"/>
      <c r="C129" s="73" t="s">
        <v>322</v>
      </c>
      <c r="D129" s="57" t="s">
        <v>333</v>
      </c>
      <c r="E129" s="73">
        <v>8</v>
      </c>
      <c r="F129" s="73">
        <v>8</v>
      </c>
      <c r="G129" s="73">
        <v>8</v>
      </c>
      <c r="H129" s="53">
        <v>8</v>
      </c>
      <c r="I129" s="53">
        <v>8</v>
      </c>
      <c r="J129" s="73">
        <v>8</v>
      </c>
      <c r="K129" s="73">
        <v>8</v>
      </c>
      <c r="L129" s="73">
        <v>8</v>
      </c>
      <c r="M129" s="73">
        <v>8</v>
      </c>
      <c r="N129" s="73">
        <v>8</v>
      </c>
      <c r="O129" s="73">
        <v>8</v>
      </c>
      <c r="P129" s="73">
        <v>8</v>
      </c>
      <c r="Q129" s="73">
        <v>8</v>
      </c>
      <c r="R129" s="73">
        <v>8</v>
      </c>
      <c r="S129" s="52">
        <v>0</v>
      </c>
      <c r="T129" s="53">
        <v>0</v>
      </c>
      <c r="U129" s="73">
        <v>0</v>
      </c>
      <c r="V129" s="58">
        <v>0</v>
      </c>
    </row>
    <row r="130" spans="1:22">
      <c r="A130" s="116"/>
      <c r="B130" s="114"/>
      <c r="C130" s="73" t="s">
        <v>323</v>
      </c>
      <c r="D130" s="57" t="s">
        <v>282</v>
      </c>
      <c r="E130" s="73">
        <v>8</v>
      </c>
      <c r="F130" s="73">
        <v>12</v>
      </c>
      <c r="G130" s="73">
        <v>8</v>
      </c>
      <c r="H130" s="53">
        <v>8</v>
      </c>
      <c r="I130" s="53">
        <v>8</v>
      </c>
      <c r="J130" s="73">
        <v>8</v>
      </c>
      <c r="K130" s="73">
        <v>8</v>
      </c>
      <c r="L130" s="73">
        <v>8</v>
      </c>
      <c r="M130" s="73">
        <v>8</v>
      </c>
      <c r="N130" s="73">
        <v>8</v>
      </c>
      <c r="O130" s="73">
        <v>8</v>
      </c>
      <c r="P130" s="73">
        <v>8</v>
      </c>
      <c r="Q130" s="73">
        <v>8</v>
      </c>
      <c r="R130" s="73">
        <v>8</v>
      </c>
      <c r="S130" s="73">
        <v>8</v>
      </c>
      <c r="T130" s="52">
        <v>0</v>
      </c>
      <c r="U130" s="73">
        <v>0</v>
      </c>
      <c r="V130" s="58">
        <v>0</v>
      </c>
    </row>
    <row r="131" spans="1:22">
      <c r="A131" s="116"/>
      <c r="B131" s="114"/>
      <c r="C131" s="73"/>
      <c r="D131" s="57"/>
      <c r="E131" s="73"/>
      <c r="F131" s="73"/>
      <c r="G131" s="73"/>
      <c r="H131" s="53"/>
      <c r="I131" s="53"/>
      <c r="J131" s="73"/>
      <c r="K131" s="73"/>
      <c r="L131" s="73"/>
      <c r="M131" s="73"/>
      <c r="N131" s="73"/>
      <c r="O131" s="73"/>
      <c r="P131" s="73"/>
      <c r="Q131" s="73"/>
      <c r="R131" s="73"/>
      <c r="S131" s="65">
        <v>4</v>
      </c>
      <c r="T131" s="53"/>
      <c r="U131" s="73"/>
      <c r="V131" s="58"/>
    </row>
    <row r="132" spans="1:22">
      <c r="A132" s="116"/>
      <c r="B132" s="114"/>
      <c r="C132" s="73" t="s">
        <v>324</v>
      </c>
      <c r="D132" s="57" t="s">
        <v>333</v>
      </c>
      <c r="E132" s="73">
        <v>8</v>
      </c>
      <c r="F132" s="73">
        <v>10</v>
      </c>
      <c r="G132" s="73">
        <v>8</v>
      </c>
      <c r="H132" s="53">
        <v>8</v>
      </c>
      <c r="I132" s="53">
        <v>8</v>
      </c>
      <c r="J132" s="73">
        <v>8</v>
      </c>
      <c r="K132" s="73">
        <v>8</v>
      </c>
      <c r="L132" s="73">
        <v>8</v>
      </c>
      <c r="M132" s="73">
        <v>8</v>
      </c>
      <c r="N132" s="73">
        <v>8</v>
      </c>
      <c r="O132" s="73">
        <v>8</v>
      </c>
      <c r="P132" s="73">
        <v>8</v>
      </c>
      <c r="Q132" s="73">
        <v>8</v>
      </c>
      <c r="R132" s="73">
        <v>8</v>
      </c>
      <c r="S132" s="73">
        <v>8</v>
      </c>
      <c r="T132" s="52">
        <v>0</v>
      </c>
      <c r="U132" s="73">
        <v>0</v>
      </c>
      <c r="V132" s="58">
        <v>0</v>
      </c>
    </row>
    <row r="133" spans="1:22">
      <c r="A133" s="116"/>
      <c r="B133" s="115"/>
      <c r="C133" s="73"/>
      <c r="D133" s="57"/>
      <c r="E133" s="73"/>
      <c r="F133" s="73"/>
      <c r="G133" s="73"/>
      <c r="H133" s="53"/>
      <c r="I133" s="53"/>
      <c r="J133" s="73"/>
      <c r="K133" s="73"/>
      <c r="L133" s="73"/>
      <c r="M133" s="73"/>
      <c r="N133" s="73"/>
      <c r="O133" s="73"/>
      <c r="P133" s="73"/>
      <c r="Q133" s="73"/>
      <c r="R133" s="73"/>
      <c r="S133" s="65">
        <v>2</v>
      </c>
      <c r="T133" s="53"/>
      <c r="U133" s="73"/>
      <c r="V133" s="58"/>
    </row>
    <row r="134" spans="1:22">
      <c r="A134" s="116"/>
      <c r="B134" s="113" t="s">
        <v>3</v>
      </c>
      <c r="C134" s="73" t="s">
        <v>325</v>
      </c>
      <c r="D134" s="57" t="s">
        <v>282</v>
      </c>
      <c r="E134" s="73">
        <v>4</v>
      </c>
      <c r="F134" s="73">
        <v>2</v>
      </c>
      <c r="G134" s="73">
        <v>4</v>
      </c>
      <c r="H134" s="53">
        <v>4</v>
      </c>
      <c r="I134" s="53">
        <v>4</v>
      </c>
      <c r="J134" s="73">
        <v>4</v>
      </c>
      <c r="K134" s="73">
        <v>4</v>
      </c>
      <c r="L134" s="73">
        <v>4</v>
      </c>
      <c r="M134" s="73">
        <v>4</v>
      </c>
      <c r="N134" s="73">
        <v>4</v>
      </c>
      <c r="O134" s="73">
        <v>4</v>
      </c>
      <c r="P134" s="73">
        <v>4</v>
      </c>
      <c r="Q134" s="73">
        <v>4</v>
      </c>
      <c r="R134" s="73">
        <v>4</v>
      </c>
      <c r="S134" s="73">
        <v>4</v>
      </c>
      <c r="T134" s="73">
        <v>4</v>
      </c>
      <c r="U134" s="52">
        <v>0</v>
      </c>
      <c r="V134" s="58">
        <v>0</v>
      </c>
    </row>
    <row r="135" spans="1:22">
      <c r="A135" s="116"/>
      <c r="B135" s="114"/>
      <c r="C135" s="73"/>
      <c r="D135" s="57"/>
      <c r="E135" s="73"/>
      <c r="F135" s="73"/>
      <c r="G135" s="73"/>
      <c r="H135" s="53"/>
      <c r="I135" s="5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1">
        <v>-2</v>
      </c>
      <c r="U135" s="53"/>
      <c r="V135" s="58"/>
    </row>
    <row r="136" spans="1:22">
      <c r="A136" s="116"/>
      <c r="B136" s="114"/>
      <c r="C136" s="73" t="s">
        <v>326</v>
      </c>
      <c r="D136" s="57" t="s">
        <v>334</v>
      </c>
      <c r="E136" s="73">
        <v>4</v>
      </c>
      <c r="F136" s="73">
        <v>2</v>
      </c>
      <c r="G136" s="73">
        <v>4</v>
      </c>
      <c r="H136" s="53">
        <v>4</v>
      </c>
      <c r="I136" s="53">
        <v>4</v>
      </c>
      <c r="J136" s="73">
        <v>4</v>
      </c>
      <c r="K136" s="73">
        <v>4</v>
      </c>
      <c r="L136" s="73">
        <v>4</v>
      </c>
      <c r="M136" s="73">
        <v>4</v>
      </c>
      <c r="N136" s="73">
        <v>4</v>
      </c>
      <c r="O136" s="73">
        <v>4</v>
      </c>
      <c r="P136" s="73">
        <v>4</v>
      </c>
      <c r="Q136" s="73">
        <v>4</v>
      </c>
      <c r="R136" s="73">
        <v>4</v>
      </c>
      <c r="S136" s="73">
        <v>4</v>
      </c>
      <c r="T136" s="73">
        <v>4</v>
      </c>
      <c r="U136" s="52">
        <v>0</v>
      </c>
      <c r="V136" s="58">
        <v>0</v>
      </c>
    </row>
    <row r="137" spans="1:22">
      <c r="A137" s="116"/>
      <c r="B137" s="114"/>
      <c r="C137" s="73"/>
      <c r="D137" s="57"/>
      <c r="E137" s="73"/>
      <c r="F137" s="73"/>
      <c r="G137" s="73"/>
      <c r="H137" s="53"/>
      <c r="I137" s="5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61">
        <v>-2</v>
      </c>
      <c r="U137" s="53"/>
      <c r="V137" s="58"/>
    </row>
    <row r="138" spans="1:22">
      <c r="A138" s="116"/>
      <c r="B138" s="114"/>
      <c r="C138" s="73" t="s">
        <v>327</v>
      </c>
      <c r="D138" s="57" t="s">
        <v>336</v>
      </c>
      <c r="E138" s="73">
        <v>4</v>
      </c>
      <c r="F138" s="73">
        <v>2</v>
      </c>
      <c r="G138" s="73">
        <v>4</v>
      </c>
      <c r="H138" s="53">
        <v>4</v>
      </c>
      <c r="I138" s="53">
        <v>4</v>
      </c>
      <c r="J138" s="73">
        <v>4</v>
      </c>
      <c r="K138" s="73">
        <v>4</v>
      </c>
      <c r="L138" s="73">
        <v>4</v>
      </c>
      <c r="M138" s="73">
        <v>4</v>
      </c>
      <c r="N138" s="73">
        <v>4</v>
      </c>
      <c r="O138" s="73">
        <v>4</v>
      </c>
      <c r="P138" s="73">
        <v>4</v>
      </c>
      <c r="Q138" s="73">
        <v>4</v>
      </c>
      <c r="R138" s="73">
        <v>4</v>
      </c>
      <c r="S138" s="73">
        <v>4</v>
      </c>
      <c r="T138" s="73">
        <v>4</v>
      </c>
      <c r="U138" s="52">
        <v>0</v>
      </c>
      <c r="V138" s="58">
        <v>0</v>
      </c>
    </row>
    <row r="139" spans="1:22">
      <c r="A139" s="116"/>
      <c r="B139" s="114"/>
      <c r="C139" s="73"/>
      <c r="D139" s="57"/>
      <c r="E139" s="73"/>
      <c r="F139" s="73"/>
      <c r="G139" s="73"/>
      <c r="H139" s="53"/>
      <c r="I139" s="5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61">
        <v>-2</v>
      </c>
      <c r="U139" s="53"/>
      <c r="V139" s="58"/>
    </row>
    <row r="140" spans="1:22">
      <c r="A140" s="116"/>
      <c r="B140" s="114"/>
      <c r="C140" s="73" t="s">
        <v>328</v>
      </c>
      <c r="D140" s="57" t="s">
        <v>333</v>
      </c>
      <c r="E140" s="73">
        <v>6</v>
      </c>
      <c r="F140" s="73">
        <v>4</v>
      </c>
      <c r="G140" s="73">
        <v>6</v>
      </c>
      <c r="H140" s="53">
        <v>6</v>
      </c>
      <c r="I140" s="53">
        <v>6</v>
      </c>
      <c r="J140" s="73">
        <v>6</v>
      </c>
      <c r="K140" s="73">
        <v>6</v>
      </c>
      <c r="L140" s="73">
        <v>6</v>
      </c>
      <c r="M140" s="73">
        <v>6</v>
      </c>
      <c r="N140" s="73">
        <v>6</v>
      </c>
      <c r="O140" s="73">
        <v>6</v>
      </c>
      <c r="P140" s="73">
        <v>6</v>
      </c>
      <c r="Q140" s="73">
        <v>6</v>
      </c>
      <c r="R140" s="73">
        <v>6</v>
      </c>
      <c r="S140" s="73">
        <v>6</v>
      </c>
      <c r="T140" s="73">
        <v>6</v>
      </c>
      <c r="U140" s="52">
        <v>0</v>
      </c>
      <c r="V140" s="58">
        <v>0</v>
      </c>
    </row>
    <row r="141" spans="1:22">
      <c r="A141" s="116"/>
      <c r="B141" s="114"/>
      <c r="C141" s="73"/>
      <c r="D141" s="57"/>
      <c r="E141" s="73"/>
      <c r="F141" s="73"/>
      <c r="G141" s="73"/>
      <c r="H141" s="53"/>
      <c r="I141" s="5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61">
        <v>-2</v>
      </c>
      <c r="U141" s="53"/>
      <c r="V141" s="58"/>
    </row>
    <row r="142" spans="1:22">
      <c r="A142" s="116"/>
      <c r="B142" s="114"/>
      <c r="C142" s="73" t="s">
        <v>329</v>
      </c>
      <c r="D142" s="57" t="s">
        <v>282</v>
      </c>
      <c r="E142" s="73">
        <v>2</v>
      </c>
      <c r="F142" s="73">
        <v>2</v>
      </c>
      <c r="G142" s="73">
        <v>2</v>
      </c>
      <c r="H142" s="53">
        <v>2</v>
      </c>
      <c r="I142" s="53">
        <v>2</v>
      </c>
      <c r="J142" s="73">
        <v>2</v>
      </c>
      <c r="K142" s="73">
        <v>2</v>
      </c>
      <c r="L142" s="73">
        <v>2</v>
      </c>
      <c r="M142" s="73">
        <v>2</v>
      </c>
      <c r="N142" s="73">
        <v>2</v>
      </c>
      <c r="O142" s="73">
        <v>2</v>
      </c>
      <c r="P142" s="73">
        <v>2</v>
      </c>
      <c r="Q142" s="73">
        <v>2</v>
      </c>
      <c r="R142" s="73">
        <v>2</v>
      </c>
      <c r="S142" s="73">
        <v>2</v>
      </c>
      <c r="T142" s="73">
        <v>2</v>
      </c>
      <c r="U142" s="52">
        <v>0</v>
      </c>
      <c r="V142" s="58">
        <v>0</v>
      </c>
    </row>
    <row r="143" spans="1:22">
      <c r="A143" s="116"/>
      <c r="B143" s="115"/>
      <c r="C143" s="73" t="s">
        <v>330</v>
      </c>
      <c r="D143" s="57" t="s">
        <v>334</v>
      </c>
      <c r="E143" s="73">
        <v>2</v>
      </c>
      <c r="F143" s="73">
        <v>2</v>
      </c>
      <c r="G143" s="73">
        <v>2</v>
      </c>
      <c r="H143" s="53">
        <v>2</v>
      </c>
      <c r="I143" s="53">
        <v>2</v>
      </c>
      <c r="J143" s="73">
        <v>2</v>
      </c>
      <c r="K143" s="73">
        <v>2</v>
      </c>
      <c r="L143" s="73">
        <v>2</v>
      </c>
      <c r="M143" s="73">
        <v>2</v>
      </c>
      <c r="N143" s="73">
        <v>2</v>
      </c>
      <c r="O143" s="73">
        <v>2</v>
      </c>
      <c r="P143" s="73">
        <v>2</v>
      </c>
      <c r="Q143" s="73">
        <v>2</v>
      </c>
      <c r="R143" s="73">
        <v>2</v>
      </c>
      <c r="S143" s="73">
        <v>2</v>
      </c>
      <c r="T143" s="73">
        <v>2</v>
      </c>
      <c r="U143" s="52">
        <v>0</v>
      </c>
      <c r="V143" s="58">
        <v>0</v>
      </c>
    </row>
    <row r="144" spans="1:22">
      <c r="A144" s="116"/>
      <c r="B144" s="113" t="s">
        <v>206</v>
      </c>
      <c r="C144" s="73" t="s">
        <v>331</v>
      </c>
      <c r="D144" s="57" t="s">
        <v>1</v>
      </c>
      <c r="E144" s="73">
        <v>16</v>
      </c>
      <c r="F144" s="73">
        <v>12</v>
      </c>
      <c r="G144" s="73">
        <v>16</v>
      </c>
      <c r="H144" s="53">
        <v>16</v>
      </c>
      <c r="I144" s="53">
        <v>16</v>
      </c>
      <c r="J144" s="73">
        <v>16</v>
      </c>
      <c r="K144" s="73">
        <v>16</v>
      </c>
      <c r="L144" s="73">
        <v>16</v>
      </c>
      <c r="M144" s="73">
        <v>16</v>
      </c>
      <c r="N144" s="73">
        <v>16</v>
      </c>
      <c r="O144" s="73">
        <v>16</v>
      </c>
      <c r="P144" s="73">
        <v>16</v>
      </c>
      <c r="Q144" s="73">
        <v>16</v>
      </c>
      <c r="R144" s="73">
        <v>16</v>
      </c>
      <c r="S144" s="73">
        <v>16</v>
      </c>
      <c r="T144" s="73">
        <v>16</v>
      </c>
      <c r="U144" s="73">
        <v>16</v>
      </c>
      <c r="V144" s="52">
        <v>0</v>
      </c>
    </row>
    <row r="145" spans="1:23">
      <c r="A145" s="116"/>
      <c r="B145" s="114"/>
      <c r="C145" s="73"/>
      <c r="D145" s="57"/>
      <c r="E145" s="73"/>
      <c r="F145" s="73"/>
      <c r="G145" s="73"/>
      <c r="H145" s="53"/>
      <c r="I145" s="5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61">
        <v>-4</v>
      </c>
      <c r="V145" s="53"/>
    </row>
    <row r="146" spans="1:23">
      <c r="A146" s="116"/>
      <c r="B146" s="115"/>
      <c r="C146" s="59" t="s">
        <v>332</v>
      </c>
      <c r="D146" s="57" t="s">
        <v>1</v>
      </c>
      <c r="E146" s="73">
        <v>16</v>
      </c>
      <c r="F146" s="73">
        <v>8</v>
      </c>
      <c r="G146" s="73">
        <v>16</v>
      </c>
      <c r="H146" s="53">
        <v>16</v>
      </c>
      <c r="I146" s="53">
        <v>16</v>
      </c>
      <c r="J146" s="73">
        <v>16</v>
      </c>
      <c r="K146" s="73">
        <v>16</v>
      </c>
      <c r="L146" s="73">
        <v>16</v>
      </c>
      <c r="M146" s="73">
        <v>16</v>
      </c>
      <c r="N146" s="73">
        <v>16</v>
      </c>
      <c r="O146" s="73">
        <v>16</v>
      </c>
      <c r="P146" s="73">
        <v>16</v>
      </c>
      <c r="Q146" s="73">
        <v>16</v>
      </c>
      <c r="R146" s="73">
        <v>16</v>
      </c>
      <c r="S146" s="73">
        <v>16</v>
      </c>
      <c r="T146" s="73">
        <v>16</v>
      </c>
      <c r="U146" s="73">
        <v>16</v>
      </c>
      <c r="V146" s="52">
        <v>0</v>
      </c>
    </row>
    <row r="147" spans="1:23">
      <c r="A147" s="56"/>
      <c r="B147" s="60"/>
      <c r="C147" s="66"/>
      <c r="D147" s="57"/>
      <c r="E147" s="73"/>
      <c r="F147" s="73"/>
      <c r="G147" s="73"/>
      <c r="H147" s="53"/>
      <c r="I147" s="5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61">
        <v>-8</v>
      </c>
      <c r="V147" s="52"/>
    </row>
    <row r="148" spans="1:23">
      <c r="A148" s="56"/>
      <c r="B148" s="60"/>
      <c r="C148" s="60"/>
      <c r="D148" s="73" t="s">
        <v>280</v>
      </c>
      <c r="E148" s="73"/>
      <c r="F148" s="73">
        <f t="shared" ref="F148:V148" si="1">SUM(F68:F146)</f>
        <v>416</v>
      </c>
      <c r="G148" s="73">
        <f>SUM(G68:G146)</f>
        <v>396</v>
      </c>
      <c r="H148" s="73">
        <f t="shared" si="1"/>
        <v>382</v>
      </c>
      <c r="I148" s="73">
        <f t="shared" si="1"/>
        <v>369</v>
      </c>
      <c r="J148" s="73">
        <f t="shared" si="1"/>
        <v>344</v>
      </c>
      <c r="K148" s="73">
        <f t="shared" si="1"/>
        <v>308</v>
      </c>
      <c r="L148" s="73">
        <f t="shared" si="1"/>
        <v>277</v>
      </c>
      <c r="M148" s="73">
        <f t="shared" si="1"/>
        <v>242</v>
      </c>
      <c r="N148" s="73">
        <f t="shared" si="1"/>
        <v>220</v>
      </c>
      <c r="O148" s="73">
        <f t="shared" si="1"/>
        <v>174</v>
      </c>
      <c r="P148" s="73">
        <f t="shared" si="1"/>
        <v>166</v>
      </c>
      <c r="Q148" s="73">
        <f t="shared" si="1"/>
        <v>133</v>
      </c>
      <c r="R148" s="73">
        <f t="shared" si="1"/>
        <v>124</v>
      </c>
      <c r="S148" s="73">
        <f t="shared" si="1"/>
        <v>96</v>
      </c>
      <c r="T148" s="73">
        <f t="shared" si="1"/>
        <v>46</v>
      </c>
      <c r="U148" s="73">
        <f t="shared" si="1"/>
        <v>28</v>
      </c>
      <c r="V148" s="73">
        <f t="shared" si="1"/>
        <v>0</v>
      </c>
    </row>
    <row r="150" spans="1:23" ht="26.25" customHeight="1">
      <c r="F150" s="126" t="s">
        <v>348</v>
      </c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58"/>
      <c r="W150" s="159"/>
    </row>
    <row r="151" spans="1:23" ht="51.6" customHeight="1">
      <c r="F151" s="67" t="s">
        <v>347</v>
      </c>
      <c r="G151" s="68">
        <v>44264</v>
      </c>
      <c r="H151" s="68">
        <v>44265</v>
      </c>
      <c r="I151" s="68">
        <v>44266</v>
      </c>
      <c r="J151" s="68">
        <v>44267</v>
      </c>
      <c r="K151" s="68">
        <v>44268</v>
      </c>
      <c r="L151" s="68">
        <v>44269</v>
      </c>
      <c r="M151" s="68">
        <v>44270</v>
      </c>
      <c r="N151" s="68">
        <v>44271</v>
      </c>
      <c r="O151" s="68">
        <v>44272</v>
      </c>
      <c r="P151" s="68">
        <v>44273</v>
      </c>
      <c r="Q151" s="68">
        <v>44274</v>
      </c>
      <c r="R151" s="68">
        <v>44275</v>
      </c>
      <c r="S151" s="68">
        <v>44276</v>
      </c>
      <c r="T151" s="68">
        <v>44277</v>
      </c>
      <c r="U151" s="68">
        <v>44278</v>
      </c>
      <c r="V151" s="160"/>
      <c r="W151" s="159"/>
    </row>
    <row r="152" spans="1:23" ht="33">
      <c r="F152" s="1" t="s">
        <v>274</v>
      </c>
      <c r="G152" s="108">
        <f>G64</f>
        <v>398</v>
      </c>
      <c r="H152" s="108">
        <f>H64</f>
        <v>386</v>
      </c>
      <c r="I152" s="108">
        <f t="shared" ref="I152:V152" si="2">I64</f>
        <v>370</v>
      </c>
      <c r="J152" s="108">
        <f t="shared" si="2"/>
        <v>339</v>
      </c>
      <c r="K152" s="108">
        <f t="shared" si="2"/>
        <v>315</v>
      </c>
      <c r="L152" s="108">
        <f t="shared" si="2"/>
        <v>278</v>
      </c>
      <c r="M152" s="108">
        <f t="shared" si="2"/>
        <v>246</v>
      </c>
      <c r="N152" s="108">
        <f t="shared" si="2"/>
        <v>214</v>
      </c>
      <c r="O152" s="108">
        <f t="shared" si="2"/>
        <v>182</v>
      </c>
      <c r="P152" s="108">
        <f t="shared" si="2"/>
        <v>158</v>
      </c>
      <c r="Q152" s="108">
        <f t="shared" si="2"/>
        <v>134</v>
      </c>
      <c r="R152" s="108">
        <f t="shared" si="2"/>
        <v>118</v>
      </c>
      <c r="S152" s="108">
        <f t="shared" si="2"/>
        <v>86</v>
      </c>
      <c r="T152" s="108">
        <f t="shared" si="2"/>
        <v>54</v>
      </c>
      <c r="U152" s="108">
        <f t="shared" si="2"/>
        <v>32</v>
      </c>
      <c r="V152" s="60"/>
      <c r="W152" s="159"/>
    </row>
    <row r="153" spans="1:23">
      <c r="F153" s="1" t="s">
        <v>280</v>
      </c>
      <c r="G153" s="107">
        <f t="shared" ref="G153:V153" si="3">G148</f>
        <v>396</v>
      </c>
      <c r="H153" s="107">
        <f t="shared" si="3"/>
        <v>382</v>
      </c>
      <c r="I153" s="107">
        <f t="shared" si="3"/>
        <v>369</v>
      </c>
      <c r="J153" s="107">
        <f t="shared" si="3"/>
        <v>344</v>
      </c>
      <c r="K153" s="107">
        <f t="shared" si="3"/>
        <v>308</v>
      </c>
      <c r="L153" s="107">
        <f t="shared" si="3"/>
        <v>277</v>
      </c>
      <c r="M153" s="107">
        <f t="shared" si="3"/>
        <v>242</v>
      </c>
      <c r="N153" s="107">
        <f t="shared" si="3"/>
        <v>220</v>
      </c>
      <c r="O153" s="107">
        <f t="shared" si="3"/>
        <v>174</v>
      </c>
      <c r="P153" s="107">
        <f t="shared" si="3"/>
        <v>166</v>
      </c>
      <c r="Q153" s="107">
        <f t="shared" si="3"/>
        <v>133</v>
      </c>
      <c r="R153" s="107">
        <f t="shared" si="3"/>
        <v>124</v>
      </c>
      <c r="S153" s="107">
        <f t="shared" si="3"/>
        <v>96</v>
      </c>
      <c r="T153" s="107">
        <f t="shared" si="3"/>
        <v>46</v>
      </c>
      <c r="U153" s="107">
        <f t="shared" si="3"/>
        <v>28</v>
      </c>
      <c r="V153" s="161"/>
      <c r="W153" s="159"/>
    </row>
  </sheetData>
  <mergeCells count="32">
    <mergeCell ref="F150:U150"/>
    <mergeCell ref="C1:D1"/>
    <mergeCell ref="C2:D2"/>
    <mergeCell ref="C3:D3"/>
    <mergeCell ref="F3:T3"/>
    <mergeCell ref="E13:F13"/>
    <mergeCell ref="B7:F7"/>
    <mergeCell ref="E8:F8"/>
    <mergeCell ref="E9:F9"/>
    <mergeCell ref="E10:F10"/>
    <mergeCell ref="E11:F11"/>
    <mergeCell ref="E12:F12"/>
    <mergeCell ref="J8:K8"/>
    <mergeCell ref="J9:K9"/>
    <mergeCell ref="J10:K10"/>
    <mergeCell ref="J11:K11"/>
    <mergeCell ref="A68:A146"/>
    <mergeCell ref="C4:D4"/>
    <mergeCell ref="C5:D5"/>
    <mergeCell ref="B20:B21"/>
    <mergeCell ref="B22:B29"/>
    <mergeCell ref="A17:A63"/>
    <mergeCell ref="B13:C13"/>
    <mergeCell ref="B116:B122"/>
    <mergeCell ref="B123:B133"/>
    <mergeCell ref="B134:B143"/>
    <mergeCell ref="B144:B146"/>
    <mergeCell ref="J12:K12"/>
    <mergeCell ref="B72:B75"/>
    <mergeCell ref="B76:B89"/>
    <mergeCell ref="B90:B101"/>
    <mergeCell ref="B102:B1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A191" zoomScale="80" zoomScaleNormal="80" workbookViewId="0">
      <selection activeCell="G231" sqref="G231"/>
    </sheetView>
  </sheetViews>
  <sheetFormatPr defaultColWidth="8.75" defaultRowHeight="16.5"/>
  <cols>
    <col min="1" max="1" width="8" style="84" customWidth="1"/>
    <col min="2" max="2" width="25.75" style="84" customWidth="1"/>
    <col min="3" max="3" width="55.125" style="84" customWidth="1"/>
    <col min="4" max="4" width="20.5" style="84" customWidth="1"/>
    <col min="5" max="5" width="5.875" style="84" customWidth="1"/>
    <col min="6" max="6" width="8.625" style="84" customWidth="1"/>
    <col min="7" max="7" width="7.75" style="84" customWidth="1"/>
    <col min="8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21" t="s">
        <v>343</v>
      </c>
      <c r="D1" s="122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23" t="s">
        <v>6</v>
      </c>
      <c r="D2" s="124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23" t="s">
        <v>418</v>
      </c>
      <c r="D3" s="124"/>
      <c r="E3" s="89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2">
      <c r="B4" s="88" t="s">
        <v>272</v>
      </c>
      <c r="C4" s="117">
        <v>44280</v>
      </c>
      <c r="D4" s="118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17">
        <v>44295</v>
      </c>
      <c r="D5" s="118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 ht="17.25" thickBot="1">
      <c r="B7" s="128" t="s">
        <v>349</v>
      </c>
      <c r="C7" s="129"/>
      <c r="D7" s="129"/>
      <c r="E7" s="129"/>
      <c r="F7" s="130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 thickBot="1">
      <c r="B8" s="76" t="s">
        <v>56</v>
      </c>
      <c r="C8" s="3" t="s">
        <v>61</v>
      </c>
      <c r="D8" s="77" t="s">
        <v>274</v>
      </c>
      <c r="E8" s="131" t="s">
        <v>280</v>
      </c>
      <c r="F8" s="132"/>
      <c r="G8" s="92"/>
      <c r="H8" s="89"/>
      <c r="I8" s="93"/>
      <c r="J8" s="139" t="s">
        <v>344</v>
      </c>
      <c r="K8" s="140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 thickBot="1">
      <c r="B9" s="78">
        <v>1</v>
      </c>
      <c r="C9" s="70" t="s">
        <v>340</v>
      </c>
      <c r="D9" s="73">
        <f ca="1">SUMIF($D$17:$F$86,"Hồng",$F$17:$F$86) + SUMIF($D$17:$F$86,"Team",$F$17:$F$86)/4 + SUMIF($D$17:$F$86,"Cường, Hồng",$F$17:$F$86)/2</f>
        <v>124</v>
      </c>
      <c r="E9" s="133">
        <f ca="1">SUMIF($D$91:$F$200,"Hồng",$F$91:$F$200) + SUMIF($D$91:$F$200,"Team",$F$91:$F$200)/4 + SUMIF($D$91:$F$200,"Cường, Hồng",$F$91:$F$200)/2</f>
        <v>122</v>
      </c>
      <c r="F9" s="133"/>
      <c r="G9" s="92"/>
      <c r="H9" s="89"/>
      <c r="I9" s="94"/>
      <c r="J9" s="139" t="s">
        <v>339</v>
      </c>
      <c r="K9" s="140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 thickBot="1">
      <c r="B10" s="78">
        <v>2</v>
      </c>
      <c r="C10" s="70" t="s">
        <v>341</v>
      </c>
      <c r="D10" s="70">
        <f ca="1">SUMIF($D$17:$F$86,"Thắng",$F$17:$F$86) + SUMIF($D$17:$F$86,"Team",$F$17:$F$86)/4</f>
        <v>120</v>
      </c>
      <c r="E10" s="134">
        <f ca="1">SUMIF($D$91:$F$200,"Thắng",$F$91:$F$200) + SUMIF($D$91:$F$200,"Team",$F$91:$F$200)/4</f>
        <v>109.5</v>
      </c>
      <c r="F10" s="134"/>
      <c r="G10" s="92"/>
      <c r="H10" s="89"/>
      <c r="I10" s="95"/>
      <c r="J10" s="139" t="s">
        <v>345</v>
      </c>
      <c r="K10" s="140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 thickBot="1">
      <c r="B11" s="78">
        <v>3</v>
      </c>
      <c r="C11" s="70" t="s">
        <v>281</v>
      </c>
      <c r="D11" s="72">
        <f ca="1">SUMIF($D$17:$F$86,"Hậu",$F$17:$F$86) + SUMIF($D$17:$F$86,"Team",$F$17:$F$86)/4</f>
        <v>118</v>
      </c>
      <c r="E11" s="135">
        <f ca="1">SUMIF($D$91:$F$200,"Hậu",$F$91:$F$200) + SUMIF($D$91:$F$200,"Team",$F$91:$F$200)/4</f>
        <v>112.5</v>
      </c>
      <c r="F11" s="136"/>
      <c r="G11" s="92"/>
      <c r="H11" s="89"/>
      <c r="I11" s="96"/>
      <c r="J11" s="139" t="s">
        <v>346</v>
      </c>
      <c r="K11" s="140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SUMIF($D$17:$F$86,"Cường",$F$17:$F$86) + SUMIF($D$17:$F$86,"Team",$F$17:$F$86)/4 + SUMIF($D$17:$F$86,"Cường, Hồng",$F$17:$F$86)/2</f>
        <v>122</v>
      </c>
      <c r="E12" s="137">
        <f ca="1">SUMIF($D$91:$F$200,"Cường",$F$91:$F$200) + SUMIF($D$91:$F$200,"Team",$F$91:$F$200)/4 + SUMIF($D$91:$F$200,"Cường, Hồng",$F$91:$F$200)/2</f>
        <v>108.5</v>
      </c>
      <c r="F12" s="137"/>
      <c r="G12" s="92"/>
      <c r="H12" s="89"/>
      <c r="I12" s="97"/>
      <c r="J12" s="109"/>
      <c r="K12" s="109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20" t="s">
        <v>278</v>
      </c>
      <c r="C13" s="120"/>
      <c r="D13" s="55">
        <f ca="1">SUM(D9:D12)</f>
        <v>484</v>
      </c>
      <c r="E13" s="127">
        <f ca="1">SUM(E9:F12)</f>
        <v>452.5</v>
      </c>
      <c r="F13" s="127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51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44280</v>
      </c>
      <c r="H16" s="2">
        <v>44281</v>
      </c>
      <c r="I16" s="2">
        <v>44282</v>
      </c>
      <c r="J16" s="2">
        <v>44283</v>
      </c>
      <c r="K16" s="2">
        <v>44284</v>
      </c>
      <c r="L16" s="2">
        <v>44285</v>
      </c>
      <c r="M16" s="2">
        <v>44286</v>
      </c>
      <c r="N16" s="2">
        <v>44287</v>
      </c>
      <c r="O16" s="2">
        <v>44288</v>
      </c>
      <c r="P16" s="2">
        <v>44289</v>
      </c>
      <c r="Q16" s="2">
        <v>44290</v>
      </c>
      <c r="R16" s="2">
        <v>44291</v>
      </c>
      <c r="S16" s="2">
        <v>44292</v>
      </c>
      <c r="T16" s="2">
        <v>44293</v>
      </c>
      <c r="U16" s="2">
        <v>44294</v>
      </c>
      <c r="V16" s="2">
        <v>44295</v>
      </c>
    </row>
    <row r="17" spans="1:22">
      <c r="A17" s="110">
        <v>2</v>
      </c>
      <c r="B17" s="74" t="s">
        <v>350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11"/>
      <c r="B18" s="74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11"/>
      <c r="B19" s="1" t="s">
        <v>351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11"/>
      <c r="B20" s="119" t="s">
        <v>288</v>
      </c>
      <c r="C20" s="73" t="s">
        <v>352</v>
      </c>
      <c r="D20" s="57" t="s">
        <v>336</v>
      </c>
      <c r="E20" s="73"/>
      <c r="F20" s="73">
        <v>3</v>
      </c>
      <c r="G20" s="73">
        <v>3</v>
      </c>
      <c r="H20" s="52">
        <v>0</v>
      </c>
      <c r="I20" s="70">
        <v>0</v>
      </c>
      <c r="J20" s="69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11"/>
      <c r="B21" s="119"/>
      <c r="C21" s="73" t="s">
        <v>353</v>
      </c>
      <c r="D21" s="57" t="s">
        <v>282</v>
      </c>
      <c r="E21" s="73"/>
      <c r="F21" s="73">
        <v>3</v>
      </c>
      <c r="G21" s="73">
        <v>3</v>
      </c>
      <c r="H21" s="52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11"/>
      <c r="B22" s="119"/>
      <c r="C22" s="73" t="s">
        <v>354</v>
      </c>
      <c r="D22" s="57" t="s">
        <v>336</v>
      </c>
      <c r="E22" s="73"/>
      <c r="F22" s="73">
        <v>3</v>
      </c>
      <c r="G22" s="73">
        <v>3</v>
      </c>
      <c r="H22" s="52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11"/>
      <c r="B23" s="119"/>
      <c r="C23" s="73" t="s">
        <v>355</v>
      </c>
      <c r="D23" s="57" t="s">
        <v>282</v>
      </c>
      <c r="E23" s="73"/>
      <c r="F23" s="73">
        <v>3</v>
      </c>
      <c r="G23" s="73">
        <v>3</v>
      </c>
      <c r="H23" s="52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 ht="18.75" customHeight="1">
      <c r="A24" s="111"/>
      <c r="B24" s="119"/>
      <c r="C24" s="48" t="s">
        <v>356</v>
      </c>
      <c r="D24" s="57" t="s">
        <v>336</v>
      </c>
      <c r="E24" s="73"/>
      <c r="F24" s="73">
        <v>2</v>
      </c>
      <c r="G24" s="73">
        <v>2</v>
      </c>
      <c r="H24" s="52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11"/>
      <c r="B25" s="119"/>
      <c r="C25" s="73" t="s">
        <v>357</v>
      </c>
      <c r="D25" s="57" t="s">
        <v>282</v>
      </c>
      <c r="E25" s="73"/>
      <c r="F25" s="73">
        <v>2</v>
      </c>
      <c r="G25" s="73">
        <v>2</v>
      </c>
      <c r="H25" s="52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11"/>
      <c r="B26" s="119"/>
      <c r="C26" s="73" t="s">
        <v>358</v>
      </c>
      <c r="D26" s="57" t="s">
        <v>334</v>
      </c>
      <c r="E26" s="73"/>
      <c r="F26" s="73">
        <v>2</v>
      </c>
      <c r="G26" s="73">
        <v>2</v>
      </c>
      <c r="H26" s="52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11"/>
      <c r="B27" s="119"/>
      <c r="C27" s="73" t="s">
        <v>359</v>
      </c>
      <c r="D27" s="57" t="s">
        <v>333</v>
      </c>
      <c r="E27" s="73"/>
      <c r="F27" s="73">
        <v>2</v>
      </c>
      <c r="G27" s="73">
        <v>2</v>
      </c>
      <c r="H27" s="52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11"/>
      <c r="B28" s="119"/>
      <c r="C28" s="73" t="s">
        <v>360</v>
      </c>
      <c r="D28" s="57" t="s">
        <v>334</v>
      </c>
      <c r="E28" s="73"/>
      <c r="F28" s="73">
        <v>3</v>
      </c>
      <c r="G28" s="73">
        <v>3</v>
      </c>
      <c r="H28" s="53">
        <v>3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11"/>
      <c r="B29" s="119"/>
      <c r="C29" s="73" t="s">
        <v>361</v>
      </c>
      <c r="D29" s="57" t="s">
        <v>333</v>
      </c>
      <c r="E29" s="73"/>
      <c r="F29" s="73">
        <v>3</v>
      </c>
      <c r="G29" s="73">
        <v>3</v>
      </c>
      <c r="H29" s="53">
        <v>3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11"/>
      <c r="B30" s="119"/>
      <c r="C30" s="73" t="s">
        <v>296</v>
      </c>
      <c r="D30" s="57" t="s">
        <v>1</v>
      </c>
      <c r="E30" s="73"/>
      <c r="F30" s="73">
        <v>24</v>
      </c>
      <c r="G30" s="73">
        <v>24</v>
      </c>
      <c r="H30" s="53">
        <v>24</v>
      </c>
      <c r="I30" s="70">
        <v>24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11"/>
      <c r="B31" s="113" t="s">
        <v>297</v>
      </c>
      <c r="C31" s="73" t="s">
        <v>362</v>
      </c>
      <c r="D31" s="57" t="s">
        <v>334</v>
      </c>
      <c r="E31" s="73"/>
      <c r="F31" s="73">
        <v>4</v>
      </c>
      <c r="G31" s="73">
        <v>4</v>
      </c>
      <c r="H31" s="53">
        <v>4</v>
      </c>
      <c r="I31" s="52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11"/>
      <c r="B32" s="114"/>
      <c r="C32" s="73" t="s">
        <v>363</v>
      </c>
      <c r="D32" s="57" t="s">
        <v>334</v>
      </c>
      <c r="E32" s="73"/>
      <c r="F32" s="73">
        <v>4</v>
      </c>
      <c r="G32" s="73">
        <v>4</v>
      </c>
      <c r="H32" s="53">
        <v>4</v>
      </c>
      <c r="I32" s="52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11"/>
      <c r="B33" s="114"/>
      <c r="C33" s="73" t="s">
        <v>364</v>
      </c>
      <c r="D33" s="57" t="s">
        <v>334</v>
      </c>
      <c r="E33" s="73"/>
      <c r="F33" s="73">
        <v>1</v>
      </c>
      <c r="G33" s="73">
        <v>1</v>
      </c>
      <c r="H33" s="53">
        <v>1</v>
      </c>
      <c r="I33" s="52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11"/>
      <c r="B34" s="114"/>
      <c r="C34" s="73" t="s">
        <v>365</v>
      </c>
      <c r="D34" s="57" t="s">
        <v>336</v>
      </c>
      <c r="E34" s="73"/>
      <c r="F34" s="73">
        <v>3</v>
      </c>
      <c r="G34" s="73">
        <v>3</v>
      </c>
      <c r="H34" s="53">
        <v>3</v>
      </c>
      <c r="I34" s="52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11"/>
      <c r="B35" s="114"/>
      <c r="C35" s="48" t="s">
        <v>367</v>
      </c>
      <c r="D35" s="57" t="s">
        <v>336</v>
      </c>
      <c r="E35" s="73"/>
      <c r="F35" s="73">
        <v>3</v>
      </c>
      <c r="G35" s="73">
        <v>3</v>
      </c>
      <c r="H35" s="53">
        <v>3</v>
      </c>
      <c r="I35" s="52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11"/>
      <c r="B36" s="114"/>
      <c r="C36" s="73" t="s">
        <v>366</v>
      </c>
      <c r="D36" s="57" t="s">
        <v>333</v>
      </c>
      <c r="E36" s="73"/>
      <c r="F36" s="73">
        <v>1</v>
      </c>
      <c r="G36" s="73">
        <v>1</v>
      </c>
      <c r="H36" s="53">
        <v>1</v>
      </c>
      <c r="I36" s="52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11"/>
      <c r="B37" s="114"/>
      <c r="C37" s="73" t="s">
        <v>368</v>
      </c>
      <c r="D37" s="57" t="s">
        <v>336</v>
      </c>
      <c r="E37" s="73"/>
      <c r="F37" s="73">
        <v>1</v>
      </c>
      <c r="G37" s="73">
        <v>1</v>
      </c>
      <c r="H37" s="53">
        <v>1</v>
      </c>
      <c r="I37" s="52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11"/>
      <c r="B38" s="114"/>
      <c r="C38" s="73" t="s">
        <v>369</v>
      </c>
      <c r="D38" s="57" t="s">
        <v>282</v>
      </c>
      <c r="E38" s="73"/>
      <c r="F38" s="73">
        <v>3</v>
      </c>
      <c r="G38" s="73">
        <v>3</v>
      </c>
      <c r="H38" s="53">
        <v>3</v>
      </c>
      <c r="I38" s="52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11"/>
      <c r="B39" s="114"/>
      <c r="C39" s="73" t="s">
        <v>370</v>
      </c>
      <c r="D39" s="57" t="s">
        <v>282</v>
      </c>
      <c r="E39" s="73"/>
      <c r="F39" s="73">
        <v>3</v>
      </c>
      <c r="G39" s="73">
        <v>3</v>
      </c>
      <c r="H39" s="53">
        <v>3</v>
      </c>
      <c r="I39" s="52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11"/>
      <c r="B40" s="114"/>
      <c r="C40" s="73" t="s">
        <v>371</v>
      </c>
      <c r="D40" s="57" t="s">
        <v>282</v>
      </c>
      <c r="E40" s="73"/>
      <c r="F40" s="73">
        <v>2</v>
      </c>
      <c r="G40" s="73">
        <v>2</v>
      </c>
      <c r="H40" s="53">
        <v>2</v>
      </c>
      <c r="I40" s="52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11"/>
      <c r="B41" s="115"/>
      <c r="C41" s="84" t="s">
        <v>304</v>
      </c>
      <c r="D41" s="57" t="s">
        <v>1</v>
      </c>
      <c r="E41" s="73"/>
      <c r="F41" s="73">
        <v>24</v>
      </c>
      <c r="G41" s="73">
        <v>24</v>
      </c>
      <c r="H41" s="53">
        <v>24</v>
      </c>
      <c r="I41" s="70">
        <v>24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11"/>
      <c r="B42" s="113" t="s">
        <v>101</v>
      </c>
      <c r="C42" s="73" t="s">
        <v>372</v>
      </c>
      <c r="D42" s="57" t="s">
        <v>333</v>
      </c>
      <c r="E42" s="73"/>
      <c r="F42" s="73">
        <v>32</v>
      </c>
      <c r="G42" s="73">
        <v>32</v>
      </c>
      <c r="H42" s="53">
        <v>32</v>
      </c>
      <c r="I42" s="70">
        <v>32</v>
      </c>
      <c r="J42" s="70">
        <v>32</v>
      </c>
      <c r="K42" s="70">
        <v>24</v>
      </c>
      <c r="L42" s="70">
        <v>16</v>
      </c>
      <c r="M42" s="70">
        <v>8</v>
      </c>
      <c r="N42" s="52">
        <v>0</v>
      </c>
      <c r="O42" s="70">
        <v>0</v>
      </c>
      <c r="P42" s="70">
        <v>0</v>
      </c>
      <c r="Q42" s="70">
        <v>0</v>
      </c>
      <c r="R42" s="70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11"/>
      <c r="B43" s="114"/>
      <c r="C43" s="48" t="s">
        <v>373</v>
      </c>
      <c r="D43" s="57" t="s">
        <v>336</v>
      </c>
      <c r="E43" s="73"/>
      <c r="F43" s="73">
        <v>16</v>
      </c>
      <c r="G43" s="73">
        <v>16</v>
      </c>
      <c r="H43" s="53">
        <v>16</v>
      </c>
      <c r="I43" s="70">
        <v>16</v>
      </c>
      <c r="J43" s="70">
        <v>16</v>
      </c>
      <c r="K43" s="70">
        <v>8</v>
      </c>
      <c r="L43" s="52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11"/>
      <c r="B44" s="114"/>
      <c r="C44" s="73" t="s">
        <v>374</v>
      </c>
      <c r="D44" s="57" t="s">
        <v>334</v>
      </c>
      <c r="E44" s="73"/>
      <c r="F44" s="73">
        <v>16</v>
      </c>
      <c r="G44" s="73">
        <v>16</v>
      </c>
      <c r="H44" s="53">
        <v>16</v>
      </c>
      <c r="I44" s="70">
        <v>16</v>
      </c>
      <c r="J44" s="70">
        <v>16</v>
      </c>
      <c r="K44" s="70">
        <v>8</v>
      </c>
      <c r="L44" s="52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11"/>
      <c r="B45" s="114"/>
      <c r="C45" s="73" t="s">
        <v>375</v>
      </c>
      <c r="D45" s="57" t="s">
        <v>336</v>
      </c>
      <c r="E45" s="73"/>
      <c r="F45" s="73">
        <v>16</v>
      </c>
      <c r="G45" s="73">
        <v>16</v>
      </c>
      <c r="H45" s="53">
        <v>16</v>
      </c>
      <c r="I45" s="70">
        <v>16</v>
      </c>
      <c r="J45" s="70">
        <v>16</v>
      </c>
      <c r="K45" s="70">
        <v>16</v>
      </c>
      <c r="L45" s="70">
        <v>16</v>
      </c>
      <c r="M45" s="70">
        <v>8</v>
      </c>
      <c r="N45" s="52">
        <v>0</v>
      </c>
      <c r="O45" s="70">
        <v>0</v>
      </c>
      <c r="P45" s="70">
        <v>0</v>
      </c>
      <c r="Q45" s="70">
        <v>0</v>
      </c>
      <c r="R45" s="70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11"/>
      <c r="B46" s="114"/>
      <c r="C46" s="73" t="s">
        <v>376</v>
      </c>
      <c r="D46" s="57" t="s">
        <v>282</v>
      </c>
      <c r="E46" s="73"/>
      <c r="F46" s="73">
        <v>16</v>
      </c>
      <c r="G46" s="73">
        <v>16</v>
      </c>
      <c r="H46" s="53">
        <v>16</v>
      </c>
      <c r="I46" s="70">
        <v>16</v>
      </c>
      <c r="J46" s="70">
        <v>16</v>
      </c>
      <c r="K46" s="70">
        <v>8</v>
      </c>
      <c r="L46" s="52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11"/>
      <c r="B47" s="114"/>
      <c r="C47" s="73" t="s">
        <v>377</v>
      </c>
      <c r="D47" s="57" t="s">
        <v>334</v>
      </c>
      <c r="E47" s="73"/>
      <c r="F47" s="73">
        <v>8</v>
      </c>
      <c r="G47" s="73">
        <v>8</v>
      </c>
      <c r="H47" s="53">
        <v>8</v>
      </c>
      <c r="I47" s="70">
        <v>8</v>
      </c>
      <c r="J47" s="70">
        <v>8</v>
      </c>
      <c r="K47" s="70">
        <v>8</v>
      </c>
      <c r="L47" s="70">
        <v>8</v>
      </c>
      <c r="M47" s="52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11"/>
      <c r="B48" s="114"/>
      <c r="C48" s="73" t="s">
        <v>378</v>
      </c>
      <c r="D48" s="57" t="s">
        <v>282</v>
      </c>
      <c r="E48" s="73"/>
      <c r="F48" s="73">
        <v>8</v>
      </c>
      <c r="G48" s="73">
        <v>8</v>
      </c>
      <c r="H48" s="53">
        <v>8</v>
      </c>
      <c r="I48" s="70">
        <v>8</v>
      </c>
      <c r="J48" s="70">
        <v>8</v>
      </c>
      <c r="K48" s="70">
        <v>8</v>
      </c>
      <c r="L48" s="70">
        <v>8</v>
      </c>
      <c r="M48" s="52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11"/>
      <c r="B49" s="114"/>
      <c r="C49" s="73" t="s">
        <v>379</v>
      </c>
      <c r="D49" s="57" t="s">
        <v>282</v>
      </c>
      <c r="E49" s="73"/>
      <c r="F49" s="73">
        <v>16</v>
      </c>
      <c r="G49" s="73">
        <v>16</v>
      </c>
      <c r="H49" s="53">
        <v>16</v>
      </c>
      <c r="I49" s="70">
        <v>16</v>
      </c>
      <c r="J49" s="70">
        <v>16</v>
      </c>
      <c r="K49" s="70">
        <v>16</v>
      </c>
      <c r="L49" s="70">
        <v>16</v>
      </c>
      <c r="M49" s="70">
        <v>16</v>
      </c>
      <c r="N49" s="70">
        <v>8</v>
      </c>
      <c r="O49" s="52">
        <v>0</v>
      </c>
      <c r="P49" s="70">
        <v>0</v>
      </c>
      <c r="Q49" s="70">
        <v>0</v>
      </c>
      <c r="R49" s="70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11"/>
      <c r="B50" s="114"/>
      <c r="C50" s="73" t="s">
        <v>380</v>
      </c>
      <c r="D50" s="57" t="s">
        <v>334</v>
      </c>
      <c r="E50" s="73"/>
      <c r="F50" s="73">
        <v>8</v>
      </c>
      <c r="G50" s="73">
        <v>8</v>
      </c>
      <c r="H50" s="53">
        <v>8</v>
      </c>
      <c r="I50" s="70">
        <v>8</v>
      </c>
      <c r="J50" s="70">
        <v>8</v>
      </c>
      <c r="K50" s="70">
        <v>8</v>
      </c>
      <c r="L50" s="70">
        <v>8</v>
      </c>
      <c r="M50" s="70">
        <v>8</v>
      </c>
      <c r="N50" s="52">
        <v>0</v>
      </c>
      <c r="O50" s="70">
        <v>0</v>
      </c>
      <c r="P50" s="70">
        <v>0</v>
      </c>
      <c r="Q50" s="70">
        <v>0</v>
      </c>
      <c r="R50" s="70">
        <v>0</v>
      </c>
      <c r="S50" s="73">
        <v>0</v>
      </c>
      <c r="T50" s="73">
        <v>0</v>
      </c>
      <c r="U50" s="73">
        <v>0</v>
      </c>
      <c r="V50" s="58">
        <v>0</v>
      </c>
    </row>
    <row r="51" spans="1:22">
      <c r="A51" s="111"/>
      <c r="B51" s="114"/>
      <c r="C51" s="73" t="s">
        <v>381</v>
      </c>
      <c r="D51" s="57" t="s">
        <v>414</v>
      </c>
      <c r="E51" s="73"/>
      <c r="F51" s="73">
        <v>16</v>
      </c>
      <c r="G51" s="73">
        <v>16</v>
      </c>
      <c r="H51" s="73">
        <v>16</v>
      </c>
      <c r="I51" s="73">
        <v>16</v>
      </c>
      <c r="J51" s="73">
        <v>16</v>
      </c>
      <c r="K51" s="73">
        <v>16</v>
      </c>
      <c r="L51" s="73">
        <v>16</v>
      </c>
      <c r="M51" s="73">
        <v>16</v>
      </c>
      <c r="N51" s="70">
        <v>8</v>
      </c>
      <c r="O51" s="52">
        <v>0</v>
      </c>
      <c r="P51" s="70">
        <v>0</v>
      </c>
      <c r="Q51" s="70">
        <v>0</v>
      </c>
      <c r="R51" s="70">
        <v>0</v>
      </c>
      <c r="S51" s="73">
        <v>0</v>
      </c>
      <c r="T51" s="73">
        <v>0</v>
      </c>
      <c r="U51" s="73">
        <v>0</v>
      </c>
      <c r="V51" s="58">
        <v>0</v>
      </c>
    </row>
    <row r="52" spans="1:22">
      <c r="A52" s="111"/>
      <c r="B52" s="115"/>
      <c r="C52" s="73" t="s">
        <v>311</v>
      </c>
      <c r="D52" s="57" t="s">
        <v>1</v>
      </c>
      <c r="E52" s="73"/>
      <c r="F52" s="73">
        <v>32</v>
      </c>
      <c r="G52" s="73">
        <v>32</v>
      </c>
      <c r="H52" s="73">
        <v>32</v>
      </c>
      <c r="I52" s="73">
        <v>32</v>
      </c>
      <c r="J52" s="73">
        <v>32</v>
      </c>
      <c r="K52" s="73">
        <v>32</v>
      </c>
      <c r="L52" s="73">
        <v>32</v>
      </c>
      <c r="M52" s="70">
        <v>32</v>
      </c>
      <c r="N52" s="70">
        <v>16</v>
      </c>
      <c r="O52" s="70">
        <v>8</v>
      </c>
      <c r="P52" s="52">
        <v>0</v>
      </c>
      <c r="Q52" s="70">
        <v>0</v>
      </c>
      <c r="R52" s="70">
        <v>0</v>
      </c>
      <c r="S52" s="73">
        <v>0</v>
      </c>
      <c r="T52" s="73">
        <v>0</v>
      </c>
      <c r="U52" s="73">
        <v>0</v>
      </c>
      <c r="V52" s="58">
        <v>0</v>
      </c>
    </row>
    <row r="53" spans="1:22">
      <c r="A53" s="111"/>
      <c r="B53" s="74" t="s">
        <v>106</v>
      </c>
      <c r="C53" s="73" t="s">
        <v>382</v>
      </c>
      <c r="D53" s="57" t="s">
        <v>333</v>
      </c>
      <c r="E53" s="73"/>
      <c r="F53" s="73">
        <v>4</v>
      </c>
      <c r="G53" s="73">
        <v>4</v>
      </c>
      <c r="H53" s="73">
        <v>4</v>
      </c>
      <c r="I53" s="73">
        <v>4</v>
      </c>
      <c r="J53" s="73">
        <v>4</v>
      </c>
      <c r="K53" s="73">
        <v>4</v>
      </c>
      <c r="L53" s="73">
        <v>4</v>
      </c>
      <c r="M53" s="73">
        <v>4</v>
      </c>
      <c r="N53" s="73">
        <v>4</v>
      </c>
      <c r="O53" s="52">
        <v>0</v>
      </c>
      <c r="P53" s="70">
        <v>0</v>
      </c>
      <c r="Q53" s="70">
        <v>0</v>
      </c>
      <c r="R53" s="70">
        <v>0</v>
      </c>
      <c r="S53" s="73">
        <v>0</v>
      </c>
      <c r="T53" s="73">
        <v>0</v>
      </c>
      <c r="U53" s="73">
        <v>0</v>
      </c>
      <c r="V53" s="58">
        <v>0</v>
      </c>
    </row>
    <row r="54" spans="1:22">
      <c r="A54" s="111"/>
      <c r="B54" s="73"/>
      <c r="C54" s="73" t="s">
        <v>383</v>
      </c>
      <c r="D54" s="57" t="s">
        <v>336</v>
      </c>
      <c r="E54" s="73"/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3">
        <v>3</v>
      </c>
      <c r="O54" s="73">
        <v>3</v>
      </c>
      <c r="P54" s="73">
        <v>3</v>
      </c>
      <c r="Q54" s="52">
        <v>0</v>
      </c>
      <c r="R54" s="70">
        <v>0</v>
      </c>
      <c r="S54" s="73">
        <v>0</v>
      </c>
      <c r="T54" s="73">
        <v>0</v>
      </c>
      <c r="U54" s="73">
        <v>0</v>
      </c>
      <c r="V54" s="58">
        <v>0</v>
      </c>
    </row>
    <row r="55" spans="1:22">
      <c r="A55" s="111"/>
      <c r="B55" s="73"/>
      <c r="C55" s="73" t="s">
        <v>384</v>
      </c>
      <c r="D55" s="57" t="s">
        <v>336</v>
      </c>
      <c r="E55" s="73"/>
      <c r="F55" s="73">
        <v>3</v>
      </c>
      <c r="G55" s="73">
        <v>3</v>
      </c>
      <c r="H55" s="73">
        <v>3</v>
      </c>
      <c r="I55" s="73">
        <v>3</v>
      </c>
      <c r="J55" s="73">
        <v>3</v>
      </c>
      <c r="K55" s="73">
        <v>3</v>
      </c>
      <c r="L55" s="73">
        <v>3</v>
      </c>
      <c r="M55" s="73">
        <v>3</v>
      </c>
      <c r="N55" s="73">
        <v>3</v>
      </c>
      <c r="O55" s="73">
        <v>3</v>
      </c>
      <c r="P55" s="73">
        <v>3</v>
      </c>
      <c r="Q55" s="52">
        <v>0</v>
      </c>
      <c r="R55" s="70">
        <v>0</v>
      </c>
      <c r="S55" s="73">
        <v>0</v>
      </c>
      <c r="T55" s="73">
        <v>0</v>
      </c>
      <c r="U55" s="73">
        <v>0</v>
      </c>
      <c r="V55" s="58">
        <v>0</v>
      </c>
    </row>
    <row r="56" spans="1:22">
      <c r="A56" s="111"/>
      <c r="B56" s="73"/>
      <c r="C56" s="73" t="s">
        <v>385</v>
      </c>
      <c r="D56" s="57" t="s">
        <v>336</v>
      </c>
      <c r="E56" s="73"/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3</v>
      </c>
      <c r="M56" s="73">
        <v>3</v>
      </c>
      <c r="N56" s="73">
        <v>3</v>
      </c>
      <c r="O56" s="73">
        <v>3</v>
      </c>
      <c r="P56" s="73">
        <v>3</v>
      </c>
      <c r="Q56" s="52">
        <v>0</v>
      </c>
      <c r="R56" s="70">
        <v>0</v>
      </c>
      <c r="S56" s="73">
        <v>0</v>
      </c>
      <c r="T56" s="73">
        <v>0</v>
      </c>
      <c r="U56" s="73">
        <v>0</v>
      </c>
      <c r="V56" s="58">
        <v>0</v>
      </c>
    </row>
    <row r="57" spans="1:22">
      <c r="A57" s="111"/>
      <c r="B57" s="73"/>
      <c r="C57" s="73" t="s">
        <v>386</v>
      </c>
      <c r="D57" s="57" t="s">
        <v>336</v>
      </c>
      <c r="E57" s="73"/>
      <c r="F57" s="73">
        <v>2</v>
      </c>
      <c r="G57" s="73">
        <v>2</v>
      </c>
      <c r="H57" s="73">
        <v>2</v>
      </c>
      <c r="I57" s="73">
        <v>2</v>
      </c>
      <c r="J57" s="73">
        <v>2</v>
      </c>
      <c r="K57" s="73">
        <v>2</v>
      </c>
      <c r="L57" s="73">
        <v>2</v>
      </c>
      <c r="M57" s="73">
        <v>2</v>
      </c>
      <c r="N57" s="73">
        <v>2</v>
      </c>
      <c r="O57" s="73">
        <v>2</v>
      </c>
      <c r="P57" s="73">
        <v>2</v>
      </c>
      <c r="Q57" s="52">
        <v>0</v>
      </c>
      <c r="R57" s="70">
        <v>0</v>
      </c>
      <c r="S57" s="73">
        <v>0</v>
      </c>
      <c r="T57" s="73">
        <v>0</v>
      </c>
      <c r="U57" s="73">
        <v>0</v>
      </c>
      <c r="V57" s="58">
        <v>0</v>
      </c>
    </row>
    <row r="58" spans="1:22">
      <c r="A58" s="111"/>
      <c r="B58" s="73"/>
      <c r="C58" s="48" t="s">
        <v>387</v>
      </c>
      <c r="D58" s="57" t="s">
        <v>333</v>
      </c>
      <c r="E58" s="73"/>
      <c r="F58" s="73">
        <v>2</v>
      </c>
      <c r="G58" s="73">
        <v>2</v>
      </c>
      <c r="H58" s="73">
        <v>2</v>
      </c>
      <c r="I58" s="73">
        <v>2</v>
      </c>
      <c r="J58" s="73">
        <v>2</v>
      </c>
      <c r="K58" s="73">
        <v>2</v>
      </c>
      <c r="L58" s="73">
        <v>2</v>
      </c>
      <c r="M58" s="73">
        <v>2</v>
      </c>
      <c r="N58" s="73">
        <v>2</v>
      </c>
      <c r="O58" s="52">
        <v>0</v>
      </c>
      <c r="P58" s="70">
        <v>0</v>
      </c>
      <c r="Q58" s="70">
        <v>0</v>
      </c>
      <c r="R58" s="70">
        <v>0</v>
      </c>
      <c r="S58" s="73">
        <v>0</v>
      </c>
      <c r="T58" s="73">
        <v>0</v>
      </c>
      <c r="U58" s="73">
        <v>0</v>
      </c>
      <c r="V58" s="58">
        <v>0</v>
      </c>
    </row>
    <row r="59" spans="1:22">
      <c r="A59" s="111"/>
      <c r="B59" s="73"/>
      <c r="C59" s="48" t="s">
        <v>388</v>
      </c>
      <c r="D59" s="57" t="s">
        <v>333</v>
      </c>
      <c r="E59" s="73"/>
      <c r="F59" s="73">
        <v>2</v>
      </c>
      <c r="G59" s="73">
        <v>2</v>
      </c>
      <c r="H59" s="73">
        <v>2</v>
      </c>
      <c r="I59" s="73">
        <v>2</v>
      </c>
      <c r="J59" s="73">
        <v>2</v>
      </c>
      <c r="K59" s="73">
        <v>2</v>
      </c>
      <c r="L59" s="73">
        <v>2</v>
      </c>
      <c r="M59" s="73">
        <v>2</v>
      </c>
      <c r="N59" s="73">
        <v>2</v>
      </c>
      <c r="O59" s="52">
        <v>0</v>
      </c>
      <c r="P59" s="70">
        <v>0</v>
      </c>
      <c r="Q59" s="70">
        <v>0</v>
      </c>
      <c r="R59" s="70">
        <v>0</v>
      </c>
      <c r="S59" s="73">
        <v>0</v>
      </c>
      <c r="T59" s="73">
        <v>0</v>
      </c>
      <c r="U59" s="73">
        <v>0</v>
      </c>
      <c r="V59" s="58">
        <v>0</v>
      </c>
    </row>
    <row r="60" spans="1:22">
      <c r="A60" s="111"/>
      <c r="B60" s="73"/>
      <c r="C60" s="48" t="s">
        <v>389</v>
      </c>
      <c r="D60" s="57" t="s">
        <v>334</v>
      </c>
      <c r="E60" s="73"/>
      <c r="F60" s="73">
        <v>3</v>
      </c>
      <c r="G60" s="73">
        <v>3</v>
      </c>
      <c r="H60" s="73">
        <v>3</v>
      </c>
      <c r="I60" s="73">
        <v>3</v>
      </c>
      <c r="J60" s="73">
        <v>3</v>
      </c>
      <c r="K60" s="73">
        <v>3</v>
      </c>
      <c r="L60" s="73">
        <v>3</v>
      </c>
      <c r="M60" s="73">
        <v>3</v>
      </c>
      <c r="N60" s="73">
        <v>3</v>
      </c>
      <c r="O60" s="73">
        <v>3</v>
      </c>
      <c r="P60" s="73">
        <v>3</v>
      </c>
      <c r="Q60" s="52">
        <v>0</v>
      </c>
      <c r="R60" s="70">
        <v>0</v>
      </c>
      <c r="S60" s="73">
        <v>0</v>
      </c>
      <c r="T60" s="73">
        <v>0</v>
      </c>
      <c r="U60" s="73">
        <v>0</v>
      </c>
      <c r="V60" s="58">
        <v>0</v>
      </c>
    </row>
    <row r="61" spans="1:22">
      <c r="A61" s="111"/>
      <c r="B61" s="73"/>
      <c r="C61" s="48" t="s">
        <v>390</v>
      </c>
      <c r="D61" s="57" t="s">
        <v>334</v>
      </c>
      <c r="E61" s="73"/>
      <c r="F61" s="73">
        <v>3</v>
      </c>
      <c r="G61" s="73">
        <v>3</v>
      </c>
      <c r="H61" s="73">
        <v>3</v>
      </c>
      <c r="I61" s="73">
        <v>3</v>
      </c>
      <c r="J61" s="73">
        <v>3</v>
      </c>
      <c r="K61" s="73">
        <v>3</v>
      </c>
      <c r="L61" s="73">
        <v>3</v>
      </c>
      <c r="M61" s="73">
        <v>3</v>
      </c>
      <c r="N61" s="73">
        <v>3</v>
      </c>
      <c r="O61" s="73">
        <v>3</v>
      </c>
      <c r="P61" s="73">
        <v>3</v>
      </c>
      <c r="Q61" s="52">
        <v>0</v>
      </c>
      <c r="R61" s="70">
        <v>0</v>
      </c>
      <c r="S61" s="73">
        <v>0</v>
      </c>
      <c r="T61" s="73">
        <v>0</v>
      </c>
      <c r="U61" s="73">
        <v>0</v>
      </c>
      <c r="V61" s="58">
        <v>0</v>
      </c>
    </row>
    <row r="62" spans="1:22">
      <c r="A62" s="111"/>
      <c r="B62" s="73"/>
      <c r="C62" s="48" t="s">
        <v>391</v>
      </c>
      <c r="D62" s="57" t="s">
        <v>282</v>
      </c>
      <c r="E62" s="73"/>
      <c r="F62" s="73">
        <v>3</v>
      </c>
      <c r="G62" s="73">
        <v>3</v>
      </c>
      <c r="H62" s="73">
        <v>3</v>
      </c>
      <c r="I62" s="73">
        <v>3</v>
      </c>
      <c r="J62" s="73">
        <v>3</v>
      </c>
      <c r="K62" s="73">
        <v>3</v>
      </c>
      <c r="L62" s="73">
        <v>3</v>
      </c>
      <c r="M62" s="73">
        <v>3</v>
      </c>
      <c r="N62" s="73">
        <v>3</v>
      </c>
      <c r="O62" s="73">
        <v>3</v>
      </c>
      <c r="P62" s="73">
        <v>3</v>
      </c>
      <c r="Q62" s="52">
        <v>0</v>
      </c>
      <c r="R62" s="70">
        <v>0</v>
      </c>
      <c r="S62" s="73">
        <v>0</v>
      </c>
      <c r="T62" s="73">
        <v>0</v>
      </c>
      <c r="U62" s="73">
        <v>0</v>
      </c>
      <c r="V62" s="58">
        <v>0</v>
      </c>
    </row>
    <row r="63" spans="1:22">
      <c r="A63" s="111"/>
      <c r="B63" s="74" t="s">
        <v>318</v>
      </c>
      <c r="C63" s="73" t="s">
        <v>392</v>
      </c>
      <c r="D63" s="57" t="s">
        <v>333</v>
      </c>
      <c r="E63" s="73"/>
      <c r="F63" s="73">
        <v>8</v>
      </c>
      <c r="G63" s="73">
        <v>8</v>
      </c>
      <c r="H63" s="73">
        <v>8</v>
      </c>
      <c r="I63" s="73">
        <v>8</v>
      </c>
      <c r="J63" s="73">
        <v>8</v>
      </c>
      <c r="K63" s="73">
        <v>8</v>
      </c>
      <c r="L63" s="73">
        <v>8</v>
      </c>
      <c r="M63" s="73">
        <v>8</v>
      </c>
      <c r="N63" s="73">
        <v>8</v>
      </c>
      <c r="O63" s="73">
        <v>8</v>
      </c>
      <c r="P63" s="73">
        <v>8</v>
      </c>
      <c r="Q63" s="52">
        <v>0</v>
      </c>
      <c r="R63" s="70">
        <v>0</v>
      </c>
      <c r="S63" s="73">
        <v>0</v>
      </c>
      <c r="T63" s="73">
        <v>0</v>
      </c>
      <c r="U63" s="73">
        <v>0</v>
      </c>
      <c r="V63" s="58">
        <v>0</v>
      </c>
    </row>
    <row r="64" spans="1:22">
      <c r="A64" s="111"/>
      <c r="B64" s="73"/>
      <c r="C64" s="48" t="s">
        <v>393</v>
      </c>
      <c r="D64" s="57" t="s">
        <v>336</v>
      </c>
      <c r="E64" s="73"/>
      <c r="F64" s="73">
        <v>8</v>
      </c>
      <c r="G64" s="73">
        <v>8</v>
      </c>
      <c r="H64" s="73">
        <v>8</v>
      </c>
      <c r="I64" s="73">
        <v>8</v>
      </c>
      <c r="J64" s="73">
        <v>8</v>
      </c>
      <c r="K64" s="73">
        <v>8</v>
      </c>
      <c r="L64" s="73">
        <v>8</v>
      </c>
      <c r="M64" s="73">
        <v>8</v>
      </c>
      <c r="N64" s="73">
        <v>8</v>
      </c>
      <c r="O64" s="73">
        <v>8</v>
      </c>
      <c r="P64" s="73">
        <v>8</v>
      </c>
      <c r="Q64" s="52">
        <v>0</v>
      </c>
      <c r="R64" s="70">
        <v>0</v>
      </c>
      <c r="S64" s="73">
        <v>0</v>
      </c>
      <c r="T64" s="73">
        <v>0</v>
      </c>
      <c r="U64" s="73">
        <v>0</v>
      </c>
      <c r="V64" s="58">
        <v>0</v>
      </c>
    </row>
    <row r="65" spans="1:22">
      <c r="A65" s="111"/>
      <c r="B65" s="73"/>
      <c r="C65" s="73" t="s">
        <v>394</v>
      </c>
      <c r="D65" s="57" t="s">
        <v>282</v>
      </c>
      <c r="E65" s="73"/>
      <c r="F65" s="73">
        <v>3</v>
      </c>
      <c r="G65" s="73">
        <v>3</v>
      </c>
      <c r="H65" s="73">
        <v>3</v>
      </c>
      <c r="I65" s="73">
        <v>3</v>
      </c>
      <c r="J65" s="73">
        <v>3</v>
      </c>
      <c r="K65" s="73">
        <v>3</v>
      </c>
      <c r="L65" s="73">
        <v>3</v>
      </c>
      <c r="M65" s="73">
        <v>3</v>
      </c>
      <c r="N65" s="73">
        <v>3</v>
      </c>
      <c r="O65" s="73">
        <v>3</v>
      </c>
      <c r="P65" s="73">
        <v>3</v>
      </c>
      <c r="Q65" s="52">
        <v>0</v>
      </c>
      <c r="R65" s="70">
        <v>0</v>
      </c>
      <c r="S65" s="73">
        <v>0</v>
      </c>
      <c r="T65" s="73">
        <v>0</v>
      </c>
      <c r="U65" s="73">
        <v>0</v>
      </c>
      <c r="V65" s="58">
        <v>0</v>
      </c>
    </row>
    <row r="66" spans="1:22">
      <c r="A66" s="111"/>
      <c r="B66" s="73"/>
      <c r="C66" s="73" t="s">
        <v>395</v>
      </c>
      <c r="D66" s="57" t="s">
        <v>336</v>
      </c>
      <c r="E66" s="73"/>
      <c r="F66" s="73">
        <v>8</v>
      </c>
      <c r="G66" s="73">
        <v>8</v>
      </c>
      <c r="H66" s="73">
        <v>8</v>
      </c>
      <c r="I66" s="73">
        <v>8</v>
      </c>
      <c r="J66" s="73">
        <v>8</v>
      </c>
      <c r="K66" s="73">
        <v>8</v>
      </c>
      <c r="L66" s="73">
        <v>8</v>
      </c>
      <c r="M66" s="73">
        <v>8</v>
      </c>
      <c r="N66" s="73">
        <v>8</v>
      </c>
      <c r="O66" s="73">
        <v>8</v>
      </c>
      <c r="P66" s="73">
        <v>8</v>
      </c>
      <c r="Q66" s="73">
        <v>8</v>
      </c>
      <c r="R66" s="52">
        <v>0</v>
      </c>
      <c r="S66" s="73">
        <v>0</v>
      </c>
      <c r="T66" s="73">
        <v>0</v>
      </c>
      <c r="U66" s="73">
        <v>0</v>
      </c>
      <c r="V66" s="58">
        <v>0</v>
      </c>
    </row>
    <row r="67" spans="1:22">
      <c r="A67" s="111"/>
      <c r="B67" s="73"/>
      <c r="C67" s="73" t="s">
        <v>396</v>
      </c>
      <c r="D67" s="57" t="s">
        <v>333</v>
      </c>
      <c r="E67" s="73"/>
      <c r="F67" s="73">
        <v>8</v>
      </c>
      <c r="G67" s="73">
        <v>8</v>
      </c>
      <c r="H67" s="73">
        <v>8</v>
      </c>
      <c r="I67" s="73">
        <v>8</v>
      </c>
      <c r="J67" s="73">
        <v>8</v>
      </c>
      <c r="K67" s="73">
        <v>8</v>
      </c>
      <c r="L67" s="73">
        <v>8</v>
      </c>
      <c r="M67" s="73">
        <v>8</v>
      </c>
      <c r="N67" s="73">
        <v>8</v>
      </c>
      <c r="O67" s="73">
        <v>8</v>
      </c>
      <c r="P67" s="73">
        <v>8</v>
      </c>
      <c r="Q67" s="73">
        <v>8</v>
      </c>
      <c r="R67" s="52">
        <v>0</v>
      </c>
      <c r="S67" s="73">
        <v>0</v>
      </c>
      <c r="T67" s="73">
        <v>0</v>
      </c>
      <c r="U67" s="73">
        <v>0</v>
      </c>
      <c r="V67" s="58">
        <v>0</v>
      </c>
    </row>
    <row r="68" spans="1:22">
      <c r="A68" s="111"/>
      <c r="B68" s="73"/>
      <c r="C68" s="73" t="s">
        <v>397</v>
      </c>
      <c r="D68" s="57" t="s">
        <v>334</v>
      </c>
      <c r="E68" s="73"/>
      <c r="F68" s="73">
        <v>2</v>
      </c>
      <c r="G68" s="73">
        <v>2</v>
      </c>
      <c r="H68" s="73">
        <v>2</v>
      </c>
      <c r="I68" s="73">
        <v>2</v>
      </c>
      <c r="J68" s="73">
        <v>2</v>
      </c>
      <c r="K68" s="73">
        <v>2</v>
      </c>
      <c r="L68" s="73">
        <v>2</v>
      </c>
      <c r="M68" s="73">
        <v>2</v>
      </c>
      <c r="N68" s="73">
        <v>2</v>
      </c>
      <c r="O68" s="73">
        <v>2</v>
      </c>
      <c r="P68" s="73">
        <v>2</v>
      </c>
      <c r="Q68" s="52">
        <v>0</v>
      </c>
      <c r="R68" s="70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11"/>
      <c r="B69" s="73"/>
      <c r="C69" s="73" t="s">
        <v>398</v>
      </c>
      <c r="D69" s="57" t="s">
        <v>282</v>
      </c>
      <c r="E69" s="73"/>
      <c r="F69" s="73">
        <v>2</v>
      </c>
      <c r="G69" s="73">
        <v>2</v>
      </c>
      <c r="H69" s="73">
        <v>2</v>
      </c>
      <c r="I69" s="73">
        <v>2</v>
      </c>
      <c r="J69" s="73">
        <v>2</v>
      </c>
      <c r="K69" s="73">
        <v>2</v>
      </c>
      <c r="L69" s="73">
        <v>2</v>
      </c>
      <c r="M69" s="73">
        <v>2</v>
      </c>
      <c r="N69" s="73">
        <v>2</v>
      </c>
      <c r="O69" s="73">
        <v>2</v>
      </c>
      <c r="P69" s="73">
        <v>2</v>
      </c>
      <c r="Q69" s="52">
        <v>0</v>
      </c>
      <c r="R69" s="70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11"/>
      <c r="B70" s="73"/>
      <c r="C70" s="73" t="s">
        <v>399</v>
      </c>
      <c r="D70" s="57" t="s">
        <v>282</v>
      </c>
      <c r="E70" s="73"/>
      <c r="F70" s="73">
        <v>8</v>
      </c>
      <c r="G70" s="73">
        <v>8</v>
      </c>
      <c r="H70" s="73">
        <v>8</v>
      </c>
      <c r="I70" s="73">
        <v>8</v>
      </c>
      <c r="J70" s="73">
        <v>8</v>
      </c>
      <c r="K70" s="73">
        <v>8</v>
      </c>
      <c r="L70" s="73">
        <v>8</v>
      </c>
      <c r="M70" s="73">
        <v>8</v>
      </c>
      <c r="N70" s="73">
        <v>8</v>
      </c>
      <c r="O70" s="73">
        <v>8</v>
      </c>
      <c r="P70" s="73">
        <v>8</v>
      </c>
      <c r="Q70" s="73">
        <v>8</v>
      </c>
      <c r="R70" s="52">
        <v>0</v>
      </c>
      <c r="S70" s="73">
        <v>0</v>
      </c>
      <c r="T70" s="73">
        <v>0</v>
      </c>
      <c r="U70" s="73">
        <v>0</v>
      </c>
      <c r="V70" s="58">
        <v>0</v>
      </c>
    </row>
    <row r="71" spans="1:22">
      <c r="A71" s="111"/>
      <c r="B71" s="73"/>
      <c r="C71" s="73" t="s">
        <v>400</v>
      </c>
      <c r="D71" s="57" t="s">
        <v>334</v>
      </c>
      <c r="E71" s="73"/>
      <c r="F71" s="73">
        <v>8</v>
      </c>
      <c r="G71" s="73">
        <v>8</v>
      </c>
      <c r="H71" s="73">
        <v>8</v>
      </c>
      <c r="I71" s="73">
        <v>8</v>
      </c>
      <c r="J71" s="73">
        <v>8</v>
      </c>
      <c r="K71" s="73">
        <v>8</v>
      </c>
      <c r="L71" s="73">
        <v>8</v>
      </c>
      <c r="M71" s="73">
        <v>8</v>
      </c>
      <c r="N71" s="73">
        <v>8</v>
      </c>
      <c r="O71" s="73">
        <v>8</v>
      </c>
      <c r="P71" s="73">
        <v>8</v>
      </c>
      <c r="Q71" s="73">
        <v>8</v>
      </c>
      <c r="R71" s="52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11"/>
      <c r="B72" s="73"/>
      <c r="C72" s="73" t="s">
        <v>401</v>
      </c>
      <c r="D72" s="57" t="s">
        <v>333</v>
      </c>
      <c r="E72" s="73"/>
      <c r="F72" s="73">
        <v>6</v>
      </c>
      <c r="G72" s="73">
        <v>6</v>
      </c>
      <c r="H72" s="73">
        <v>6</v>
      </c>
      <c r="I72" s="73">
        <v>6</v>
      </c>
      <c r="J72" s="73">
        <v>6</v>
      </c>
      <c r="K72" s="73">
        <v>6</v>
      </c>
      <c r="L72" s="73">
        <v>6</v>
      </c>
      <c r="M72" s="73">
        <v>6</v>
      </c>
      <c r="N72" s="73">
        <v>6</v>
      </c>
      <c r="O72" s="73">
        <v>6</v>
      </c>
      <c r="P72" s="73">
        <v>6</v>
      </c>
      <c r="Q72" s="73">
        <v>6</v>
      </c>
      <c r="R72" s="73">
        <v>6</v>
      </c>
      <c r="S72" s="52">
        <v>0</v>
      </c>
      <c r="T72" s="73">
        <v>0</v>
      </c>
      <c r="U72" s="73">
        <v>0</v>
      </c>
      <c r="V72" s="58">
        <v>0</v>
      </c>
    </row>
    <row r="73" spans="1:22">
      <c r="A73" s="111"/>
      <c r="B73" s="74" t="s">
        <v>3</v>
      </c>
      <c r="C73" s="73" t="s">
        <v>402</v>
      </c>
      <c r="D73" s="57" t="s">
        <v>336</v>
      </c>
      <c r="E73" s="73"/>
      <c r="F73" s="73">
        <v>2</v>
      </c>
      <c r="G73" s="73">
        <v>2</v>
      </c>
      <c r="H73" s="73">
        <v>2</v>
      </c>
      <c r="I73" s="73">
        <v>2</v>
      </c>
      <c r="J73" s="73">
        <v>2</v>
      </c>
      <c r="K73" s="73">
        <v>2</v>
      </c>
      <c r="L73" s="73">
        <v>2</v>
      </c>
      <c r="M73" s="73">
        <v>2</v>
      </c>
      <c r="N73" s="73">
        <v>2</v>
      </c>
      <c r="O73" s="73">
        <v>2</v>
      </c>
      <c r="P73" s="73">
        <v>2</v>
      </c>
      <c r="Q73" s="73">
        <v>2</v>
      </c>
      <c r="R73" s="73">
        <v>2</v>
      </c>
      <c r="S73" s="52">
        <v>0</v>
      </c>
      <c r="T73" s="73">
        <v>0</v>
      </c>
      <c r="U73" s="73">
        <v>0</v>
      </c>
      <c r="V73" s="58">
        <v>0</v>
      </c>
    </row>
    <row r="74" spans="1:22">
      <c r="A74" s="111"/>
      <c r="B74" s="73"/>
      <c r="C74" s="73" t="s">
        <v>403</v>
      </c>
      <c r="D74" s="57" t="s">
        <v>334</v>
      </c>
      <c r="E74" s="73"/>
      <c r="F74" s="73">
        <v>2</v>
      </c>
      <c r="G74" s="73">
        <v>2</v>
      </c>
      <c r="H74" s="73">
        <v>2</v>
      </c>
      <c r="I74" s="73">
        <v>2</v>
      </c>
      <c r="J74" s="73">
        <v>2</v>
      </c>
      <c r="K74" s="73">
        <v>2</v>
      </c>
      <c r="L74" s="73">
        <v>2</v>
      </c>
      <c r="M74" s="73">
        <v>2</v>
      </c>
      <c r="N74" s="73">
        <v>2</v>
      </c>
      <c r="O74" s="73">
        <v>2</v>
      </c>
      <c r="P74" s="73">
        <v>2</v>
      </c>
      <c r="Q74" s="73">
        <v>2</v>
      </c>
      <c r="R74" s="73">
        <v>2</v>
      </c>
      <c r="S74" s="73">
        <v>2</v>
      </c>
      <c r="T74" s="52">
        <v>0</v>
      </c>
      <c r="U74" s="73">
        <v>0</v>
      </c>
      <c r="V74" s="58">
        <v>0</v>
      </c>
    </row>
    <row r="75" spans="1:22">
      <c r="A75" s="111"/>
      <c r="B75" s="73"/>
      <c r="C75" s="73" t="s">
        <v>404</v>
      </c>
      <c r="D75" s="57" t="s">
        <v>334</v>
      </c>
      <c r="E75" s="73"/>
      <c r="F75" s="73">
        <v>2</v>
      </c>
      <c r="G75" s="73">
        <v>2</v>
      </c>
      <c r="H75" s="73">
        <v>2</v>
      </c>
      <c r="I75" s="73">
        <v>2</v>
      </c>
      <c r="J75" s="73">
        <v>2</v>
      </c>
      <c r="K75" s="73">
        <v>2</v>
      </c>
      <c r="L75" s="73">
        <v>2</v>
      </c>
      <c r="M75" s="73">
        <v>2</v>
      </c>
      <c r="N75" s="73">
        <v>2</v>
      </c>
      <c r="O75" s="73">
        <v>2</v>
      </c>
      <c r="P75" s="73">
        <v>2</v>
      </c>
      <c r="Q75" s="73">
        <v>2</v>
      </c>
      <c r="R75" s="73">
        <v>2</v>
      </c>
      <c r="S75" s="73">
        <v>2</v>
      </c>
      <c r="T75" s="52">
        <v>0</v>
      </c>
      <c r="U75" s="73">
        <v>0</v>
      </c>
      <c r="V75" s="58">
        <v>0</v>
      </c>
    </row>
    <row r="76" spans="1:22">
      <c r="A76" s="111"/>
      <c r="B76" s="73"/>
      <c r="C76" s="73" t="s">
        <v>405</v>
      </c>
      <c r="D76" s="57" t="s">
        <v>334</v>
      </c>
      <c r="E76" s="73"/>
      <c r="F76" s="73">
        <v>2</v>
      </c>
      <c r="G76" s="73">
        <v>2</v>
      </c>
      <c r="H76" s="73">
        <v>2</v>
      </c>
      <c r="I76" s="73">
        <v>2</v>
      </c>
      <c r="J76" s="73">
        <v>2</v>
      </c>
      <c r="K76" s="73">
        <v>2</v>
      </c>
      <c r="L76" s="73">
        <v>2</v>
      </c>
      <c r="M76" s="73">
        <v>2</v>
      </c>
      <c r="N76" s="73">
        <v>2</v>
      </c>
      <c r="O76" s="73">
        <v>2</v>
      </c>
      <c r="P76" s="73">
        <v>2</v>
      </c>
      <c r="Q76" s="73">
        <v>2</v>
      </c>
      <c r="R76" s="73">
        <v>2</v>
      </c>
      <c r="S76" s="73">
        <v>2</v>
      </c>
      <c r="T76" s="52">
        <v>0</v>
      </c>
      <c r="U76" s="73">
        <v>0</v>
      </c>
      <c r="V76" s="58">
        <v>0</v>
      </c>
    </row>
    <row r="77" spans="1:22">
      <c r="A77" s="111"/>
      <c r="B77" s="73"/>
      <c r="C77" s="73" t="s">
        <v>406</v>
      </c>
      <c r="D77" s="57" t="s">
        <v>282</v>
      </c>
      <c r="E77" s="73"/>
      <c r="F77" s="73">
        <v>2</v>
      </c>
      <c r="G77" s="73">
        <v>2</v>
      </c>
      <c r="H77" s="73">
        <v>2</v>
      </c>
      <c r="I77" s="73">
        <v>2</v>
      </c>
      <c r="J77" s="73">
        <v>2</v>
      </c>
      <c r="K77" s="73">
        <v>2</v>
      </c>
      <c r="L77" s="73">
        <v>2</v>
      </c>
      <c r="M77" s="73">
        <v>2</v>
      </c>
      <c r="N77" s="73">
        <v>2</v>
      </c>
      <c r="O77" s="73">
        <v>2</v>
      </c>
      <c r="P77" s="73">
        <v>2</v>
      </c>
      <c r="Q77" s="73">
        <v>2</v>
      </c>
      <c r="R77" s="73">
        <v>2</v>
      </c>
      <c r="S77" s="73">
        <v>2</v>
      </c>
      <c r="T77" s="52">
        <v>0</v>
      </c>
      <c r="U77" s="73">
        <v>0</v>
      </c>
      <c r="V77" s="58">
        <v>0</v>
      </c>
    </row>
    <row r="78" spans="1:22">
      <c r="A78" s="111"/>
      <c r="B78" s="73"/>
      <c r="C78" s="73" t="s">
        <v>407</v>
      </c>
      <c r="D78" s="57" t="s">
        <v>333</v>
      </c>
      <c r="E78" s="73"/>
      <c r="F78" s="73">
        <v>2</v>
      </c>
      <c r="G78" s="73">
        <v>2</v>
      </c>
      <c r="H78" s="73">
        <v>2</v>
      </c>
      <c r="I78" s="73">
        <v>2</v>
      </c>
      <c r="J78" s="73">
        <v>2</v>
      </c>
      <c r="K78" s="73">
        <v>2</v>
      </c>
      <c r="L78" s="73">
        <v>2</v>
      </c>
      <c r="M78" s="73">
        <v>2</v>
      </c>
      <c r="N78" s="73">
        <v>2</v>
      </c>
      <c r="O78" s="73">
        <v>2</v>
      </c>
      <c r="P78" s="73">
        <v>2</v>
      </c>
      <c r="Q78" s="73">
        <v>2</v>
      </c>
      <c r="R78" s="73">
        <v>2</v>
      </c>
      <c r="S78" s="73">
        <v>2</v>
      </c>
      <c r="T78" s="52">
        <v>0</v>
      </c>
      <c r="U78" s="73">
        <v>0</v>
      </c>
      <c r="V78" s="58">
        <v>0</v>
      </c>
    </row>
    <row r="79" spans="1:22">
      <c r="A79" s="111"/>
      <c r="B79" s="73"/>
      <c r="C79" s="73" t="s">
        <v>408</v>
      </c>
      <c r="D79" s="57" t="s">
        <v>333</v>
      </c>
      <c r="E79" s="73"/>
      <c r="F79" s="73">
        <v>2</v>
      </c>
      <c r="G79" s="73">
        <v>2</v>
      </c>
      <c r="H79" s="73">
        <v>2</v>
      </c>
      <c r="I79" s="73">
        <v>2</v>
      </c>
      <c r="J79" s="73">
        <v>2</v>
      </c>
      <c r="K79" s="73">
        <v>2</v>
      </c>
      <c r="L79" s="73">
        <v>2</v>
      </c>
      <c r="M79" s="73">
        <v>2</v>
      </c>
      <c r="N79" s="73">
        <v>2</v>
      </c>
      <c r="O79" s="73">
        <v>2</v>
      </c>
      <c r="P79" s="73">
        <v>2</v>
      </c>
      <c r="Q79" s="73">
        <v>2</v>
      </c>
      <c r="R79" s="73">
        <v>2</v>
      </c>
      <c r="S79" s="73">
        <v>2</v>
      </c>
      <c r="T79" s="52">
        <v>0</v>
      </c>
      <c r="U79" s="73">
        <v>0</v>
      </c>
      <c r="V79" s="58">
        <v>0</v>
      </c>
    </row>
    <row r="80" spans="1:22">
      <c r="A80" s="111"/>
      <c r="B80" s="73"/>
      <c r="C80" s="73" t="s">
        <v>409</v>
      </c>
      <c r="D80" s="57" t="s">
        <v>333</v>
      </c>
      <c r="E80" s="73"/>
      <c r="F80" s="73">
        <v>2</v>
      </c>
      <c r="G80" s="73">
        <v>2</v>
      </c>
      <c r="H80" s="73">
        <v>2</v>
      </c>
      <c r="I80" s="73">
        <v>2</v>
      </c>
      <c r="J80" s="73">
        <v>2</v>
      </c>
      <c r="K80" s="73">
        <v>2</v>
      </c>
      <c r="L80" s="73">
        <v>2</v>
      </c>
      <c r="M80" s="73">
        <v>2</v>
      </c>
      <c r="N80" s="73">
        <v>2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52">
        <v>0</v>
      </c>
      <c r="U80" s="73">
        <v>0</v>
      </c>
      <c r="V80" s="58">
        <v>0</v>
      </c>
    </row>
    <row r="81" spans="1:22">
      <c r="A81" s="111"/>
      <c r="B81" s="73"/>
      <c r="C81" s="73" t="s">
        <v>410</v>
      </c>
      <c r="D81" s="57" t="s">
        <v>282</v>
      </c>
      <c r="E81" s="73"/>
      <c r="F81" s="73">
        <v>2</v>
      </c>
      <c r="G81" s="73">
        <v>2</v>
      </c>
      <c r="H81" s="73">
        <v>2</v>
      </c>
      <c r="I81" s="73">
        <v>2</v>
      </c>
      <c r="J81" s="73">
        <v>2</v>
      </c>
      <c r="K81" s="73">
        <v>2</v>
      </c>
      <c r="L81" s="73">
        <v>2</v>
      </c>
      <c r="M81" s="73">
        <v>2</v>
      </c>
      <c r="N81" s="73">
        <v>2</v>
      </c>
      <c r="O81" s="73">
        <v>2</v>
      </c>
      <c r="P81" s="73">
        <v>2</v>
      </c>
      <c r="Q81" s="73">
        <v>2</v>
      </c>
      <c r="R81" s="73">
        <v>2</v>
      </c>
      <c r="S81" s="73">
        <v>2</v>
      </c>
      <c r="T81" s="52">
        <v>0</v>
      </c>
      <c r="U81" s="73">
        <v>0</v>
      </c>
      <c r="V81" s="58">
        <v>0</v>
      </c>
    </row>
    <row r="82" spans="1:22">
      <c r="A82" s="111"/>
      <c r="B82" s="73"/>
      <c r="C82" s="73" t="s">
        <v>411</v>
      </c>
      <c r="D82" s="57" t="s">
        <v>282</v>
      </c>
      <c r="E82" s="73"/>
      <c r="F82" s="73">
        <v>2</v>
      </c>
      <c r="G82" s="73">
        <v>2</v>
      </c>
      <c r="H82" s="73">
        <v>2</v>
      </c>
      <c r="I82" s="73">
        <v>2</v>
      </c>
      <c r="J82" s="73">
        <v>2</v>
      </c>
      <c r="K82" s="73">
        <v>2</v>
      </c>
      <c r="L82" s="73">
        <v>2</v>
      </c>
      <c r="M82" s="73">
        <v>2</v>
      </c>
      <c r="N82" s="73">
        <v>2</v>
      </c>
      <c r="O82" s="73">
        <v>2</v>
      </c>
      <c r="P82" s="73">
        <v>2</v>
      </c>
      <c r="Q82" s="73">
        <v>2</v>
      </c>
      <c r="R82" s="73">
        <v>2</v>
      </c>
      <c r="S82" s="73">
        <v>2</v>
      </c>
      <c r="T82" s="52">
        <v>0</v>
      </c>
      <c r="U82" s="73">
        <v>0</v>
      </c>
      <c r="V82" s="58">
        <v>0</v>
      </c>
    </row>
    <row r="83" spans="1:22">
      <c r="A83" s="111"/>
      <c r="B83" s="74" t="s">
        <v>5</v>
      </c>
      <c r="C83" s="73" t="s">
        <v>412</v>
      </c>
      <c r="D83" s="57" t="s">
        <v>1</v>
      </c>
      <c r="E83" s="73"/>
      <c r="F83" s="73">
        <v>16</v>
      </c>
      <c r="G83" s="73">
        <v>16</v>
      </c>
      <c r="H83" s="73">
        <v>16</v>
      </c>
      <c r="I83" s="73">
        <v>16</v>
      </c>
      <c r="J83" s="73">
        <v>16</v>
      </c>
      <c r="K83" s="73">
        <v>16</v>
      </c>
      <c r="L83" s="73">
        <v>16</v>
      </c>
      <c r="M83" s="73">
        <v>16</v>
      </c>
      <c r="N83" s="73">
        <v>16</v>
      </c>
      <c r="O83" s="73">
        <v>16</v>
      </c>
      <c r="P83" s="73">
        <v>16</v>
      </c>
      <c r="Q83" s="73">
        <v>16</v>
      </c>
      <c r="R83" s="73">
        <v>16</v>
      </c>
      <c r="S83" s="73">
        <v>16</v>
      </c>
      <c r="T83" s="73">
        <v>16</v>
      </c>
      <c r="U83" s="52">
        <v>0</v>
      </c>
      <c r="V83" s="70"/>
    </row>
    <row r="84" spans="1:22">
      <c r="A84" s="111"/>
      <c r="B84" s="73"/>
      <c r="C84" s="59" t="s">
        <v>413</v>
      </c>
      <c r="D84" s="57" t="s">
        <v>1</v>
      </c>
      <c r="E84" s="73"/>
      <c r="F84" s="73">
        <v>16</v>
      </c>
      <c r="G84" s="73">
        <v>16</v>
      </c>
      <c r="H84" s="73">
        <v>16</v>
      </c>
      <c r="I84" s="73">
        <v>16</v>
      </c>
      <c r="J84" s="73">
        <v>16</v>
      </c>
      <c r="K84" s="73">
        <v>16</v>
      </c>
      <c r="L84" s="73">
        <v>16</v>
      </c>
      <c r="M84" s="73">
        <v>16</v>
      </c>
      <c r="N84" s="73">
        <v>16</v>
      </c>
      <c r="O84" s="73">
        <v>16</v>
      </c>
      <c r="P84" s="73">
        <v>16</v>
      </c>
      <c r="Q84" s="73">
        <v>16</v>
      </c>
      <c r="R84" s="73">
        <v>16</v>
      </c>
      <c r="S84" s="73">
        <v>16</v>
      </c>
      <c r="T84" s="73">
        <v>16</v>
      </c>
      <c r="U84" s="52">
        <v>0</v>
      </c>
      <c r="V84" s="70"/>
    </row>
    <row r="85" spans="1:22">
      <c r="A85" s="111"/>
      <c r="B85" s="74" t="s">
        <v>415</v>
      </c>
      <c r="C85" s="59"/>
      <c r="D85" s="57" t="s">
        <v>1</v>
      </c>
      <c r="E85" s="73"/>
      <c r="F85" s="73">
        <v>8</v>
      </c>
      <c r="G85" s="73">
        <v>8</v>
      </c>
      <c r="H85" s="73">
        <v>8</v>
      </c>
      <c r="I85" s="73">
        <v>8</v>
      </c>
      <c r="J85" s="73">
        <v>8</v>
      </c>
      <c r="K85" s="73">
        <v>8</v>
      </c>
      <c r="L85" s="73">
        <v>8</v>
      </c>
      <c r="M85" s="73">
        <v>8</v>
      </c>
      <c r="N85" s="73">
        <v>8</v>
      </c>
      <c r="O85" s="73">
        <v>8</v>
      </c>
      <c r="P85" s="73">
        <v>8</v>
      </c>
      <c r="Q85" s="73">
        <v>8</v>
      </c>
      <c r="R85" s="73">
        <v>8</v>
      </c>
      <c r="S85" s="73">
        <v>8</v>
      </c>
      <c r="T85" s="73">
        <v>8</v>
      </c>
      <c r="U85" s="73">
        <v>8</v>
      </c>
      <c r="V85" s="52">
        <v>0</v>
      </c>
    </row>
    <row r="86" spans="1:22">
      <c r="A86" s="112"/>
      <c r="B86" s="74" t="s">
        <v>416</v>
      </c>
      <c r="C86" s="59"/>
      <c r="D86" s="57" t="s">
        <v>1</v>
      </c>
      <c r="E86" s="73"/>
      <c r="F86" s="73">
        <v>8</v>
      </c>
      <c r="G86" s="73">
        <v>8</v>
      </c>
      <c r="H86" s="73">
        <v>8</v>
      </c>
      <c r="I86" s="73">
        <v>8</v>
      </c>
      <c r="J86" s="73">
        <v>8</v>
      </c>
      <c r="K86" s="73">
        <v>8</v>
      </c>
      <c r="L86" s="73">
        <v>8</v>
      </c>
      <c r="M86" s="73">
        <v>8</v>
      </c>
      <c r="N86" s="73">
        <v>8</v>
      </c>
      <c r="O86" s="73">
        <v>8</v>
      </c>
      <c r="P86" s="73">
        <v>8</v>
      </c>
      <c r="Q86" s="73">
        <v>8</v>
      </c>
      <c r="R86" s="73">
        <v>8</v>
      </c>
      <c r="S86" s="73">
        <v>8</v>
      </c>
      <c r="T86" s="73">
        <v>8</v>
      </c>
      <c r="U86" s="73">
        <v>8</v>
      </c>
      <c r="V86" s="52">
        <v>0</v>
      </c>
    </row>
    <row r="87" spans="1:22">
      <c r="A87" s="56"/>
      <c r="B87" s="60"/>
      <c r="C87" s="60"/>
      <c r="D87" s="75" t="s">
        <v>274</v>
      </c>
      <c r="E87" s="73"/>
      <c r="F87" s="73">
        <f>SUM(F17:F86)</f>
        <v>484</v>
      </c>
      <c r="G87" s="73">
        <f t="shared" ref="G87:V87" si="0">SUM(G17:G84)</f>
        <v>436</v>
      </c>
      <c r="H87" s="73">
        <f t="shared" si="0"/>
        <v>404</v>
      </c>
      <c r="I87" s="73">
        <f t="shared" si="0"/>
        <v>373</v>
      </c>
      <c r="J87" s="73">
        <f t="shared" si="0"/>
        <v>325</v>
      </c>
      <c r="K87" s="73">
        <f t="shared" si="0"/>
        <v>293</v>
      </c>
      <c r="L87" s="73">
        <f t="shared" si="0"/>
        <v>261</v>
      </c>
      <c r="M87" s="73">
        <f t="shared" si="0"/>
        <v>229</v>
      </c>
      <c r="N87" s="73">
        <f t="shared" si="0"/>
        <v>173</v>
      </c>
      <c r="O87" s="73">
        <f t="shared" si="0"/>
        <v>141</v>
      </c>
      <c r="P87" s="73">
        <f t="shared" si="0"/>
        <v>133</v>
      </c>
      <c r="Q87" s="73">
        <f t="shared" si="0"/>
        <v>90</v>
      </c>
      <c r="R87" s="73">
        <f t="shared" si="0"/>
        <v>58</v>
      </c>
      <c r="S87" s="73">
        <f t="shared" si="0"/>
        <v>50</v>
      </c>
      <c r="T87" s="73">
        <f t="shared" si="0"/>
        <v>32</v>
      </c>
      <c r="U87" s="73">
        <f>SUM(U17:U86)</f>
        <v>16</v>
      </c>
      <c r="V87" s="73">
        <f t="shared" si="0"/>
        <v>0</v>
      </c>
    </row>
    <row r="88" spans="1:2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</row>
    <row r="89" spans="1:22">
      <c r="A89" s="60"/>
      <c r="B89" s="60"/>
      <c r="C89" s="60"/>
    </row>
    <row r="90" spans="1:22" ht="67.5" customHeight="1">
      <c r="A90" s="74" t="s">
        <v>0</v>
      </c>
      <c r="B90" s="74" t="s">
        <v>275</v>
      </c>
      <c r="C90" s="74" t="s">
        <v>276</v>
      </c>
      <c r="D90" s="1" t="s">
        <v>277</v>
      </c>
      <c r="E90" s="4" t="s">
        <v>278</v>
      </c>
      <c r="F90" s="4" t="s">
        <v>280</v>
      </c>
      <c r="G90" s="2">
        <v>44280</v>
      </c>
      <c r="H90" s="2">
        <v>44281</v>
      </c>
      <c r="I90" s="2">
        <v>44282</v>
      </c>
      <c r="J90" s="2">
        <v>44283</v>
      </c>
      <c r="K90" s="2">
        <v>44284</v>
      </c>
      <c r="L90" s="2">
        <v>44285</v>
      </c>
      <c r="M90" s="2">
        <v>44286</v>
      </c>
      <c r="N90" s="2">
        <v>44287</v>
      </c>
      <c r="O90" s="2">
        <v>44288</v>
      </c>
      <c r="P90" s="2">
        <v>44289</v>
      </c>
      <c r="Q90" s="2">
        <v>44290</v>
      </c>
      <c r="R90" s="2">
        <v>44291</v>
      </c>
      <c r="S90" s="2">
        <v>44292</v>
      </c>
      <c r="T90" s="2">
        <v>44293</v>
      </c>
      <c r="U90" s="2">
        <v>44294</v>
      </c>
      <c r="V90" s="2">
        <v>44295</v>
      </c>
    </row>
    <row r="91" spans="1:22">
      <c r="A91" s="110">
        <v>2</v>
      </c>
      <c r="B91" s="113" t="s">
        <v>350</v>
      </c>
      <c r="C91" s="110"/>
      <c r="D91" s="57" t="s">
        <v>1</v>
      </c>
      <c r="E91" s="73">
        <v>32</v>
      </c>
      <c r="F91" s="73">
        <v>28</v>
      </c>
      <c r="G91" s="52">
        <v>0</v>
      </c>
      <c r="H91" s="53">
        <v>0</v>
      </c>
      <c r="I91" s="73">
        <v>0</v>
      </c>
      <c r="J91" s="73">
        <v>0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3">
        <v>0</v>
      </c>
      <c r="T91" s="73">
        <v>0</v>
      </c>
      <c r="U91" s="73">
        <v>0</v>
      </c>
      <c r="V91" s="58">
        <v>0</v>
      </c>
    </row>
    <row r="92" spans="1:22">
      <c r="A92" s="111"/>
      <c r="B92" s="115"/>
      <c r="C92" s="112"/>
      <c r="D92" s="57"/>
      <c r="E92" s="73"/>
      <c r="G92" s="62">
        <v>-4</v>
      </c>
      <c r="H92" s="5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58"/>
    </row>
    <row r="93" spans="1:22" ht="26.25" customHeight="1">
      <c r="A93" s="111"/>
      <c r="B93" s="113" t="s">
        <v>82</v>
      </c>
      <c r="C93" s="73"/>
      <c r="D93" s="57" t="s">
        <v>333</v>
      </c>
      <c r="E93" s="73">
        <v>6</v>
      </c>
      <c r="F93" s="73">
        <v>4</v>
      </c>
      <c r="G93" s="73">
        <v>6</v>
      </c>
      <c r="H93" s="52">
        <v>0</v>
      </c>
      <c r="I93" s="53"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3">
        <v>0</v>
      </c>
      <c r="T93" s="73">
        <v>0</v>
      </c>
      <c r="U93" s="73">
        <v>0</v>
      </c>
      <c r="V93" s="58">
        <v>0</v>
      </c>
    </row>
    <row r="94" spans="1:22" ht="26.25" customHeight="1">
      <c r="A94" s="111"/>
      <c r="B94" s="115"/>
      <c r="C94" s="73"/>
      <c r="D94" s="57"/>
      <c r="E94" s="73"/>
      <c r="F94" s="73"/>
      <c r="G94" s="61">
        <v>-2</v>
      </c>
      <c r="H94" s="70"/>
      <c r="I94" s="5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58"/>
    </row>
    <row r="95" spans="1:22" ht="33">
      <c r="A95" s="111"/>
      <c r="B95" s="1" t="s">
        <v>351</v>
      </c>
      <c r="C95" s="73"/>
      <c r="D95" s="57" t="s">
        <v>334</v>
      </c>
      <c r="E95" s="73">
        <v>6</v>
      </c>
      <c r="F95" s="73">
        <v>6</v>
      </c>
      <c r="G95" s="73">
        <v>6</v>
      </c>
      <c r="H95" s="52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11"/>
      <c r="B96" s="113" t="s">
        <v>288</v>
      </c>
      <c r="C96" s="73" t="s">
        <v>352</v>
      </c>
      <c r="D96" s="57" t="s">
        <v>336</v>
      </c>
      <c r="E96" s="73">
        <v>3</v>
      </c>
      <c r="F96" s="73">
        <v>3</v>
      </c>
      <c r="G96" s="73">
        <v>3</v>
      </c>
      <c r="H96" s="52">
        <v>0</v>
      </c>
      <c r="I96" s="70">
        <v>0</v>
      </c>
      <c r="J96" s="69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3">
        <v>0</v>
      </c>
      <c r="T96" s="73">
        <v>0</v>
      </c>
      <c r="U96" s="73">
        <v>0</v>
      </c>
      <c r="V96" s="58">
        <v>0</v>
      </c>
    </row>
    <row r="97" spans="1:22">
      <c r="A97" s="111"/>
      <c r="B97" s="114"/>
      <c r="C97" s="73" t="s">
        <v>353</v>
      </c>
      <c r="D97" s="57" t="s">
        <v>282</v>
      </c>
      <c r="E97" s="73">
        <v>3</v>
      </c>
      <c r="F97" s="73">
        <v>3</v>
      </c>
      <c r="G97" s="73">
        <v>3</v>
      </c>
      <c r="H97" s="52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11"/>
      <c r="B98" s="114"/>
      <c r="C98" s="73" t="s">
        <v>354</v>
      </c>
      <c r="D98" s="57" t="s">
        <v>336</v>
      </c>
      <c r="E98" s="73">
        <v>3</v>
      </c>
      <c r="F98" s="73">
        <v>3</v>
      </c>
      <c r="G98" s="73">
        <v>3</v>
      </c>
      <c r="H98" s="52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3">
        <v>0</v>
      </c>
      <c r="T98" s="73">
        <v>0</v>
      </c>
      <c r="U98" s="73">
        <v>0</v>
      </c>
      <c r="V98" s="58">
        <v>0</v>
      </c>
    </row>
    <row r="99" spans="1:22">
      <c r="A99" s="111"/>
      <c r="B99" s="114"/>
      <c r="C99" s="73" t="s">
        <v>355</v>
      </c>
      <c r="D99" s="57" t="s">
        <v>282</v>
      </c>
      <c r="E99" s="73">
        <v>3</v>
      </c>
      <c r="F99" s="73">
        <v>3</v>
      </c>
      <c r="G99" s="73">
        <v>3</v>
      </c>
      <c r="H99" s="52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11"/>
      <c r="B100" s="114"/>
      <c r="C100" s="48" t="s">
        <v>356</v>
      </c>
      <c r="D100" s="57" t="s">
        <v>336</v>
      </c>
      <c r="E100" s="73">
        <v>2</v>
      </c>
      <c r="F100" s="73">
        <v>2</v>
      </c>
      <c r="G100" s="73">
        <v>2</v>
      </c>
      <c r="H100" s="52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11"/>
      <c r="B101" s="114"/>
      <c r="C101" s="73" t="s">
        <v>357</v>
      </c>
      <c r="D101" s="57" t="s">
        <v>282</v>
      </c>
      <c r="E101" s="73">
        <v>2</v>
      </c>
      <c r="F101" s="73">
        <v>2</v>
      </c>
      <c r="G101" s="73">
        <v>2</v>
      </c>
      <c r="H101" s="52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3">
        <v>0</v>
      </c>
      <c r="T101" s="73">
        <v>0</v>
      </c>
      <c r="U101" s="73">
        <v>0</v>
      </c>
      <c r="V101" s="58">
        <v>0</v>
      </c>
    </row>
    <row r="102" spans="1:22">
      <c r="A102" s="111"/>
      <c r="B102" s="114"/>
      <c r="C102" s="73" t="s">
        <v>358</v>
      </c>
      <c r="D102" s="57" t="s">
        <v>334</v>
      </c>
      <c r="E102" s="73">
        <v>2</v>
      </c>
      <c r="F102" s="73">
        <v>2</v>
      </c>
      <c r="G102" s="73">
        <v>2</v>
      </c>
      <c r="H102" s="52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11"/>
      <c r="B103" s="114"/>
      <c r="C103" s="73" t="s">
        <v>359</v>
      </c>
      <c r="D103" s="57" t="s">
        <v>333</v>
      </c>
      <c r="E103" s="73">
        <v>2</v>
      </c>
      <c r="F103" s="73">
        <v>2</v>
      </c>
      <c r="G103" s="73">
        <v>2</v>
      </c>
      <c r="H103" s="52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3">
        <v>0</v>
      </c>
      <c r="T103" s="73">
        <v>0</v>
      </c>
      <c r="U103" s="73">
        <v>0</v>
      </c>
      <c r="V103" s="58">
        <v>0</v>
      </c>
    </row>
    <row r="104" spans="1:22">
      <c r="A104" s="111"/>
      <c r="B104" s="114"/>
      <c r="C104" s="73" t="s">
        <v>360</v>
      </c>
      <c r="D104" s="57" t="s">
        <v>334</v>
      </c>
      <c r="E104" s="73">
        <v>3</v>
      </c>
      <c r="F104" s="73">
        <v>3</v>
      </c>
      <c r="G104" s="73">
        <v>3</v>
      </c>
      <c r="H104" s="53">
        <v>3</v>
      </c>
      <c r="I104" s="52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11"/>
      <c r="B105" s="114"/>
      <c r="C105" s="73" t="s">
        <v>361</v>
      </c>
      <c r="D105" s="57" t="s">
        <v>333</v>
      </c>
      <c r="E105" s="73">
        <v>3</v>
      </c>
      <c r="F105" s="73">
        <v>3</v>
      </c>
      <c r="G105" s="73">
        <v>3</v>
      </c>
      <c r="H105" s="53">
        <v>3</v>
      </c>
      <c r="I105" s="52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3">
        <v>0</v>
      </c>
      <c r="T105" s="73">
        <v>0</v>
      </c>
      <c r="U105" s="73">
        <v>0</v>
      </c>
      <c r="V105" s="58">
        <v>0</v>
      </c>
    </row>
    <row r="106" spans="1:22">
      <c r="A106" s="111"/>
      <c r="B106" s="114"/>
      <c r="C106" s="73" t="s">
        <v>296</v>
      </c>
      <c r="D106" s="57" t="s">
        <v>1</v>
      </c>
      <c r="E106" s="73">
        <v>24</v>
      </c>
      <c r="F106" s="73">
        <v>16</v>
      </c>
      <c r="G106" s="73">
        <v>24</v>
      </c>
      <c r="H106" s="53">
        <v>24</v>
      </c>
      <c r="I106" s="70">
        <v>24</v>
      </c>
      <c r="J106" s="52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11"/>
      <c r="B107" s="115"/>
      <c r="C107" s="73"/>
      <c r="D107" s="57"/>
      <c r="E107" s="73"/>
      <c r="F107" s="73"/>
      <c r="G107" s="73"/>
      <c r="H107" s="53"/>
      <c r="I107" s="61">
        <v>-8</v>
      </c>
      <c r="J107" s="70"/>
      <c r="K107" s="70"/>
      <c r="L107" s="70"/>
      <c r="M107" s="70"/>
      <c r="N107" s="70"/>
      <c r="O107" s="70"/>
      <c r="P107" s="70"/>
      <c r="Q107" s="70"/>
      <c r="R107" s="70"/>
      <c r="S107" s="73"/>
      <c r="T107" s="73"/>
      <c r="U107" s="73"/>
      <c r="V107" s="58"/>
    </row>
    <row r="108" spans="1:22">
      <c r="A108" s="111"/>
      <c r="B108" s="113" t="s">
        <v>297</v>
      </c>
      <c r="C108" s="73" t="s">
        <v>362</v>
      </c>
      <c r="D108" s="57" t="s">
        <v>334</v>
      </c>
      <c r="E108" s="73">
        <v>4</v>
      </c>
      <c r="F108" s="73">
        <v>2</v>
      </c>
      <c r="G108" s="73">
        <v>4</v>
      </c>
      <c r="H108" s="53">
        <v>4</v>
      </c>
      <c r="I108" s="52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11"/>
      <c r="B109" s="114"/>
      <c r="C109" s="73"/>
      <c r="D109" s="57"/>
      <c r="E109" s="73"/>
      <c r="F109" s="73"/>
      <c r="G109" s="73"/>
      <c r="H109" s="61">
        <v>-2</v>
      </c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3"/>
      <c r="T109" s="73"/>
      <c r="U109" s="73"/>
      <c r="V109" s="58"/>
    </row>
    <row r="110" spans="1:22">
      <c r="A110" s="111"/>
      <c r="B110" s="114"/>
      <c r="C110" s="73" t="s">
        <v>363</v>
      </c>
      <c r="D110" s="57" t="s">
        <v>334</v>
      </c>
      <c r="E110" s="73">
        <v>4</v>
      </c>
      <c r="F110" s="73">
        <v>3</v>
      </c>
      <c r="G110" s="73">
        <v>4</v>
      </c>
      <c r="H110" s="53">
        <v>4</v>
      </c>
      <c r="I110" s="52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11"/>
      <c r="B111" s="114"/>
      <c r="C111" s="73"/>
      <c r="D111" s="57"/>
      <c r="E111" s="73"/>
      <c r="F111" s="73"/>
      <c r="G111" s="73"/>
      <c r="H111" s="61">
        <v>-1</v>
      </c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3"/>
      <c r="T111" s="73"/>
      <c r="U111" s="73"/>
      <c r="V111" s="58"/>
    </row>
    <row r="112" spans="1:22">
      <c r="A112" s="111"/>
      <c r="B112" s="114"/>
      <c r="C112" s="73" t="s">
        <v>364</v>
      </c>
      <c r="D112" s="57" t="s">
        <v>334</v>
      </c>
      <c r="E112" s="73">
        <v>1</v>
      </c>
      <c r="F112" s="73">
        <v>2</v>
      </c>
      <c r="G112" s="73">
        <v>1</v>
      </c>
      <c r="H112" s="53">
        <v>1</v>
      </c>
      <c r="I112" s="52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11"/>
      <c r="B113" s="114"/>
      <c r="C113" s="73"/>
      <c r="D113" s="57"/>
      <c r="E113" s="73"/>
      <c r="F113" s="73"/>
      <c r="G113" s="73"/>
      <c r="H113" s="53"/>
      <c r="I113" s="65">
        <v>1</v>
      </c>
      <c r="J113" s="70"/>
      <c r="K113" s="70"/>
      <c r="L113" s="70"/>
      <c r="M113" s="70"/>
      <c r="N113" s="70"/>
      <c r="O113" s="70"/>
      <c r="P113" s="70"/>
      <c r="Q113" s="70"/>
      <c r="R113" s="70"/>
      <c r="S113" s="73"/>
      <c r="T113" s="73"/>
      <c r="U113" s="73"/>
      <c r="V113" s="58"/>
    </row>
    <row r="114" spans="1:22">
      <c r="A114" s="111"/>
      <c r="B114" s="114"/>
      <c r="C114" s="73" t="s">
        <v>365</v>
      </c>
      <c r="D114" s="57" t="s">
        <v>336</v>
      </c>
      <c r="E114" s="73">
        <v>3</v>
      </c>
      <c r="F114" s="73">
        <v>2</v>
      </c>
      <c r="G114" s="73">
        <v>3</v>
      </c>
      <c r="H114" s="53">
        <v>3</v>
      </c>
      <c r="I114" s="52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11"/>
      <c r="B115" s="114"/>
      <c r="C115" s="73"/>
      <c r="D115" s="57"/>
      <c r="E115" s="73"/>
      <c r="F115" s="73"/>
      <c r="G115" s="73"/>
      <c r="H115" s="61">
        <v>-1</v>
      </c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3"/>
      <c r="T115" s="73"/>
      <c r="U115" s="73"/>
      <c r="V115" s="58"/>
    </row>
    <row r="116" spans="1:22">
      <c r="A116" s="111"/>
      <c r="B116" s="114"/>
      <c r="C116" s="48" t="s">
        <v>367</v>
      </c>
      <c r="D116" s="57" t="s">
        <v>336</v>
      </c>
      <c r="E116" s="73">
        <v>3</v>
      </c>
      <c r="F116" s="73">
        <v>2</v>
      </c>
      <c r="G116" s="73">
        <v>3</v>
      </c>
      <c r="H116" s="53">
        <v>3</v>
      </c>
      <c r="I116" s="52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11"/>
      <c r="B117" s="114"/>
      <c r="C117" s="48"/>
      <c r="D117" s="57"/>
      <c r="E117" s="73"/>
      <c r="F117" s="73"/>
      <c r="G117" s="73"/>
      <c r="H117" s="61">
        <v>-1</v>
      </c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3"/>
      <c r="T117" s="73"/>
      <c r="U117" s="73"/>
      <c r="V117" s="58"/>
    </row>
    <row r="118" spans="1:22">
      <c r="A118" s="111"/>
      <c r="B118" s="114"/>
      <c r="C118" s="73" t="s">
        <v>366</v>
      </c>
      <c r="D118" s="57" t="s">
        <v>333</v>
      </c>
      <c r="E118" s="73">
        <v>1</v>
      </c>
      <c r="F118" s="73">
        <v>1</v>
      </c>
      <c r="G118" s="73">
        <v>1</v>
      </c>
      <c r="H118" s="53">
        <v>1</v>
      </c>
      <c r="I118" s="52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11"/>
      <c r="B119" s="114"/>
      <c r="C119" s="73" t="s">
        <v>368</v>
      </c>
      <c r="D119" s="57" t="s">
        <v>336</v>
      </c>
      <c r="E119" s="73">
        <v>1</v>
      </c>
      <c r="F119" s="73">
        <v>1</v>
      </c>
      <c r="G119" s="73">
        <v>1</v>
      </c>
      <c r="H119" s="53">
        <v>1</v>
      </c>
      <c r="I119" s="52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11"/>
      <c r="B120" s="114"/>
      <c r="C120" s="73" t="s">
        <v>369</v>
      </c>
      <c r="D120" s="57" t="s">
        <v>282</v>
      </c>
      <c r="E120" s="73">
        <v>3</v>
      </c>
      <c r="F120" s="73">
        <v>2</v>
      </c>
      <c r="G120" s="73">
        <v>3</v>
      </c>
      <c r="H120" s="53">
        <v>3</v>
      </c>
      <c r="I120" s="52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3">
        <v>0</v>
      </c>
      <c r="T120" s="73">
        <v>0</v>
      </c>
      <c r="U120" s="73">
        <v>0</v>
      </c>
      <c r="V120" s="58">
        <v>0</v>
      </c>
    </row>
    <row r="121" spans="1:22">
      <c r="A121" s="111"/>
      <c r="B121" s="114"/>
      <c r="C121" s="73"/>
      <c r="D121" s="57"/>
      <c r="E121" s="73"/>
      <c r="F121" s="73"/>
      <c r="G121" s="73"/>
      <c r="H121" s="61">
        <v>-1</v>
      </c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3"/>
      <c r="T121" s="73"/>
      <c r="U121" s="73"/>
      <c r="V121" s="58"/>
    </row>
    <row r="122" spans="1:22">
      <c r="A122" s="111"/>
      <c r="B122" s="114"/>
      <c r="C122" s="73" t="s">
        <v>370</v>
      </c>
      <c r="D122" s="57" t="s">
        <v>282</v>
      </c>
      <c r="E122" s="73">
        <v>3</v>
      </c>
      <c r="F122" s="73">
        <v>1</v>
      </c>
      <c r="G122" s="73">
        <v>3</v>
      </c>
      <c r="H122" s="53">
        <v>3</v>
      </c>
      <c r="I122" s="52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11"/>
      <c r="B123" s="114"/>
      <c r="C123" s="73"/>
      <c r="D123" s="57"/>
      <c r="E123" s="73"/>
      <c r="F123" s="73"/>
      <c r="G123" s="73"/>
      <c r="H123" s="61">
        <v>-2</v>
      </c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3"/>
      <c r="T123" s="73"/>
      <c r="U123" s="73"/>
      <c r="V123" s="58"/>
    </row>
    <row r="124" spans="1:22">
      <c r="A124" s="111"/>
      <c r="B124" s="114"/>
      <c r="C124" s="73" t="s">
        <v>371</v>
      </c>
      <c r="D124" s="57" t="s">
        <v>282</v>
      </c>
      <c r="E124" s="73">
        <v>2</v>
      </c>
      <c r="F124" s="73">
        <v>2</v>
      </c>
      <c r="G124" s="73">
        <v>2</v>
      </c>
      <c r="H124" s="53">
        <v>2</v>
      </c>
      <c r="I124" s="52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3">
        <v>0</v>
      </c>
      <c r="T124" s="73">
        <v>0</v>
      </c>
      <c r="U124" s="73">
        <v>0</v>
      </c>
      <c r="V124" s="58">
        <v>0</v>
      </c>
    </row>
    <row r="125" spans="1:22">
      <c r="A125" s="111"/>
      <c r="B125" s="114"/>
      <c r="C125" s="84" t="s">
        <v>304</v>
      </c>
      <c r="D125" s="57" t="s">
        <v>1</v>
      </c>
      <c r="E125" s="73">
        <v>24</v>
      </c>
      <c r="F125" s="73">
        <v>12</v>
      </c>
      <c r="G125" s="73">
        <v>24</v>
      </c>
      <c r="H125" s="53">
        <v>24</v>
      </c>
      <c r="I125" s="70">
        <v>24</v>
      </c>
      <c r="J125" s="52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3">
        <v>0</v>
      </c>
      <c r="T125" s="73">
        <v>0</v>
      </c>
      <c r="U125" s="73">
        <v>0</v>
      </c>
      <c r="V125" s="58">
        <v>0</v>
      </c>
    </row>
    <row r="126" spans="1:22">
      <c r="A126" s="111"/>
      <c r="B126" s="115"/>
      <c r="D126" s="57"/>
      <c r="E126" s="73"/>
      <c r="F126" s="73"/>
      <c r="G126" s="73"/>
      <c r="H126" s="53"/>
      <c r="I126" s="61">
        <v>-12</v>
      </c>
      <c r="J126" s="70"/>
      <c r="K126" s="70"/>
      <c r="L126" s="70"/>
      <c r="M126" s="70"/>
      <c r="N126" s="70"/>
      <c r="O126" s="70"/>
      <c r="P126" s="70"/>
      <c r="Q126" s="70"/>
      <c r="R126" s="70"/>
      <c r="S126" s="73"/>
      <c r="T126" s="73"/>
      <c r="U126" s="73"/>
      <c r="V126" s="58"/>
    </row>
    <row r="127" spans="1:22">
      <c r="A127" s="111"/>
      <c r="B127" s="113" t="s">
        <v>101</v>
      </c>
      <c r="C127" s="73" t="s">
        <v>372</v>
      </c>
      <c r="D127" s="57" t="s">
        <v>333</v>
      </c>
      <c r="E127" s="73">
        <v>32</v>
      </c>
      <c r="F127" s="73">
        <v>32</v>
      </c>
      <c r="G127" s="73">
        <v>32</v>
      </c>
      <c r="H127" s="53">
        <v>32</v>
      </c>
      <c r="I127" s="70">
        <v>32</v>
      </c>
      <c r="J127" s="70">
        <v>32</v>
      </c>
      <c r="K127" s="70">
        <v>24</v>
      </c>
      <c r="L127" s="70">
        <v>16</v>
      </c>
      <c r="M127" s="70">
        <v>8</v>
      </c>
      <c r="N127" s="52">
        <v>0</v>
      </c>
      <c r="O127" s="70">
        <v>0</v>
      </c>
      <c r="P127" s="70">
        <v>0</v>
      </c>
      <c r="Q127" s="70">
        <v>0</v>
      </c>
      <c r="R127" s="70">
        <v>0</v>
      </c>
      <c r="S127" s="73">
        <v>0</v>
      </c>
      <c r="T127" s="73">
        <v>0</v>
      </c>
      <c r="U127" s="73">
        <v>0</v>
      </c>
      <c r="V127" s="58">
        <v>0</v>
      </c>
    </row>
    <row r="128" spans="1:22">
      <c r="A128" s="111"/>
      <c r="B128" s="114"/>
      <c r="C128" s="48" t="s">
        <v>373</v>
      </c>
      <c r="D128" s="57" t="s">
        <v>336</v>
      </c>
      <c r="E128" s="73">
        <v>16</v>
      </c>
      <c r="F128" s="73">
        <v>14</v>
      </c>
      <c r="G128" s="73">
        <v>16</v>
      </c>
      <c r="H128" s="53">
        <v>16</v>
      </c>
      <c r="I128" s="70">
        <v>16</v>
      </c>
      <c r="J128" s="70">
        <v>16</v>
      </c>
      <c r="K128" s="70">
        <v>8</v>
      </c>
      <c r="L128" s="52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3">
        <v>0</v>
      </c>
      <c r="T128" s="73">
        <v>0</v>
      </c>
      <c r="U128" s="73">
        <v>0</v>
      </c>
      <c r="V128" s="58">
        <v>0</v>
      </c>
    </row>
    <row r="129" spans="1:22">
      <c r="A129" s="111"/>
      <c r="B129" s="114"/>
      <c r="C129" s="48"/>
      <c r="D129" s="57"/>
      <c r="E129" s="73"/>
      <c r="F129" s="73"/>
      <c r="G129" s="73"/>
      <c r="H129" s="53"/>
      <c r="I129" s="70"/>
      <c r="J129" s="70"/>
      <c r="K129" s="61">
        <v>-2</v>
      </c>
      <c r="M129" s="70"/>
      <c r="N129" s="70"/>
      <c r="O129" s="70"/>
      <c r="P129" s="70"/>
      <c r="Q129" s="70"/>
      <c r="R129" s="70"/>
      <c r="S129" s="73"/>
      <c r="T129" s="73"/>
      <c r="U129" s="73"/>
      <c r="V129" s="58"/>
    </row>
    <row r="130" spans="1:22">
      <c r="A130" s="111"/>
      <c r="B130" s="114"/>
      <c r="C130" s="73" t="s">
        <v>374</v>
      </c>
      <c r="D130" s="57" t="s">
        <v>334</v>
      </c>
      <c r="E130" s="73">
        <v>16</v>
      </c>
      <c r="F130" s="73">
        <v>16</v>
      </c>
      <c r="G130" s="73">
        <v>16</v>
      </c>
      <c r="H130" s="53">
        <v>16</v>
      </c>
      <c r="I130" s="70">
        <v>16</v>
      </c>
      <c r="J130" s="70">
        <v>16</v>
      </c>
      <c r="K130" s="70">
        <v>8</v>
      </c>
      <c r="L130" s="52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3">
        <v>0</v>
      </c>
      <c r="T130" s="73">
        <v>0</v>
      </c>
      <c r="U130" s="73">
        <v>0</v>
      </c>
      <c r="V130" s="58">
        <v>0</v>
      </c>
    </row>
    <row r="131" spans="1:22">
      <c r="A131" s="111"/>
      <c r="B131" s="114"/>
      <c r="C131" s="73" t="s">
        <v>375</v>
      </c>
      <c r="D131" s="57" t="s">
        <v>336</v>
      </c>
      <c r="E131" s="73">
        <v>16</v>
      </c>
      <c r="F131" s="73">
        <v>20</v>
      </c>
      <c r="G131" s="73">
        <v>16</v>
      </c>
      <c r="H131" s="53">
        <v>16</v>
      </c>
      <c r="I131" s="70">
        <v>16</v>
      </c>
      <c r="J131" s="70">
        <v>16</v>
      </c>
      <c r="K131" s="70">
        <v>16</v>
      </c>
      <c r="L131" s="70">
        <v>16</v>
      </c>
      <c r="M131" s="70">
        <v>8</v>
      </c>
      <c r="N131" s="52">
        <v>0</v>
      </c>
      <c r="O131" s="70">
        <v>0</v>
      </c>
      <c r="P131" s="70">
        <v>0</v>
      </c>
      <c r="Q131" s="70">
        <v>0</v>
      </c>
      <c r="R131" s="70">
        <v>0</v>
      </c>
      <c r="S131" s="73">
        <v>0</v>
      </c>
      <c r="T131" s="73">
        <v>0</v>
      </c>
      <c r="U131" s="73">
        <v>0</v>
      </c>
      <c r="V131" s="58">
        <v>0</v>
      </c>
    </row>
    <row r="132" spans="1:22">
      <c r="A132" s="111"/>
      <c r="B132" s="114"/>
      <c r="C132" s="73"/>
      <c r="D132" s="57"/>
      <c r="E132" s="73"/>
      <c r="F132" s="73"/>
      <c r="G132" s="73"/>
      <c r="H132" s="53"/>
      <c r="I132" s="70"/>
      <c r="J132" s="70"/>
      <c r="K132" s="70"/>
      <c r="L132" s="70"/>
      <c r="M132" s="70"/>
      <c r="N132" s="65">
        <v>4</v>
      </c>
      <c r="O132" s="70"/>
      <c r="P132" s="70"/>
      <c r="Q132" s="70"/>
      <c r="R132" s="70"/>
      <c r="S132" s="73"/>
      <c r="T132" s="73"/>
      <c r="U132" s="73"/>
      <c r="V132" s="58"/>
    </row>
    <row r="133" spans="1:22">
      <c r="A133" s="111"/>
      <c r="B133" s="114"/>
      <c r="C133" s="73" t="s">
        <v>376</v>
      </c>
      <c r="D133" s="57" t="s">
        <v>282</v>
      </c>
      <c r="E133" s="73">
        <v>16</v>
      </c>
      <c r="F133" s="73">
        <v>12</v>
      </c>
      <c r="G133" s="73">
        <v>16</v>
      </c>
      <c r="H133" s="53">
        <v>16</v>
      </c>
      <c r="I133" s="70">
        <v>16</v>
      </c>
      <c r="J133" s="70">
        <v>16</v>
      </c>
      <c r="K133" s="70">
        <v>8</v>
      </c>
      <c r="L133" s="52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3">
        <v>0</v>
      </c>
      <c r="T133" s="73">
        <v>0</v>
      </c>
      <c r="U133" s="73">
        <v>0</v>
      </c>
      <c r="V133" s="58">
        <v>0</v>
      </c>
    </row>
    <row r="134" spans="1:22">
      <c r="A134" s="111"/>
      <c r="B134" s="114"/>
      <c r="C134" s="73"/>
      <c r="D134" s="57"/>
      <c r="E134" s="73"/>
      <c r="F134" s="73"/>
      <c r="G134" s="73"/>
      <c r="H134" s="53"/>
      <c r="I134" s="70"/>
      <c r="J134" s="70"/>
      <c r="K134" s="61">
        <v>-4</v>
      </c>
      <c r="M134" s="70"/>
      <c r="N134" s="70"/>
      <c r="O134" s="70"/>
      <c r="P134" s="70"/>
      <c r="Q134" s="70"/>
      <c r="R134" s="70"/>
      <c r="S134" s="73"/>
      <c r="T134" s="73"/>
      <c r="U134" s="73"/>
      <c r="V134" s="58"/>
    </row>
    <row r="135" spans="1:22">
      <c r="A135" s="111"/>
      <c r="B135" s="114"/>
      <c r="C135" s="73" t="s">
        <v>377</v>
      </c>
      <c r="D135" s="57" t="s">
        <v>334</v>
      </c>
      <c r="E135" s="73">
        <v>8</v>
      </c>
      <c r="F135" s="73">
        <v>8</v>
      </c>
      <c r="G135" s="73">
        <v>8</v>
      </c>
      <c r="H135" s="53">
        <v>8</v>
      </c>
      <c r="I135" s="70">
        <v>8</v>
      </c>
      <c r="J135" s="70">
        <v>8</v>
      </c>
      <c r="K135" s="70">
        <v>8</v>
      </c>
      <c r="L135" s="70">
        <v>8</v>
      </c>
      <c r="M135" s="52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3">
        <v>0</v>
      </c>
      <c r="T135" s="73">
        <v>0</v>
      </c>
      <c r="U135" s="73">
        <v>0</v>
      </c>
      <c r="V135" s="58">
        <v>0</v>
      </c>
    </row>
    <row r="136" spans="1:22">
      <c r="A136" s="111"/>
      <c r="B136" s="114"/>
      <c r="C136" s="73" t="s">
        <v>378</v>
      </c>
      <c r="D136" s="57" t="s">
        <v>282</v>
      </c>
      <c r="E136" s="73">
        <v>8</v>
      </c>
      <c r="F136" s="73">
        <v>8</v>
      </c>
      <c r="G136" s="73">
        <v>8</v>
      </c>
      <c r="H136" s="53">
        <v>8</v>
      </c>
      <c r="I136" s="70">
        <v>8</v>
      </c>
      <c r="J136" s="70">
        <v>8</v>
      </c>
      <c r="K136" s="70">
        <v>8</v>
      </c>
      <c r="L136" s="70">
        <v>8</v>
      </c>
      <c r="M136" s="52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3">
        <v>0</v>
      </c>
      <c r="T136" s="73">
        <v>0</v>
      </c>
      <c r="U136" s="73">
        <v>0</v>
      </c>
      <c r="V136" s="58">
        <v>0</v>
      </c>
    </row>
    <row r="137" spans="1:22">
      <c r="A137" s="111"/>
      <c r="B137" s="114"/>
      <c r="C137" s="73" t="s">
        <v>379</v>
      </c>
      <c r="D137" s="57" t="s">
        <v>282</v>
      </c>
      <c r="E137" s="73">
        <v>16</v>
      </c>
      <c r="F137" s="73">
        <v>24</v>
      </c>
      <c r="G137" s="73">
        <v>16</v>
      </c>
      <c r="H137" s="53">
        <v>16</v>
      </c>
      <c r="I137" s="70">
        <v>16</v>
      </c>
      <c r="J137" s="70">
        <v>16</v>
      </c>
      <c r="K137" s="70">
        <v>16</v>
      </c>
      <c r="L137" s="70">
        <v>16</v>
      </c>
      <c r="M137" s="70">
        <v>16</v>
      </c>
      <c r="N137" s="70">
        <v>8</v>
      </c>
      <c r="O137" s="52">
        <v>0</v>
      </c>
      <c r="P137" s="70">
        <v>0</v>
      </c>
      <c r="Q137" s="70">
        <v>0</v>
      </c>
      <c r="R137" s="70">
        <v>0</v>
      </c>
      <c r="S137" s="73">
        <v>0</v>
      </c>
      <c r="T137" s="73">
        <v>0</v>
      </c>
      <c r="U137" s="73">
        <v>0</v>
      </c>
      <c r="V137" s="58">
        <v>0</v>
      </c>
    </row>
    <row r="138" spans="1:22">
      <c r="A138" s="111"/>
      <c r="B138" s="114"/>
      <c r="C138" s="73"/>
      <c r="D138" s="57"/>
      <c r="E138" s="73"/>
      <c r="F138" s="73"/>
      <c r="G138" s="73"/>
      <c r="H138" s="53"/>
      <c r="I138" s="70"/>
      <c r="J138" s="70"/>
      <c r="K138" s="70"/>
      <c r="L138" s="70"/>
      <c r="M138" s="70"/>
      <c r="N138" s="70"/>
      <c r="O138" s="65">
        <v>6</v>
      </c>
      <c r="P138" s="70"/>
      <c r="Q138" s="70"/>
      <c r="R138" s="70"/>
      <c r="S138" s="73"/>
      <c r="T138" s="73"/>
      <c r="U138" s="73"/>
      <c r="V138" s="58"/>
    </row>
    <row r="139" spans="1:22">
      <c r="A139" s="111"/>
      <c r="B139" s="114"/>
      <c r="C139" s="73" t="s">
        <v>380</v>
      </c>
      <c r="D139" s="57" t="s">
        <v>334</v>
      </c>
      <c r="E139" s="73">
        <v>8</v>
      </c>
      <c r="F139" s="73">
        <v>8</v>
      </c>
      <c r="G139" s="73">
        <v>8</v>
      </c>
      <c r="H139" s="53">
        <v>8</v>
      </c>
      <c r="I139" s="70">
        <v>8</v>
      </c>
      <c r="J139" s="70">
        <v>8</v>
      </c>
      <c r="K139" s="70">
        <v>8</v>
      </c>
      <c r="L139" s="70">
        <v>8</v>
      </c>
      <c r="M139" s="70">
        <v>8</v>
      </c>
      <c r="N139" s="52">
        <v>0</v>
      </c>
      <c r="O139" s="70">
        <v>0</v>
      </c>
      <c r="P139" s="70">
        <v>0</v>
      </c>
      <c r="Q139" s="70">
        <v>0</v>
      </c>
      <c r="R139" s="70">
        <v>0</v>
      </c>
      <c r="S139" s="73">
        <v>0</v>
      </c>
      <c r="T139" s="73">
        <v>0</v>
      </c>
      <c r="U139" s="73">
        <v>0</v>
      </c>
      <c r="V139" s="58">
        <v>0</v>
      </c>
    </row>
    <row r="140" spans="1:22">
      <c r="A140" s="111"/>
      <c r="B140" s="114"/>
      <c r="C140" s="73" t="s">
        <v>381</v>
      </c>
      <c r="D140" s="57" t="s">
        <v>414</v>
      </c>
      <c r="E140" s="73">
        <v>16</v>
      </c>
      <c r="F140" s="73">
        <v>16</v>
      </c>
      <c r="G140" s="73">
        <v>16</v>
      </c>
      <c r="H140" s="73">
        <v>16</v>
      </c>
      <c r="I140" s="73">
        <v>16</v>
      </c>
      <c r="J140" s="73">
        <v>16</v>
      </c>
      <c r="K140" s="73">
        <v>16</v>
      </c>
      <c r="L140" s="73">
        <v>16</v>
      </c>
      <c r="M140" s="73">
        <v>16</v>
      </c>
      <c r="N140" s="70">
        <v>8</v>
      </c>
      <c r="O140" s="52">
        <v>0</v>
      </c>
      <c r="P140" s="70">
        <v>0</v>
      </c>
      <c r="Q140" s="70">
        <v>0</v>
      </c>
      <c r="R140" s="70">
        <v>0</v>
      </c>
      <c r="S140" s="73">
        <v>0</v>
      </c>
      <c r="T140" s="73">
        <v>0</v>
      </c>
      <c r="U140" s="73">
        <v>0</v>
      </c>
      <c r="V140" s="58">
        <v>0</v>
      </c>
    </row>
    <row r="141" spans="1:22">
      <c r="A141" s="111"/>
      <c r="B141" s="114"/>
      <c r="C141" s="73" t="s">
        <v>311</v>
      </c>
      <c r="D141" s="57" t="s">
        <v>1</v>
      </c>
      <c r="E141" s="73">
        <v>32</v>
      </c>
      <c r="F141" s="73">
        <v>36</v>
      </c>
      <c r="G141" s="73">
        <v>32</v>
      </c>
      <c r="H141" s="73">
        <v>32</v>
      </c>
      <c r="I141" s="73">
        <v>32</v>
      </c>
      <c r="J141" s="73">
        <v>32</v>
      </c>
      <c r="K141" s="73">
        <v>32</v>
      </c>
      <c r="L141" s="73">
        <v>32</v>
      </c>
      <c r="M141" s="70">
        <v>32</v>
      </c>
      <c r="N141" s="70">
        <v>16</v>
      </c>
      <c r="O141" s="70">
        <v>8</v>
      </c>
      <c r="P141" s="52">
        <v>0</v>
      </c>
      <c r="Q141" s="70">
        <v>0</v>
      </c>
      <c r="R141" s="70">
        <v>0</v>
      </c>
      <c r="S141" s="73">
        <v>0</v>
      </c>
      <c r="T141" s="73">
        <v>0</v>
      </c>
      <c r="U141" s="73">
        <v>0</v>
      </c>
      <c r="V141" s="58">
        <v>0</v>
      </c>
    </row>
    <row r="142" spans="1:22">
      <c r="A142" s="111"/>
      <c r="B142" s="115"/>
      <c r="C142" s="73"/>
      <c r="D142" s="57"/>
      <c r="E142" s="73"/>
      <c r="F142" s="73"/>
      <c r="G142" s="73"/>
      <c r="H142" s="73"/>
      <c r="I142" s="73"/>
      <c r="J142" s="73"/>
      <c r="K142" s="73"/>
      <c r="L142" s="73"/>
      <c r="M142" s="70"/>
      <c r="N142" s="70"/>
      <c r="O142" s="64">
        <v>4</v>
      </c>
      <c r="P142" s="70"/>
      <c r="Q142" s="70"/>
      <c r="R142" s="70"/>
      <c r="S142" s="73"/>
      <c r="T142" s="73"/>
      <c r="U142" s="73"/>
      <c r="V142" s="58"/>
    </row>
    <row r="143" spans="1:22">
      <c r="A143" s="111"/>
      <c r="B143" s="113" t="s">
        <v>106</v>
      </c>
      <c r="C143" s="73" t="s">
        <v>382</v>
      </c>
      <c r="D143" s="57" t="s">
        <v>333</v>
      </c>
      <c r="E143" s="73">
        <v>4</v>
      </c>
      <c r="F143" s="73">
        <v>3</v>
      </c>
      <c r="G143" s="73">
        <v>4</v>
      </c>
      <c r="H143" s="73">
        <v>4</v>
      </c>
      <c r="I143" s="73">
        <v>4</v>
      </c>
      <c r="J143" s="73">
        <v>4</v>
      </c>
      <c r="K143" s="73">
        <v>4</v>
      </c>
      <c r="L143" s="73">
        <v>4</v>
      </c>
      <c r="M143" s="73">
        <v>4</v>
      </c>
      <c r="N143" s="73">
        <v>4</v>
      </c>
      <c r="O143" s="52">
        <v>0</v>
      </c>
      <c r="P143" s="70">
        <v>0</v>
      </c>
      <c r="Q143" s="70">
        <v>0</v>
      </c>
      <c r="R143" s="70">
        <v>0</v>
      </c>
      <c r="S143" s="73">
        <v>0</v>
      </c>
      <c r="T143" s="73">
        <v>0</v>
      </c>
      <c r="U143" s="73">
        <v>0</v>
      </c>
      <c r="V143" s="58">
        <v>0</v>
      </c>
    </row>
    <row r="144" spans="1:22">
      <c r="A144" s="111"/>
      <c r="B144" s="114"/>
      <c r="C144" s="73"/>
      <c r="D144" s="57"/>
      <c r="E144" s="73"/>
      <c r="F144" s="73"/>
      <c r="G144" s="73"/>
      <c r="H144" s="73"/>
      <c r="I144" s="73"/>
      <c r="J144" s="73"/>
      <c r="K144" s="73"/>
      <c r="L144" s="73"/>
      <c r="M144" s="73"/>
      <c r="N144" s="61">
        <v>-1</v>
      </c>
      <c r="O144" s="70"/>
      <c r="P144" s="70"/>
      <c r="Q144" s="70"/>
      <c r="R144" s="70"/>
      <c r="S144" s="73"/>
      <c r="T144" s="73"/>
      <c r="U144" s="73"/>
      <c r="V144" s="58"/>
    </row>
    <row r="145" spans="1:22">
      <c r="A145" s="111"/>
      <c r="B145" s="114"/>
      <c r="C145" s="73" t="s">
        <v>383</v>
      </c>
      <c r="D145" s="57" t="s">
        <v>336</v>
      </c>
      <c r="E145" s="73">
        <v>3</v>
      </c>
      <c r="F145" s="73">
        <v>2</v>
      </c>
      <c r="G145" s="73">
        <v>3</v>
      </c>
      <c r="H145" s="73">
        <v>3</v>
      </c>
      <c r="I145" s="73">
        <v>3</v>
      </c>
      <c r="J145" s="73">
        <v>3</v>
      </c>
      <c r="K145" s="73">
        <v>3</v>
      </c>
      <c r="L145" s="73">
        <v>3</v>
      </c>
      <c r="M145" s="73">
        <v>3</v>
      </c>
      <c r="N145" s="73">
        <v>3</v>
      </c>
      <c r="O145" s="73">
        <v>3</v>
      </c>
      <c r="P145" s="73">
        <v>3</v>
      </c>
      <c r="Q145" s="52">
        <v>0</v>
      </c>
      <c r="R145" s="70">
        <v>0</v>
      </c>
      <c r="S145" s="73">
        <v>0</v>
      </c>
      <c r="T145" s="73">
        <v>0</v>
      </c>
      <c r="U145" s="73">
        <v>0</v>
      </c>
      <c r="V145" s="58">
        <v>0</v>
      </c>
    </row>
    <row r="146" spans="1:22">
      <c r="A146" s="111"/>
      <c r="B146" s="114"/>
      <c r="C146" s="73"/>
      <c r="D146" s="57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61">
        <v>-1</v>
      </c>
      <c r="Q146" s="70"/>
      <c r="R146" s="70"/>
      <c r="S146" s="73"/>
      <c r="T146" s="73"/>
      <c r="U146" s="73"/>
      <c r="V146" s="58"/>
    </row>
    <row r="147" spans="1:22">
      <c r="A147" s="111"/>
      <c r="B147" s="114"/>
      <c r="C147" s="73" t="s">
        <v>384</v>
      </c>
      <c r="D147" s="57" t="s">
        <v>336</v>
      </c>
      <c r="E147" s="73">
        <v>3</v>
      </c>
      <c r="F147" s="73">
        <v>2</v>
      </c>
      <c r="G147" s="73">
        <v>3</v>
      </c>
      <c r="H147" s="73">
        <v>3</v>
      </c>
      <c r="I147" s="73">
        <v>3</v>
      </c>
      <c r="J147" s="73">
        <v>3</v>
      </c>
      <c r="K147" s="73">
        <v>3</v>
      </c>
      <c r="L147" s="73">
        <v>3</v>
      </c>
      <c r="M147" s="73">
        <v>3</v>
      </c>
      <c r="N147" s="73">
        <v>3</v>
      </c>
      <c r="O147" s="73">
        <v>3</v>
      </c>
      <c r="P147" s="73">
        <v>3</v>
      </c>
      <c r="Q147" s="52">
        <v>0</v>
      </c>
      <c r="R147" s="70">
        <v>0</v>
      </c>
      <c r="S147" s="73">
        <v>0</v>
      </c>
      <c r="T147" s="73">
        <v>0</v>
      </c>
      <c r="U147" s="73">
        <v>0</v>
      </c>
      <c r="V147" s="58">
        <v>0</v>
      </c>
    </row>
    <row r="148" spans="1:22">
      <c r="A148" s="111"/>
      <c r="B148" s="114"/>
      <c r="C148" s="73"/>
      <c r="D148" s="57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61">
        <v>-1</v>
      </c>
      <c r="Q148" s="70"/>
      <c r="R148" s="70"/>
      <c r="S148" s="73"/>
      <c r="T148" s="73"/>
      <c r="U148" s="73"/>
      <c r="V148" s="58"/>
    </row>
    <row r="149" spans="1:22">
      <c r="A149" s="111"/>
      <c r="B149" s="114"/>
      <c r="C149" s="73" t="s">
        <v>385</v>
      </c>
      <c r="D149" s="57" t="s">
        <v>336</v>
      </c>
      <c r="E149" s="73">
        <v>3</v>
      </c>
      <c r="F149" s="73">
        <v>2</v>
      </c>
      <c r="G149" s="73">
        <v>3</v>
      </c>
      <c r="H149" s="73">
        <v>3</v>
      </c>
      <c r="I149" s="73">
        <v>3</v>
      </c>
      <c r="J149" s="73">
        <v>3</v>
      </c>
      <c r="K149" s="73">
        <v>3</v>
      </c>
      <c r="L149" s="73">
        <v>3</v>
      </c>
      <c r="M149" s="73">
        <v>3</v>
      </c>
      <c r="N149" s="73">
        <v>3</v>
      </c>
      <c r="O149" s="73">
        <v>3</v>
      </c>
      <c r="P149" s="73">
        <v>3</v>
      </c>
      <c r="Q149" s="52">
        <v>0</v>
      </c>
      <c r="R149" s="70">
        <v>0</v>
      </c>
      <c r="S149" s="73">
        <v>0</v>
      </c>
      <c r="T149" s="73">
        <v>0</v>
      </c>
      <c r="U149" s="73">
        <v>0</v>
      </c>
      <c r="V149" s="58">
        <v>0</v>
      </c>
    </row>
    <row r="150" spans="1:22">
      <c r="A150" s="111"/>
      <c r="B150" s="114"/>
      <c r="C150" s="73"/>
      <c r="D150" s="57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61">
        <v>-1</v>
      </c>
      <c r="Q150" s="70"/>
      <c r="R150" s="70"/>
      <c r="S150" s="73"/>
      <c r="T150" s="73"/>
      <c r="U150" s="73"/>
      <c r="V150" s="58"/>
    </row>
    <row r="151" spans="1:22">
      <c r="A151" s="111"/>
      <c r="B151" s="114"/>
      <c r="C151" s="73" t="s">
        <v>386</v>
      </c>
      <c r="D151" s="57" t="s">
        <v>336</v>
      </c>
      <c r="E151" s="73">
        <v>2</v>
      </c>
      <c r="F151" s="73">
        <v>2</v>
      </c>
      <c r="G151" s="73">
        <v>2</v>
      </c>
      <c r="H151" s="73">
        <v>2</v>
      </c>
      <c r="I151" s="73">
        <v>2</v>
      </c>
      <c r="J151" s="73">
        <v>2</v>
      </c>
      <c r="K151" s="73">
        <v>2</v>
      </c>
      <c r="L151" s="73">
        <v>2</v>
      </c>
      <c r="M151" s="73">
        <v>2</v>
      </c>
      <c r="N151" s="73">
        <v>2</v>
      </c>
      <c r="O151" s="73">
        <v>2</v>
      </c>
      <c r="P151" s="73">
        <v>2</v>
      </c>
      <c r="Q151" s="52">
        <v>0</v>
      </c>
      <c r="R151" s="70">
        <v>0</v>
      </c>
      <c r="S151" s="73">
        <v>0</v>
      </c>
      <c r="T151" s="73">
        <v>0</v>
      </c>
      <c r="U151" s="73">
        <v>0</v>
      </c>
      <c r="V151" s="58">
        <v>0</v>
      </c>
    </row>
    <row r="152" spans="1:22">
      <c r="A152" s="111"/>
      <c r="B152" s="114"/>
      <c r="C152" s="48" t="s">
        <v>387</v>
      </c>
      <c r="D152" s="57" t="s">
        <v>333</v>
      </c>
      <c r="E152" s="73">
        <v>2</v>
      </c>
      <c r="F152" s="73">
        <v>2</v>
      </c>
      <c r="G152" s="73">
        <v>2</v>
      </c>
      <c r="H152" s="73">
        <v>2</v>
      </c>
      <c r="I152" s="73">
        <v>2</v>
      </c>
      <c r="J152" s="73">
        <v>2</v>
      </c>
      <c r="K152" s="73">
        <v>2</v>
      </c>
      <c r="L152" s="73">
        <v>2</v>
      </c>
      <c r="M152" s="73">
        <v>2</v>
      </c>
      <c r="N152" s="73">
        <v>2</v>
      </c>
      <c r="O152" s="52">
        <v>0</v>
      </c>
      <c r="P152" s="70">
        <v>0</v>
      </c>
      <c r="Q152" s="70">
        <v>0</v>
      </c>
      <c r="R152" s="70">
        <v>0</v>
      </c>
      <c r="S152" s="73">
        <v>0</v>
      </c>
      <c r="T152" s="73">
        <v>0</v>
      </c>
      <c r="U152" s="73">
        <v>0</v>
      </c>
      <c r="V152" s="58">
        <v>0</v>
      </c>
    </row>
    <row r="153" spans="1:22">
      <c r="A153" s="111"/>
      <c r="B153" s="114"/>
      <c r="C153" s="48" t="s">
        <v>388</v>
      </c>
      <c r="D153" s="57" t="s">
        <v>333</v>
      </c>
      <c r="E153" s="73">
        <v>2</v>
      </c>
      <c r="F153" s="73">
        <v>2</v>
      </c>
      <c r="G153" s="73">
        <v>2</v>
      </c>
      <c r="H153" s="73">
        <v>2</v>
      </c>
      <c r="I153" s="73">
        <v>2</v>
      </c>
      <c r="J153" s="73">
        <v>2</v>
      </c>
      <c r="K153" s="73">
        <v>2</v>
      </c>
      <c r="L153" s="73">
        <v>2</v>
      </c>
      <c r="M153" s="73">
        <v>2</v>
      </c>
      <c r="N153" s="73">
        <v>2</v>
      </c>
      <c r="O153" s="52">
        <v>0</v>
      </c>
      <c r="P153" s="70">
        <v>0</v>
      </c>
      <c r="Q153" s="70">
        <v>0</v>
      </c>
      <c r="R153" s="70">
        <v>0</v>
      </c>
      <c r="S153" s="73">
        <v>0</v>
      </c>
      <c r="T153" s="73">
        <v>0</v>
      </c>
      <c r="U153" s="73">
        <v>0</v>
      </c>
      <c r="V153" s="58">
        <v>0</v>
      </c>
    </row>
    <row r="154" spans="1:22">
      <c r="A154" s="111"/>
      <c r="B154" s="114"/>
      <c r="C154" s="48" t="s">
        <v>389</v>
      </c>
      <c r="D154" s="57" t="s">
        <v>334</v>
      </c>
      <c r="E154" s="73">
        <v>3</v>
      </c>
      <c r="F154" s="73">
        <v>2</v>
      </c>
      <c r="G154" s="73">
        <v>3</v>
      </c>
      <c r="H154" s="73">
        <v>3</v>
      </c>
      <c r="I154" s="73">
        <v>3</v>
      </c>
      <c r="J154" s="73">
        <v>3</v>
      </c>
      <c r="K154" s="73">
        <v>3</v>
      </c>
      <c r="L154" s="73">
        <v>3</v>
      </c>
      <c r="M154" s="73">
        <v>3</v>
      </c>
      <c r="N154" s="73">
        <v>3</v>
      </c>
      <c r="O154" s="73">
        <v>3</v>
      </c>
      <c r="P154" s="73">
        <v>3</v>
      </c>
      <c r="Q154" s="52">
        <v>0</v>
      </c>
      <c r="R154" s="70">
        <v>0</v>
      </c>
      <c r="S154" s="73">
        <v>0</v>
      </c>
      <c r="T154" s="73">
        <v>0</v>
      </c>
      <c r="U154" s="73">
        <v>0</v>
      </c>
      <c r="V154" s="58">
        <v>0</v>
      </c>
    </row>
    <row r="155" spans="1:22">
      <c r="A155" s="111"/>
      <c r="B155" s="114"/>
      <c r="C155" s="48"/>
      <c r="D155" s="57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61">
        <v>-1</v>
      </c>
      <c r="Q155" s="69"/>
      <c r="R155" s="70"/>
      <c r="S155" s="73"/>
      <c r="T155" s="73"/>
      <c r="U155" s="73"/>
      <c r="V155" s="58"/>
    </row>
    <row r="156" spans="1:22">
      <c r="A156" s="111"/>
      <c r="B156" s="114"/>
      <c r="C156" s="48" t="s">
        <v>390</v>
      </c>
      <c r="D156" s="57" t="s">
        <v>334</v>
      </c>
      <c r="E156" s="73">
        <v>3</v>
      </c>
      <c r="F156" s="73">
        <v>2</v>
      </c>
      <c r="G156" s="73">
        <v>3</v>
      </c>
      <c r="H156" s="73">
        <v>3</v>
      </c>
      <c r="I156" s="73">
        <v>3</v>
      </c>
      <c r="J156" s="73">
        <v>3</v>
      </c>
      <c r="K156" s="73">
        <v>3</v>
      </c>
      <c r="L156" s="73">
        <v>3</v>
      </c>
      <c r="M156" s="73">
        <v>3</v>
      </c>
      <c r="N156" s="73">
        <v>3</v>
      </c>
      <c r="O156" s="73">
        <v>3</v>
      </c>
      <c r="P156" s="73">
        <v>3</v>
      </c>
      <c r="Q156" s="52">
        <v>0</v>
      </c>
      <c r="R156" s="70">
        <v>0</v>
      </c>
      <c r="S156" s="73">
        <v>0</v>
      </c>
      <c r="T156" s="73">
        <v>0</v>
      </c>
      <c r="U156" s="73">
        <v>0</v>
      </c>
      <c r="V156" s="58">
        <v>0</v>
      </c>
    </row>
    <row r="157" spans="1:22">
      <c r="A157" s="111"/>
      <c r="B157" s="114"/>
      <c r="C157" s="48"/>
      <c r="D157" s="57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61">
        <v>-1</v>
      </c>
      <c r="Q157" s="70"/>
      <c r="R157" s="70"/>
      <c r="S157" s="73"/>
      <c r="T157" s="73"/>
      <c r="U157" s="73"/>
      <c r="V157" s="58"/>
    </row>
    <row r="158" spans="1:22">
      <c r="A158" s="111"/>
      <c r="B158" s="114"/>
      <c r="C158" s="48" t="s">
        <v>391</v>
      </c>
      <c r="D158" s="57" t="s">
        <v>282</v>
      </c>
      <c r="E158" s="73">
        <v>3</v>
      </c>
      <c r="F158" s="73">
        <v>2</v>
      </c>
      <c r="G158" s="73">
        <v>3</v>
      </c>
      <c r="H158" s="73">
        <v>3</v>
      </c>
      <c r="I158" s="73">
        <v>3</v>
      </c>
      <c r="J158" s="73">
        <v>3</v>
      </c>
      <c r="K158" s="73">
        <v>3</v>
      </c>
      <c r="L158" s="73">
        <v>3</v>
      </c>
      <c r="M158" s="73">
        <v>3</v>
      </c>
      <c r="N158" s="73">
        <v>3</v>
      </c>
      <c r="O158" s="73">
        <v>3</v>
      </c>
      <c r="P158" s="73">
        <v>3</v>
      </c>
      <c r="Q158" s="52">
        <v>0</v>
      </c>
      <c r="R158" s="70">
        <v>0</v>
      </c>
      <c r="S158" s="73">
        <v>0</v>
      </c>
      <c r="T158" s="73">
        <v>0</v>
      </c>
      <c r="U158" s="73">
        <v>0</v>
      </c>
      <c r="V158" s="58">
        <v>0</v>
      </c>
    </row>
    <row r="159" spans="1:22">
      <c r="A159" s="111"/>
      <c r="B159" s="115"/>
      <c r="C159" s="48"/>
      <c r="D159" s="57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61">
        <v>-1</v>
      </c>
      <c r="Q159" s="70"/>
      <c r="R159" s="70"/>
      <c r="S159" s="73"/>
      <c r="T159" s="73"/>
      <c r="U159" s="73"/>
      <c r="V159" s="58"/>
    </row>
    <row r="160" spans="1:22">
      <c r="A160" s="111"/>
      <c r="B160" s="113" t="s">
        <v>318</v>
      </c>
      <c r="C160" s="73" t="s">
        <v>392</v>
      </c>
      <c r="D160" s="57" t="s">
        <v>333</v>
      </c>
      <c r="E160" s="73">
        <v>8</v>
      </c>
      <c r="F160" s="73">
        <v>12</v>
      </c>
      <c r="G160" s="73">
        <v>8</v>
      </c>
      <c r="H160" s="73">
        <v>8</v>
      </c>
      <c r="I160" s="73">
        <v>8</v>
      </c>
      <c r="J160" s="73">
        <v>8</v>
      </c>
      <c r="K160" s="73">
        <v>8</v>
      </c>
      <c r="L160" s="73">
        <v>8</v>
      </c>
      <c r="M160" s="73">
        <v>8</v>
      </c>
      <c r="N160" s="73">
        <v>8</v>
      </c>
      <c r="O160" s="73">
        <v>8</v>
      </c>
      <c r="P160" s="73">
        <v>8</v>
      </c>
      <c r="Q160" s="52">
        <v>0</v>
      </c>
      <c r="R160" s="70">
        <v>0</v>
      </c>
      <c r="S160" s="73">
        <v>0</v>
      </c>
      <c r="T160" s="73">
        <v>0</v>
      </c>
      <c r="U160" s="73">
        <v>0</v>
      </c>
      <c r="V160" s="58">
        <v>0</v>
      </c>
    </row>
    <row r="161" spans="1:22">
      <c r="A161" s="111"/>
      <c r="B161" s="114"/>
      <c r="C161" s="73"/>
      <c r="D161" s="57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65">
        <v>4</v>
      </c>
      <c r="R161" s="70"/>
      <c r="S161" s="73"/>
      <c r="T161" s="73"/>
      <c r="U161" s="73"/>
      <c r="V161" s="58"/>
    </row>
    <row r="162" spans="1:22">
      <c r="A162" s="111"/>
      <c r="B162" s="114"/>
      <c r="C162" s="48" t="s">
        <v>393</v>
      </c>
      <c r="D162" s="57" t="s">
        <v>336</v>
      </c>
      <c r="E162" s="73">
        <v>8</v>
      </c>
      <c r="F162" s="73">
        <v>10</v>
      </c>
      <c r="G162" s="73">
        <v>8</v>
      </c>
      <c r="H162" s="73">
        <v>8</v>
      </c>
      <c r="I162" s="73">
        <v>8</v>
      </c>
      <c r="J162" s="73">
        <v>8</v>
      </c>
      <c r="K162" s="73">
        <v>8</v>
      </c>
      <c r="L162" s="73">
        <v>8</v>
      </c>
      <c r="M162" s="73">
        <v>8</v>
      </c>
      <c r="N162" s="73">
        <v>8</v>
      </c>
      <c r="O162" s="73">
        <v>8</v>
      </c>
      <c r="P162" s="73">
        <v>8</v>
      </c>
      <c r="Q162" s="52">
        <v>0</v>
      </c>
      <c r="R162" s="70">
        <v>0</v>
      </c>
      <c r="S162" s="73">
        <v>0</v>
      </c>
      <c r="T162" s="73">
        <v>0</v>
      </c>
      <c r="U162" s="73">
        <v>0</v>
      </c>
      <c r="V162" s="58">
        <v>0</v>
      </c>
    </row>
    <row r="163" spans="1:22">
      <c r="A163" s="111"/>
      <c r="B163" s="114"/>
      <c r="C163" s="48"/>
      <c r="D163" s="57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65">
        <v>2</v>
      </c>
      <c r="R163" s="70"/>
      <c r="S163" s="73"/>
      <c r="T163" s="73"/>
      <c r="U163" s="73"/>
      <c r="V163" s="58"/>
    </row>
    <row r="164" spans="1:22">
      <c r="A164" s="111"/>
      <c r="B164" s="114"/>
      <c r="C164" s="73" t="s">
        <v>394</v>
      </c>
      <c r="D164" s="57" t="s">
        <v>282</v>
      </c>
      <c r="E164" s="73">
        <v>3</v>
      </c>
      <c r="F164" s="73">
        <v>3</v>
      </c>
      <c r="G164" s="73">
        <v>3</v>
      </c>
      <c r="H164" s="73">
        <v>3</v>
      </c>
      <c r="I164" s="73">
        <v>3</v>
      </c>
      <c r="J164" s="73">
        <v>3</v>
      </c>
      <c r="K164" s="73">
        <v>3</v>
      </c>
      <c r="L164" s="73">
        <v>3</v>
      </c>
      <c r="M164" s="73">
        <v>3</v>
      </c>
      <c r="N164" s="73">
        <v>3</v>
      </c>
      <c r="O164" s="73">
        <v>3</v>
      </c>
      <c r="P164" s="73">
        <v>3</v>
      </c>
      <c r="Q164" s="52">
        <v>0</v>
      </c>
      <c r="R164" s="70">
        <v>0</v>
      </c>
      <c r="S164" s="73">
        <v>0</v>
      </c>
      <c r="T164" s="73">
        <v>0</v>
      </c>
      <c r="U164" s="73">
        <v>0</v>
      </c>
      <c r="V164" s="58">
        <v>0</v>
      </c>
    </row>
    <row r="165" spans="1:22">
      <c r="A165" s="111"/>
      <c r="B165" s="114"/>
      <c r="C165" s="73" t="s">
        <v>395</v>
      </c>
      <c r="D165" s="57" t="s">
        <v>336</v>
      </c>
      <c r="E165" s="73">
        <v>8</v>
      </c>
      <c r="F165" s="73">
        <v>12</v>
      </c>
      <c r="G165" s="73">
        <v>8</v>
      </c>
      <c r="H165" s="73">
        <v>8</v>
      </c>
      <c r="I165" s="73">
        <v>8</v>
      </c>
      <c r="J165" s="73">
        <v>8</v>
      </c>
      <c r="K165" s="73">
        <v>8</v>
      </c>
      <c r="L165" s="73">
        <v>8</v>
      </c>
      <c r="M165" s="73">
        <v>8</v>
      </c>
      <c r="N165" s="73">
        <v>8</v>
      </c>
      <c r="O165" s="73">
        <v>8</v>
      </c>
      <c r="P165" s="73">
        <v>8</v>
      </c>
      <c r="Q165" s="73">
        <v>8</v>
      </c>
      <c r="R165" s="52">
        <v>0</v>
      </c>
      <c r="S165" s="73">
        <v>0</v>
      </c>
      <c r="T165" s="73">
        <v>0</v>
      </c>
      <c r="U165" s="73">
        <v>0</v>
      </c>
      <c r="V165" s="58">
        <v>0</v>
      </c>
    </row>
    <row r="166" spans="1:22">
      <c r="A166" s="111"/>
      <c r="B166" s="114"/>
      <c r="C166" s="73"/>
      <c r="D166" s="57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65">
        <v>4</v>
      </c>
      <c r="S166" s="73"/>
      <c r="T166" s="73"/>
      <c r="U166" s="73"/>
      <c r="V166" s="58"/>
    </row>
    <row r="167" spans="1:22">
      <c r="A167" s="111"/>
      <c r="B167" s="114"/>
      <c r="C167" s="73" t="s">
        <v>396</v>
      </c>
      <c r="D167" s="57" t="s">
        <v>333</v>
      </c>
      <c r="E167" s="73">
        <v>8</v>
      </c>
      <c r="F167" s="73">
        <v>4</v>
      </c>
      <c r="G167" s="73">
        <v>8</v>
      </c>
      <c r="H167" s="73">
        <v>8</v>
      </c>
      <c r="I167" s="73">
        <v>8</v>
      </c>
      <c r="J167" s="73">
        <v>8</v>
      </c>
      <c r="K167" s="73">
        <v>8</v>
      </c>
      <c r="L167" s="73">
        <v>8</v>
      </c>
      <c r="M167" s="73">
        <v>8</v>
      </c>
      <c r="N167" s="73">
        <v>8</v>
      </c>
      <c r="O167" s="73">
        <v>8</v>
      </c>
      <c r="P167" s="73">
        <v>8</v>
      </c>
      <c r="Q167" s="73">
        <v>8</v>
      </c>
      <c r="R167" s="52">
        <v>0</v>
      </c>
      <c r="S167" s="73">
        <v>0</v>
      </c>
      <c r="T167" s="73">
        <v>0</v>
      </c>
      <c r="U167" s="73">
        <v>0</v>
      </c>
      <c r="V167" s="58">
        <v>0</v>
      </c>
    </row>
    <row r="168" spans="1:22">
      <c r="A168" s="111"/>
      <c r="B168" s="114"/>
      <c r="C168" s="73"/>
      <c r="D168" s="57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61">
        <v>-4</v>
      </c>
      <c r="R168" s="70"/>
      <c r="S168" s="73"/>
      <c r="T168" s="73"/>
      <c r="U168" s="73"/>
      <c r="V168" s="58"/>
    </row>
    <row r="169" spans="1:22">
      <c r="A169" s="111"/>
      <c r="B169" s="114"/>
      <c r="C169" s="73" t="s">
        <v>397</v>
      </c>
      <c r="D169" s="57" t="s">
        <v>334</v>
      </c>
      <c r="E169" s="73">
        <v>2</v>
      </c>
      <c r="F169" s="73">
        <v>2</v>
      </c>
      <c r="G169" s="73">
        <v>2</v>
      </c>
      <c r="H169" s="73">
        <v>2</v>
      </c>
      <c r="I169" s="73">
        <v>2</v>
      </c>
      <c r="J169" s="73">
        <v>2</v>
      </c>
      <c r="K169" s="73">
        <v>2</v>
      </c>
      <c r="L169" s="73">
        <v>2</v>
      </c>
      <c r="M169" s="73">
        <v>2</v>
      </c>
      <c r="N169" s="73">
        <v>2</v>
      </c>
      <c r="O169" s="73">
        <v>2</v>
      </c>
      <c r="P169" s="73">
        <v>2</v>
      </c>
      <c r="Q169" s="52">
        <v>0</v>
      </c>
      <c r="R169" s="70">
        <v>0</v>
      </c>
      <c r="S169" s="73">
        <v>0</v>
      </c>
      <c r="T169" s="73">
        <v>0</v>
      </c>
      <c r="U169" s="73">
        <v>0</v>
      </c>
      <c r="V169" s="58">
        <v>0</v>
      </c>
    </row>
    <row r="170" spans="1:22">
      <c r="A170" s="111"/>
      <c r="B170" s="114"/>
      <c r="C170" s="73" t="s">
        <v>398</v>
      </c>
      <c r="D170" s="57" t="s">
        <v>282</v>
      </c>
      <c r="E170" s="73">
        <v>2</v>
      </c>
      <c r="F170" s="73">
        <v>2</v>
      </c>
      <c r="G170" s="73">
        <v>2</v>
      </c>
      <c r="H170" s="73">
        <v>2</v>
      </c>
      <c r="I170" s="73">
        <v>2</v>
      </c>
      <c r="J170" s="73">
        <v>2</v>
      </c>
      <c r="K170" s="73">
        <v>2</v>
      </c>
      <c r="L170" s="73">
        <v>2</v>
      </c>
      <c r="M170" s="73">
        <v>2</v>
      </c>
      <c r="N170" s="73">
        <v>2</v>
      </c>
      <c r="O170" s="73">
        <v>2</v>
      </c>
      <c r="P170" s="73">
        <v>2</v>
      </c>
      <c r="Q170" s="52">
        <v>0</v>
      </c>
      <c r="R170" s="70">
        <v>0</v>
      </c>
      <c r="S170" s="73">
        <v>0</v>
      </c>
      <c r="T170" s="73">
        <v>0</v>
      </c>
      <c r="U170" s="73">
        <v>0</v>
      </c>
      <c r="V170" s="58">
        <v>0</v>
      </c>
    </row>
    <row r="171" spans="1:22">
      <c r="A171" s="111"/>
      <c r="B171" s="114"/>
      <c r="C171" s="73" t="s">
        <v>399</v>
      </c>
      <c r="D171" s="57" t="s">
        <v>282</v>
      </c>
      <c r="E171" s="73">
        <v>8</v>
      </c>
      <c r="F171" s="73">
        <v>12</v>
      </c>
      <c r="G171" s="73">
        <v>8</v>
      </c>
      <c r="H171" s="73">
        <v>8</v>
      </c>
      <c r="I171" s="73">
        <v>8</v>
      </c>
      <c r="J171" s="73">
        <v>8</v>
      </c>
      <c r="K171" s="73">
        <v>8</v>
      </c>
      <c r="L171" s="73">
        <v>8</v>
      </c>
      <c r="M171" s="73">
        <v>8</v>
      </c>
      <c r="N171" s="73">
        <v>8</v>
      </c>
      <c r="O171" s="73">
        <v>8</v>
      </c>
      <c r="P171" s="73">
        <v>8</v>
      </c>
      <c r="Q171" s="73">
        <v>8</v>
      </c>
      <c r="R171" s="52">
        <v>0</v>
      </c>
      <c r="S171" s="73">
        <v>0</v>
      </c>
      <c r="T171" s="73">
        <v>0</v>
      </c>
      <c r="U171" s="73">
        <v>0</v>
      </c>
      <c r="V171" s="58">
        <v>0</v>
      </c>
    </row>
    <row r="172" spans="1:22">
      <c r="A172" s="111"/>
      <c r="B172" s="114"/>
      <c r="C172" s="73"/>
      <c r="D172" s="57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65">
        <v>4</v>
      </c>
      <c r="S172" s="73"/>
      <c r="T172" s="73"/>
      <c r="U172" s="73"/>
      <c r="V172" s="58"/>
    </row>
    <row r="173" spans="1:22">
      <c r="A173" s="111"/>
      <c r="B173" s="114"/>
      <c r="C173" s="73" t="s">
        <v>400</v>
      </c>
      <c r="D173" s="57" t="s">
        <v>334</v>
      </c>
      <c r="E173" s="73">
        <v>8</v>
      </c>
      <c r="F173" s="73">
        <v>8</v>
      </c>
      <c r="G173" s="73">
        <v>8</v>
      </c>
      <c r="H173" s="73">
        <v>8</v>
      </c>
      <c r="I173" s="73">
        <v>8</v>
      </c>
      <c r="J173" s="73">
        <v>8</v>
      </c>
      <c r="K173" s="73">
        <v>8</v>
      </c>
      <c r="L173" s="73">
        <v>8</v>
      </c>
      <c r="M173" s="73">
        <v>8</v>
      </c>
      <c r="N173" s="73">
        <v>8</v>
      </c>
      <c r="O173" s="73">
        <v>8</v>
      </c>
      <c r="P173" s="73">
        <v>8</v>
      </c>
      <c r="Q173" s="73">
        <v>8</v>
      </c>
      <c r="R173" s="52">
        <v>0</v>
      </c>
      <c r="S173" s="73">
        <v>0</v>
      </c>
      <c r="T173" s="73">
        <v>0</v>
      </c>
      <c r="U173" s="73">
        <v>0</v>
      </c>
      <c r="V173" s="58">
        <v>0</v>
      </c>
    </row>
    <row r="174" spans="1:22">
      <c r="A174" s="111"/>
      <c r="B174" s="114"/>
      <c r="C174" s="73" t="s">
        <v>401</v>
      </c>
      <c r="D174" s="57" t="s">
        <v>333</v>
      </c>
      <c r="E174" s="73">
        <v>6</v>
      </c>
      <c r="F174" s="73">
        <v>8</v>
      </c>
      <c r="G174" s="73">
        <v>6</v>
      </c>
      <c r="H174" s="73">
        <v>6</v>
      </c>
      <c r="I174" s="73">
        <v>6</v>
      </c>
      <c r="J174" s="73">
        <v>6</v>
      </c>
      <c r="K174" s="73">
        <v>6</v>
      </c>
      <c r="L174" s="73">
        <v>6</v>
      </c>
      <c r="M174" s="73">
        <v>6</v>
      </c>
      <c r="N174" s="73">
        <v>6</v>
      </c>
      <c r="O174" s="73">
        <v>6</v>
      </c>
      <c r="P174" s="73">
        <v>6</v>
      </c>
      <c r="Q174" s="73">
        <v>6</v>
      </c>
      <c r="R174" s="73">
        <v>6</v>
      </c>
      <c r="S174" s="52">
        <v>0</v>
      </c>
      <c r="T174" s="73">
        <v>0</v>
      </c>
      <c r="U174" s="73">
        <v>0</v>
      </c>
      <c r="V174" s="58">
        <v>0</v>
      </c>
    </row>
    <row r="175" spans="1:22">
      <c r="A175" s="111"/>
      <c r="B175" s="115"/>
      <c r="C175" s="73"/>
      <c r="D175" s="57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65">
        <v>2</v>
      </c>
      <c r="T175" s="73"/>
      <c r="U175" s="73"/>
      <c r="V175" s="58"/>
    </row>
    <row r="176" spans="1:22">
      <c r="A176" s="111"/>
      <c r="B176" s="113" t="s">
        <v>3</v>
      </c>
      <c r="C176" s="73" t="s">
        <v>402</v>
      </c>
      <c r="D176" s="57" t="s">
        <v>336</v>
      </c>
      <c r="E176" s="73">
        <v>2</v>
      </c>
      <c r="F176" s="73">
        <v>2</v>
      </c>
      <c r="G176" s="73">
        <v>2</v>
      </c>
      <c r="H176" s="73">
        <v>2</v>
      </c>
      <c r="I176" s="73">
        <v>2</v>
      </c>
      <c r="J176" s="73">
        <v>2</v>
      </c>
      <c r="K176" s="73">
        <v>2</v>
      </c>
      <c r="L176" s="73">
        <v>2</v>
      </c>
      <c r="M176" s="73">
        <v>2</v>
      </c>
      <c r="N176" s="73">
        <v>2</v>
      </c>
      <c r="O176" s="73">
        <v>2</v>
      </c>
      <c r="P176" s="73">
        <v>2</v>
      </c>
      <c r="Q176" s="73">
        <v>2</v>
      </c>
      <c r="R176" s="73">
        <v>2</v>
      </c>
      <c r="S176" s="52">
        <v>0</v>
      </c>
      <c r="T176" s="73">
        <v>0</v>
      </c>
      <c r="U176" s="73">
        <v>0</v>
      </c>
      <c r="V176" s="58">
        <v>0</v>
      </c>
    </row>
    <row r="177" spans="1:22">
      <c r="A177" s="111"/>
      <c r="B177" s="114"/>
      <c r="C177" s="73" t="s">
        <v>403</v>
      </c>
      <c r="D177" s="57" t="s">
        <v>334</v>
      </c>
      <c r="E177" s="73">
        <v>2</v>
      </c>
      <c r="F177" s="73">
        <v>0.5</v>
      </c>
      <c r="G177" s="73">
        <v>2</v>
      </c>
      <c r="H177" s="73">
        <v>2</v>
      </c>
      <c r="I177" s="73">
        <v>2</v>
      </c>
      <c r="J177" s="73">
        <v>2</v>
      </c>
      <c r="K177" s="73">
        <v>2</v>
      </c>
      <c r="L177" s="73">
        <v>2</v>
      </c>
      <c r="M177" s="73">
        <v>2</v>
      </c>
      <c r="N177" s="73">
        <v>2</v>
      </c>
      <c r="O177" s="73">
        <v>2</v>
      </c>
      <c r="P177" s="73">
        <v>2</v>
      </c>
      <c r="Q177" s="73">
        <v>2</v>
      </c>
      <c r="R177" s="73">
        <v>2</v>
      </c>
      <c r="S177" s="73">
        <v>2</v>
      </c>
      <c r="T177" s="52">
        <v>0</v>
      </c>
      <c r="U177" s="73">
        <v>0</v>
      </c>
      <c r="V177" s="58">
        <v>0</v>
      </c>
    </row>
    <row r="178" spans="1:22">
      <c r="A178" s="111"/>
      <c r="B178" s="114"/>
      <c r="C178" s="73"/>
      <c r="D178" s="57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61">
        <v>-1.5</v>
      </c>
      <c r="T178" s="70"/>
      <c r="U178" s="73"/>
      <c r="V178" s="58"/>
    </row>
    <row r="179" spans="1:22">
      <c r="A179" s="111"/>
      <c r="B179" s="114"/>
      <c r="C179" s="73" t="s">
        <v>404</v>
      </c>
      <c r="D179" s="57" t="s">
        <v>334</v>
      </c>
      <c r="E179" s="73">
        <v>2</v>
      </c>
      <c r="F179" s="73">
        <v>0.5</v>
      </c>
      <c r="G179" s="73">
        <v>2</v>
      </c>
      <c r="H179" s="73">
        <v>2</v>
      </c>
      <c r="I179" s="73">
        <v>2</v>
      </c>
      <c r="J179" s="73">
        <v>2</v>
      </c>
      <c r="K179" s="73">
        <v>2</v>
      </c>
      <c r="L179" s="73">
        <v>2</v>
      </c>
      <c r="M179" s="73">
        <v>2</v>
      </c>
      <c r="N179" s="73">
        <v>2</v>
      </c>
      <c r="O179" s="73">
        <v>2</v>
      </c>
      <c r="P179" s="73">
        <v>2</v>
      </c>
      <c r="Q179" s="73">
        <v>2</v>
      </c>
      <c r="R179" s="73">
        <v>2</v>
      </c>
      <c r="S179" s="73">
        <v>2</v>
      </c>
      <c r="T179" s="52">
        <v>0</v>
      </c>
      <c r="U179" s="73">
        <v>0</v>
      </c>
      <c r="V179" s="58">
        <v>0</v>
      </c>
    </row>
    <row r="180" spans="1:22">
      <c r="A180" s="111"/>
      <c r="B180" s="114"/>
      <c r="C180" s="73"/>
      <c r="D180" s="57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61">
        <v>-1.5</v>
      </c>
      <c r="T180" s="70"/>
      <c r="U180" s="73"/>
      <c r="V180" s="58"/>
    </row>
    <row r="181" spans="1:22">
      <c r="A181" s="111"/>
      <c r="B181" s="114"/>
      <c r="C181" s="73" t="s">
        <v>405</v>
      </c>
      <c r="D181" s="57" t="s">
        <v>334</v>
      </c>
      <c r="E181" s="73">
        <v>2</v>
      </c>
      <c r="F181" s="73">
        <v>0.5</v>
      </c>
      <c r="G181" s="73">
        <v>2</v>
      </c>
      <c r="H181" s="73">
        <v>2</v>
      </c>
      <c r="I181" s="73">
        <v>2</v>
      </c>
      <c r="J181" s="73">
        <v>2</v>
      </c>
      <c r="K181" s="73">
        <v>2</v>
      </c>
      <c r="L181" s="73">
        <v>2</v>
      </c>
      <c r="M181" s="73">
        <v>2</v>
      </c>
      <c r="N181" s="73">
        <v>2</v>
      </c>
      <c r="O181" s="73">
        <v>2</v>
      </c>
      <c r="P181" s="73">
        <v>2</v>
      </c>
      <c r="Q181" s="73">
        <v>2</v>
      </c>
      <c r="R181" s="73">
        <v>2</v>
      </c>
      <c r="S181" s="73">
        <v>2</v>
      </c>
      <c r="T181" s="52">
        <v>0</v>
      </c>
      <c r="U181" s="73">
        <v>0</v>
      </c>
      <c r="V181" s="58">
        <v>0</v>
      </c>
    </row>
    <row r="182" spans="1:22">
      <c r="A182" s="111"/>
      <c r="B182" s="114"/>
      <c r="C182" s="73"/>
      <c r="D182" s="57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61">
        <v>-1.5</v>
      </c>
      <c r="T182" s="70"/>
      <c r="U182" s="73"/>
      <c r="V182" s="58"/>
    </row>
    <row r="183" spans="1:22">
      <c r="A183" s="111"/>
      <c r="B183" s="114"/>
      <c r="C183" s="73" t="s">
        <v>406</v>
      </c>
      <c r="D183" s="57" t="s">
        <v>282</v>
      </c>
      <c r="E183" s="73">
        <v>2</v>
      </c>
      <c r="F183" s="73">
        <v>0.5</v>
      </c>
      <c r="G183" s="73">
        <v>2</v>
      </c>
      <c r="H183" s="73">
        <v>2</v>
      </c>
      <c r="I183" s="73">
        <v>2</v>
      </c>
      <c r="J183" s="73">
        <v>2</v>
      </c>
      <c r="K183" s="73">
        <v>2</v>
      </c>
      <c r="L183" s="73">
        <v>2</v>
      </c>
      <c r="M183" s="73">
        <v>2</v>
      </c>
      <c r="N183" s="73">
        <v>2</v>
      </c>
      <c r="O183" s="73">
        <v>2</v>
      </c>
      <c r="P183" s="73">
        <v>2</v>
      </c>
      <c r="Q183" s="73">
        <v>2</v>
      </c>
      <c r="R183" s="73">
        <v>2</v>
      </c>
      <c r="S183" s="73">
        <v>2</v>
      </c>
      <c r="T183" s="52">
        <v>0</v>
      </c>
      <c r="U183" s="73">
        <v>0</v>
      </c>
      <c r="V183" s="58">
        <v>0</v>
      </c>
    </row>
    <row r="184" spans="1:22">
      <c r="A184" s="111"/>
      <c r="B184" s="114"/>
      <c r="C184" s="73"/>
      <c r="D184" s="57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61">
        <v>-1.5</v>
      </c>
      <c r="T184" s="70"/>
      <c r="U184" s="73"/>
      <c r="V184" s="58"/>
    </row>
    <row r="185" spans="1:22">
      <c r="A185" s="111"/>
      <c r="B185" s="114"/>
      <c r="C185" s="73" t="s">
        <v>407</v>
      </c>
      <c r="D185" s="57" t="s">
        <v>333</v>
      </c>
      <c r="E185" s="73">
        <v>2</v>
      </c>
      <c r="F185" s="73">
        <v>0.5</v>
      </c>
      <c r="G185" s="73">
        <v>2</v>
      </c>
      <c r="H185" s="73">
        <v>2</v>
      </c>
      <c r="I185" s="73">
        <v>2</v>
      </c>
      <c r="J185" s="73">
        <v>2</v>
      </c>
      <c r="K185" s="73">
        <v>2</v>
      </c>
      <c r="L185" s="73">
        <v>2</v>
      </c>
      <c r="M185" s="73">
        <v>2</v>
      </c>
      <c r="N185" s="73">
        <v>2</v>
      </c>
      <c r="O185" s="73">
        <v>2</v>
      </c>
      <c r="P185" s="73">
        <v>2</v>
      </c>
      <c r="Q185" s="73">
        <v>2</v>
      </c>
      <c r="R185" s="73">
        <v>2</v>
      </c>
      <c r="S185" s="73">
        <v>2</v>
      </c>
      <c r="T185" s="52">
        <v>0</v>
      </c>
      <c r="U185" s="73">
        <v>0</v>
      </c>
      <c r="V185" s="58">
        <v>0</v>
      </c>
    </row>
    <row r="186" spans="1:22">
      <c r="A186" s="111"/>
      <c r="B186" s="114"/>
      <c r="C186" s="73"/>
      <c r="D186" s="57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61">
        <v>-1.5</v>
      </c>
      <c r="T186" s="70"/>
      <c r="U186" s="73"/>
      <c r="V186" s="58"/>
    </row>
    <row r="187" spans="1:22">
      <c r="A187" s="111"/>
      <c r="B187" s="114"/>
      <c r="C187" s="73" t="s">
        <v>408</v>
      </c>
      <c r="D187" s="57" t="s">
        <v>333</v>
      </c>
      <c r="E187" s="73">
        <v>2</v>
      </c>
      <c r="F187" s="73">
        <v>0.5</v>
      </c>
      <c r="G187" s="73">
        <v>2</v>
      </c>
      <c r="H187" s="73">
        <v>2</v>
      </c>
      <c r="I187" s="73">
        <v>2</v>
      </c>
      <c r="J187" s="73">
        <v>2</v>
      </c>
      <c r="K187" s="73">
        <v>2</v>
      </c>
      <c r="L187" s="73">
        <v>2</v>
      </c>
      <c r="M187" s="73">
        <v>2</v>
      </c>
      <c r="N187" s="73">
        <v>2</v>
      </c>
      <c r="O187" s="73">
        <v>2</v>
      </c>
      <c r="P187" s="73">
        <v>2</v>
      </c>
      <c r="Q187" s="73">
        <v>2</v>
      </c>
      <c r="R187" s="73">
        <v>2</v>
      </c>
      <c r="S187" s="73">
        <v>2</v>
      </c>
      <c r="T187" s="52">
        <v>0</v>
      </c>
      <c r="U187" s="73">
        <v>0</v>
      </c>
      <c r="V187" s="58">
        <v>0</v>
      </c>
    </row>
    <row r="188" spans="1:22">
      <c r="A188" s="111"/>
      <c r="B188" s="114"/>
      <c r="C188" s="73"/>
      <c r="D188" s="57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61">
        <v>-1.5</v>
      </c>
      <c r="T188" s="70"/>
      <c r="U188" s="73"/>
      <c r="V188" s="58"/>
    </row>
    <row r="189" spans="1:22" ht="15.75" customHeight="1">
      <c r="A189" s="111"/>
      <c r="B189" s="114"/>
      <c r="C189" s="73" t="s">
        <v>409</v>
      </c>
      <c r="D189" s="57" t="s">
        <v>333</v>
      </c>
      <c r="E189" s="73">
        <v>2</v>
      </c>
      <c r="F189" s="73">
        <v>0.5</v>
      </c>
      <c r="G189" s="73">
        <v>2</v>
      </c>
      <c r="H189" s="73">
        <v>2</v>
      </c>
      <c r="I189" s="73">
        <v>2</v>
      </c>
      <c r="J189" s="73">
        <v>2</v>
      </c>
      <c r="K189" s="73">
        <v>2</v>
      </c>
      <c r="L189" s="73">
        <v>2</v>
      </c>
      <c r="M189" s="73">
        <v>2</v>
      </c>
      <c r="N189" s="73">
        <v>2</v>
      </c>
      <c r="O189" s="73">
        <v>2</v>
      </c>
      <c r="P189" s="73">
        <v>2</v>
      </c>
      <c r="Q189" s="73">
        <v>2</v>
      </c>
      <c r="R189" s="73">
        <v>2</v>
      </c>
      <c r="S189" s="73">
        <v>2</v>
      </c>
      <c r="T189" s="52">
        <v>0</v>
      </c>
      <c r="U189" s="73">
        <v>0</v>
      </c>
      <c r="V189" s="58">
        <v>0</v>
      </c>
    </row>
    <row r="190" spans="1:22" ht="15.75" customHeight="1">
      <c r="A190" s="111"/>
      <c r="B190" s="114"/>
      <c r="C190" s="73"/>
      <c r="D190" s="57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61">
        <v>-1.5</v>
      </c>
      <c r="T190" s="70"/>
      <c r="U190" s="73"/>
      <c r="V190" s="58"/>
    </row>
    <row r="191" spans="1:22">
      <c r="A191" s="111"/>
      <c r="B191" s="114"/>
      <c r="C191" s="73" t="s">
        <v>410</v>
      </c>
      <c r="D191" s="57" t="s">
        <v>282</v>
      </c>
      <c r="E191" s="73">
        <v>2</v>
      </c>
      <c r="F191" s="73">
        <v>0.5</v>
      </c>
      <c r="G191" s="73">
        <v>2</v>
      </c>
      <c r="H191" s="73">
        <v>2</v>
      </c>
      <c r="I191" s="73">
        <v>2</v>
      </c>
      <c r="J191" s="73">
        <v>2</v>
      </c>
      <c r="K191" s="73">
        <v>2</v>
      </c>
      <c r="L191" s="73">
        <v>2</v>
      </c>
      <c r="M191" s="73">
        <v>2</v>
      </c>
      <c r="N191" s="73">
        <v>2</v>
      </c>
      <c r="O191" s="73">
        <v>2</v>
      </c>
      <c r="P191" s="73">
        <v>2</v>
      </c>
      <c r="Q191" s="73">
        <v>2</v>
      </c>
      <c r="R191" s="73">
        <v>2</v>
      </c>
      <c r="S191" s="73">
        <v>2</v>
      </c>
      <c r="T191" s="52">
        <v>0</v>
      </c>
      <c r="U191" s="73">
        <v>0</v>
      </c>
      <c r="V191" s="58">
        <v>0</v>
      </c>
    </row>
    <row r="192" spans="1:22">
      <c r="A192" s="111"/>
      <c r="B192" s="114"/>
      <c r="C192" s="73"/>
      <c r="D192" s="57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61">
        <v>-1.5</v>
      </c>
      <c r="T192" s="70"/>
      <c r="U192" s="73"/>
      <c r="V192" s="58"/>
    </row>
    <row r="193" spans="1:22">
      <c r="A193" s="111"/>
      <c r="B193" s="114"/>
      <c r="C193" s="73" t="s">
        <v>411</v>
      </c>
      <c r="D193" s="57" t="s">
        <v>282</v>
      </c>
      <c r="E193" s="73">
        <v>2</v>
      </c>
      <c r="F193" s="73">
        <v>0.5</v>
      </c>
      <c r="G193" s="73">
        <v>2</v>
      </c>
      <c r="H193" s="73">
        <v>2</v>
      </c>
      <c r="I193" s="73">
        <v>2</v>
      </c>
      <c r="J193" s="73">
        <v>2</v>
      </c>
      <c r="K193" s="73">
        <v>2</v>
      </c>
      <c r="L193" s="73">
        <v>2</v>
      </c>
      <c r="M193" s="73">
        <v>2</v>
      </c>
      <c r="N193" s="73">
        <v>2</v>
      </c>
      <c r="O193" s="73">
        <v>2</v>
      </c>
      <c r="P193" s="73">
        <v>2</v>
      </c>
      <c r="Q193" s="73">
        <v>2</v>
      </c>
      <c r="R193" s="73">
        <v>2</v>
      </c>
      <c r="S193" s="73">
        <v>2</v>
      </c>
      <c r="T193" s="52">
        <v>0</v>
      </c>
      <c r="U193" s="73">
        <v>0</v>
      </c>
      <c r="V193" s="58">
        <v>0</v>
      </c>
    </row>
    <row r="194" spans="1:22">
      <c r="A194" s="111"/>
      <c r="B194" s="115"/>
      <c r="C194" s="73"/>
      <c r="D194" s="57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61">
        <v>-1.5</v>
      </c>
      <c r="T194" s="70"/>
      <c r="U194" s="73"/>
      <c r="V194" s="58"/>
    </row>
    <row r="195" spans="1:22">
      <c r="A195" s="111"/>
      <c r="B195" s="113" t="s">
        <v>5</v>
      </c>
      <c r="C195" s="73" t="s">
        <v>412</v>
      </c>
      <c r="D195" s="57" t="s">
        <v>1</v>
      </c>
      <c r="E195" s="73">
        <v>16</v>
      </c>
      <c r="F195" s="73">
        <v>16</v>
      </c>
      <c r="G195" s="73">
        <v>16</v>
      </c>
      <c r="H195" s="73">
        <v>16</v>
      </c>
      <c r="I195" s="73">
        <v>16</v>
      </c>
      <c r="J195" s="73">
        <v>16</v>
      </c>
      <c r="K195" s="73">
        <v>16</v>
      </c>
      <c r="L195" s="73">
        <v>16</v>
      </c>
      <c r="M195" s="73">
        <v>16</v>
      </c>
      <c r="N195" s="73">
        <v>16</v>
      </c>
      <c r="O195" s="73">
        <v>16</v>
      </c>
      <c r="P195" s="73">
        <v>16</v>
      </c>
      <c r="Q195" s="73">
        <v>16</v>
      </c>
      <c r="R195" s="73">
        <v>16</v>
      </c>
      <c r="S195" s="73">
        <v>16</v>
      </c>
      <c r="T195" s="73">
        <v>16</v>
      </c>
      <c r="U195" s="52">
        <v>0</v>
      </c>
      <c r="V195" s="70"/>
    </row>
    <row r="196" spans="1:22">
      <c r="A196" s="111"/>
      <c r="B196" s="114"/>
      <c r="C196" s="73"/>
      <c r="D196" s="57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61">
        <v>-8</v>
      </c>
      <c r="U196" s="70"/>
      <c r="V196" s="70"/>
    </row>
    <row r="197" spans="1:22">
      <c r="A197" s="111"/>
      <c r="B197" s="114"/>
      <c r="C197" s="59" t="s">
        <v>413</v>
      </c>
      <c r="D197" s="57" t="s">
        <v>1</v>
      </c>
      <c r="E197" s="73">
        <v>16</v>
      </c>
      <c r="F197" s="73">
        <v>16</v>
      </c>
      <c r="G197" s="73">
        <v>16</v>
      </c>
      <c r="H197" s="73">
        <v>16</v>
      </c>
      <c r="I197" s="73">
        <v>16</v>
      </c>
      <c r="J197" s="73">
        <v>16</v>
      </c>
      <c r="K197" s="73">
        <v>16</v>
      </c>
      <c r="L197" s="73">
        <v>16</v>
      </c>
      <c r="M197" s="73">
        <v>16</v>
      </c>
      <c r="N197" s="73">
        <v>16</v>
      </c>
      <c r="O197" s="73">
        <v>16</v>
      </c>
      <c r="P197" s="73">
        <v>16</v>
      </c>
      <c r="Q197" s="73">
        <v>16</v>
      </c>
      <c r="R197" s="73">
        <v>16</v>
      </c>
      <c r="S197" s="73">
        <v>16</v>
      </c>
      <c r="T197" s="73">
        <v>16</v>
      </c>
      <c r="U197" s="52">
        <v>0</v>
      </c>
      <c r="V197" s="70"/>
    </row>
    <row r="198" spans="1:22">
      <c r="A198" s="111"/>
      <c r="B198" s="115"/>
      <c r="C198" s="59"/>
      <c r="D198" s="57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61">
        <v>-8</v>
      </c>
      <c r="U198" s="70"/>
      <c r="V198" s="70"/>
    </row>
    <row r="199" spans="1:22">
      <c r="A199" s="111"/>
      <c r="B199" s="74" t="s">
        <v>415</v>
      </c>
      <c r="C199" s="59"/>
      <c r="D199" s="57" t="s">
        <v>1</v>
      </c>
      <c r="E199" s="73">
        <v>8</v>
      </c>
      <c r="F199" s="73">
        <v>8</v>
      </c>
      <c r="G199" s="73">
        <v>8</v>
      </c>
      <c r="H199" s="73">
        <v>8</v>
      </c>
      <c r="I199" s="73">
        <v>8</v>
      </c>
      <c r="J199" s="73">
        <v>8</v>
      </c>
      <c r="K199" s="73">
        <v>8</v>
      </c>
      <c r="L199" s="73">
        <v>8</v>
      </c>
      <c r="M199" s="73">
        <v>8</v>
      </c>
      <c r="N199" s="73">
        <v>8</v>
      </c>
      <c r="O199" s="73">
        <v>8</v>
      </c>
      <c r="P199" s="73">
        <v>8</v>
      </c>
      <c r="Q199" s="73">
        <v>8</v>
      </c>
      <c r="R199" s="73">
        <v>8</v>
      </c>
      <c r="S199" s="73">
        <v>8</v>
      </c>
      <c r="T199" s="73">
        <v>8</v>
      </c>
      <c r="U199" s="73">
        <v>8</v>
      </c>
      <c r="V199" s="52">
        <v>0</v>
      </c>
    </row>
    <row r="200" spans="1:22">
      <c r="A200" s="112"/>
      <c r="B200" s="74" t="s">
        <v>416</v>
      </c>
      <c r="C200" s="59"/>
      <c r="D200" s="57" t="s">
        <v>1</v>
      </c>
      <c r="E200" s="73">
        <v>8</v>
      </c>
      <c r="F200" s="73">
        <v>8</v>
      </c>
      <c r="G200" s="73">
        <v>8</v>
      </c>
      <c r="H200" s="73">
        <v>8</v>
      </c>
      <c r="I200" s="73">
        <v>8</v>
      </c>
      <c r="J200" s="73">
        <v>8</v>
      </c>
      <c r="K200" s="73">
        <v>8</v>
      </c>
      <c r="L200" s="73">
        <v>8</v>
      </c>
      <c r="M200" s="73">
        <v>8</v>
      </c>
      <c r="N200" s="73">
        <v>8</v>
      </c>
      <c r="O200" s="73">
        <v>8</v>
      </c>
      <c r="P200" s="73">
        <v>8</v>
      </c>
      <c r="Q200" s="73">
        <v>8</v>
      </c>
      <c r="R200" s="73">
        <v>8</v>
      </c>
      <c r="S200" s="73">
        <v>8</v>
      </c>
      <c r="T200" s="73">
        <v>8</v>
      </c>
      <c r="U200" s="73">
        <v>8</v>
      </c>
      <c r="V200" s="52">
        <v>0</v>
      </c>
    </row>
    <row r="201" spans="1:22">
      <c r="A201" s="56"/>
      <c r="B201" s="60"/>
      <c r="C201" s="60"/>
      <c r="D201" s="75" t="s">
        <v>280</v>
      </c>
      <c r="E201" s="73"/>
      <c r="F201" s="73">
        <f>SUM(F91:F200)</f>
        <v>452.5</v>
      </c>
      <c r="G201" s="73">
        <f t="shared" ref="G201:T201" si="1">SUM(G91:G197)</f>
        <v>430</v>
      </c>
      <c r="H201" s="73">
        <f t="shared" si="1"/>
        <v>396</v>
      </c>
      <c r="I201" s="73">
        <f t="shared" si="1"/>
        <v>354</v>
      </c>
      <c r="J201" s="73">
        <f t="shared" si="1"/>
        <v>325</v>
      </c>
      <c r="K201" s="73">
        <f t="shared" si="1"/>
        <v>287</v>
      </c>
      <c r="L201" s="73">
        <f t="shared" si="1"/>
        <v>261</v>
      </c>
      <c r="M201" s="73">
        <f t="shared" si="1"/>
        <v>229</v>
      </c>
      <c r="N201" s="73">
        <f t="shared" si="1"/>
        <v>176</v>
      </c>
      <c r="O201" s="73">
        <f t="shared" si="1"/>
        <v>151</v>
      </c>
      <c r="P201" s="73">
        <f t="shared" si="1"/>
        <v>127</v>
      </c>
      <c r="Q201" s="73">
        <f t="shared" si="1"/>
        <v>92</v>
      </c>
      <c r="R201" s="73">
        <f t="shared" si="1"/>
        <v>66</v>
      </c>
      <c r="S201" s="73">
        <f t="shared" si="1"/>
        <v>38.5</v>
      </c>
      <c r="T201" s="73">
        <f t="shared" si="1"/>
        <v>24</v>
      </c>
      <c r="U201" s="73">
        <f>SUM(U91:U200)</f>
        <v>16</v>
      </c>
      <c r="V201" s="73">
        <f>SUM(V91:V197)</f>
        <v>0</v>
      </c>
    </row>
    <row r="203" spans="1:22" ht="26.25">
      <c r="F203" s="126" t="s">
        <v>417</v>
      </c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</row>
    <row r="204" spans="1:22" ht="54" customHeight="1">
      <c r="F204" s="67" t="s">
        <v>347</v>
      </c>
      <c r="G204" s="2">
        <v>44280</v>
      </c>
      <c r="H204" s="2">
        <v>44281</v>
      </c>
      <c r="I204" s="2">
        <v>44282</v>
      </c>
      <c r="J204" s="2">
        <v>44283</v>
      </c>
      <c r="K204" s="2">
        <v>44284</v>
      </c>
      <c r="L204" s="2">
        <v>44285</v>
      </c>
      <c r="M204" s="2">
        <v>44286</v>
      </c>
      <c r="N204" s="2">
        <v>44287</v>
      </c>
      <c r="O204" s="2">
        <v>44288</v>
      </c>
      <c r="P204" s="2">
        <v>44289</v>
      </c>
      <c r="Q204" s="2">
        <v>44290</v>
      </c>
      <c r="R204" s="2">
        <v>44291</v>
      </c>
      <c r="S204" s="2">
        <v>44292</v>
      </c>
      <c r="T204" s="2">
        <v>44293</v>
      </c>
      <c r="U204" s="2">
        <v>44294</v>
      </c>
      <c r="V204" s="2">
        <v>44295</v>
      </c>
    </row>
    <row r="205" spans="1:22" ht="33">
      <c r="F205" s="1" t="s">
        <v>274</v>
      </c>
      <c r="G205" s="73">
        <f>G87</f>
        <v>436</v>
      </c>
      <c r="H205" s="73">
        <f>H87</f>
        <v>404</v>
      </c>
      <c r="I205" s="73">
        <f t="shared" ref="I205:V205" si="2">I119</f>
        <v>0</v>
      </c>
      <c r="J205" s="73">
        <f t="shared" si="2"/>
        <v>0</v>
      </c>
      <c r="K205" s="73">
        <f t="shared" si="2"/>
        <v>0</v>
      </c>
      <c r="L205" s="73">
        <f t="shared" si="2"/>
        <v>0</v>
      </c>
      <c r="M205" s="73">
        <f t="shared" si="2"/>
        <v>0</v>
      </c>
      <c r="N205" s="73">
        <f t="shared" si="2"/>
        <v>0</v>
      </c>
      <c r="O205" s="73">
        <f t="shared" si="2"/>
        <v>0</v>
      </c>
      <c r="P205" s="73">
        <f t="shared" si="2"/>
        <v>0</v>
      </c>
      <c r="Q205" s="73">
        <f t="shared" si="2"/>
        <v>0</v>
      </c>
      <c r="R205" s="73">
        <f t="shared" si="2"/>
        <v>0</v>
      </c>
      <c r="S205" s="73">
        <f t="shared" si="2"/>
        <v>0</v>
      </c>
      <c r="T205" s="73">
        <f t="shared" si="2"/>
        <v>0</v>
      </c>
      <c r="U205" s="73">
        <f t="shared" si="2"/>
        <v>0</v>
      </c>
      <c r="V205" s="73">
        <f t="shared" si="2"/>
        <v>0</v>
      </c>
    </row>
    <row r="206" spans="1:22">
      <c r="F206" s="1" t="s">
        <v>280</v>
      </c>
      <c r="G206" s="98">
        <f>G201</f>
        <v>430</v>
      </c>
      <c r="H206" s="48">
        <f>H201</f>
        <v>396</v>
      </c>
      <c r="I206" s="48">
        <f t="shared" ref="I206:V206" si="3">I201</f>
        <v>354</v>
      </c>
      <c r="J206" s="48">
        <f t="shared" si="3"/>
        <v>325</v>
      </c>
      <c r="K206" s="48">
        <f t="shared" si="3"/>
        <v>287</v>
      </c>
      <c r="L206" s="48">
        <f t="shared" si="3"/>
        <v>261</v>
      </c>
      <c r="M206" s="48">
        <f t="shared" si="3"/>
        <v>229</v>
      </c>
      <c r="N206" s="48">
        <f t="shared" si="3"/>
        <v>176</v>
      </c>
      <c r="O206" s="48">
        <f t="shared" si="3"/>
        <v>151</v>
      </c>
      <c r="P206" s="48">
        <f t="shared" si="3"/>
        <v>127</v>
      </c>
      <c r="Q206" s="48">
        <f t="shared" si="3"/>
        <v>92</v>
      </c>
      <c r="R206" s="48">
        <f t="shared" si="3"/>
        <v>66</v>
      </c>
      <c r="S206" s="48">
        <f t="shared" si="3"/>
        <v>38.5</v>
      </c>
      <c r="T206" s="48">
        <f t="shared" si="3"/>
        <v>24</v>
      </c>
      <c r="U206" s="48">
        <f t="shared" si="3"/>
        <v>16</v>
      </c>
      <c r="V206" s="48">
        <f t="shared" si="3"/>
        <v>0</v>
      </c>
    </row>
  </sheetData>
  <mergeCells count="35">
    <mergeCell ref="C91:C92"/>
    <mergeCell ref="F203:V203"/>
    <mergeCell ref="B20:B30"/>
    <mergeCell ref="B31:B41"/>
    <mergeCell ref="B42:B52"/>
    <mergeCell ref="A17:A86"/>
    <mergeCell ref="A91:A200"/>
    <mergeCell ref="B195:B198"/>
    <mergeCell ref="B176:B194"/>
    <mergeCell ref="B160:B175"/>
    <mergeCell ref="B143:B159"/>
    <mergeCell ref="B127:B142"/>
    <mergeCell ref="B108:B126"/>
    <mergeCell ref="B96:B107"/>
    <mergeCell ref="B91:B92"/>
    <mergeCell ref="B93:B94"/>
    <mergeCell ref="E11:F11"/>
    <mergeCell ref="J11:K11"/>
    <mergeCell ref="E12:F12"/>
    <mergeCell ref="J12:K12"/>
    <mergeCell ref="B13:C13"/>
    <mergeCell ref="E13:F13"/>
    <mergeCell ref="E10:F10"/>
    <mergeCell ref="J10:K10"/>
    <mergeCell ref="C1:D1"/>
    <mergeCell ref="C2:D2"/>
    <mergeCell ref="C3:D3"/>
    <mergeCell ref="F3:T3"/>
    <mergeCell ref="C4:D4"/>
    <mergeCell ref="C5:D5"/>
    <mergeCell ref="B7:F7"/>
    <mergeCell ref="E8:F8"/>
    <mergeCell ref="J8:K8"/>
    <mergeCell ref="E9:F9"/>
    <mergeCell ref="J9:K9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0" zoomScale="80" zoomScaleNormal="80" workbookViewId="0">
      <selection activeCell="R38" sqref="R38"/>
    </sheetView>
  </sheetViews>
  <sheetFormatPr defaultRowHeight="14.25"/>
  <cols>
    <col min="7" max="7" width="15.375" customWidth="1"/>
  </cols>
  <sheetData>
    <row r="1" spans="1:15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ht="16.5">
      <c r="A4" s="103"/>
      <c r="B4" s="103"/>
      <c r="C4" s="103"/>
      <c r="D4" s="103"/>
      <c r="E4" s="141" t="s">
        <v>420</v>
      </c>
      <c r="F4" s="142"/>
      <c r="G4" s="143"/>
      <c r="H4" s="103"/>
      <c r="I4" s="103"/>
      <c r="J4" s="103"/>
      <c r="K4" s="103"/>
      <c r="L4" s="103"/>
      <c r="M4" s="103"/>
      <c r="N4" s="103"/>
      <c r="O4" s="103"/>
    </row>
    <row r="5" spans="1:15" ht="16.5">
      <c r="A5" s="103"/>
      <c r="B5" s="103"/>
      <c r="C5" s="103"/>
      <c r="D5" s="103"/>
      <c r="E5" s="106"/>
      <c r="F5" s="104" t="s">
        <v>421</v>
      </c>
      <c r="G5" s="105" t="s">
        <v>280</v>
      </c>
      <c r="H5" s="103"/>
      <c r="I5" s="103"/>
      <c r="J5" s="103"/>
      <c r="K5" s="103"/>
      <c r="L5" s="103"/>
      <c r="M5" s="103"/>
      <c r="N5" s="103"/>
      <c r="O5" s="103"/>
    </row>
    <row r="6" spans="1:15" ht="16.5">
      <c r="A6" s="103"/>
      <c r="B6" s="103"/>
      <c r="C6" s="103"/>
      <c r="D6" s="103"/>
      <c r="E6" s="105" t="s">
        <v>4</v>
      </c>
      <c r="F6" s="105">
        <f ca="1">'Sprin 1'!D13</f>
        <v>430</v>
      </c>
      <c r="G6" s="105">
        <f ca="1">'Sprin 1'!E13</f>
        <v>416</v>
      </c>
      <c r="H6" s="103"/>
      <c r="I6" s="103"/>
      <c r="J6" s="103"/>
      <c r="K6" s="103"/>
      <c r="L6" s="103"/>
      <c r="M6" s="103"/>
      <c r="N6" s="103"/>
      <c r="O6" s="103"/>
    </row>
    <row r="7" spans="1:15" ht="16.5">
      <c r="A7" s="103"/>
      <c r="B7" s="103"/>
      <c r="C7" s="103"/>
      <c r="D7" s="103"/>
      <c r="E7" s="105" t="s">
        <v>6</v>
      </c>
      <c r="F7" s="105">
        <f ca="1">'Sprint 2'!D13</f>
        <v>484</v>
      </c>
      <c r="G7" s="105">
        <f ca="1">'Sprint 2'!E13</f>
        <v>452.5</v>
      </c>
      <c r="H7" s="103"/>
      <c r="I7" s="103"/>
      <c r="J7" s="103"/>
      <c r="K7" s="103"/>
      <c r="L7" s="103"/>
      <c r="M7" s="103"/>
      <c r="N7" s="103"/>
      <c r="O7" s="103"/>
    </row>
    <row r="8" spans="1:15" ht="16.5">
      <c r="A8" s="103"/>
      <c r="B8" s="103"/>
      <c r="C8" s="103"/>
      <c r="D8" s="103"/>
      <c r="E8" s="105" t="s">
        <v>422</v>
      </c>
      <c r="F8" s="105">
        <f ca="1">SUM(F6:F7)</f>
        <v>914</v>
      </c>
      <c r="G8" s="105">
        <f ca="1">SUM(G6:G7)</f>
        <v>868.5</v>
      </c>
      <c r="H8" s="103"/>
      <c r="I8" s="103"/>
      <c r="J8" s="103"/>
      <c r="K8" s="103"/>
      <c r="L8" s="103"/>
      <c r="M8" s="103"/>
      <c r="N8" s="103"/>
      <c r="O8" s="103"/>
    </row>
    <row r="9" spans="1:1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</row>
    <row r="10" spans="1: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1:1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1:1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1:1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1:1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1:1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1:1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1:1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1:1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1:1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1: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1:1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1:1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1:1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1:1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1:1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1:1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1:1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1:1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1:1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1: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1:1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1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1:1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1:1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1:1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1:1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1:1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1:1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</sheetData>
  <mergeCells count="1">
    <mergeCell ref="E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5" t="s">
        <v>56</v>
      </c>
      <c r="F3" s="6" t="s">
        <v>57</v>
      </c>
      <c r="G3" s="6" t="s">
        <v>58</v>
      </c>
      <c r="H3" s="6" t="s">
        <v>59</v>
      </c>
      <c r="I3" s="7" t="s">
        <v>60</v>
      </c>
      <c r="J3" s="6" t="s">
        <v>61</v>
      </c>
    </row>
    <row r="4" spans="5:10" ht="17.25" thickBot="1">
      <c r="E4" s="8">
        <v>1</v>
      </c>
      <c r="F4" s="9" t="s">
        <v>62</v>
      </c>
      <c r="G4" s="10">
        <v>42583</v>
      </c>
      <c r="H4" s="10">
        <v>42586</v>
      </c>
      <c r="I4" s="11">
        <f>SUM(I5,I6)</f>
        <v>16</v>
      </c>
      <c r="J4" s="12"/>
    </row>
    <row r="5" spans="5:10" ht="33.75" thickBot="1">
      <c r="E5" s="13">
        <v>1.1000000000000001</v>
      </c>
      <c r="F5" s="14" t="s">
        <v>63</v>
      </c>
      <c r="G5" s="15" t="s">
        <v>64</v>
      </c>
      <c r="H5" s="16">
        <v>42858</v>
      </c>
      <c r="I5" s="15">
        <v>8</v>
      </c>
      <c r="J5" s="15" t="s">
        <v>65</v>
      </c>
    </row>
    <row r="6" spans="5:10" ht="17.25" thickBot="1">
      <c r="E6" s="13">
        <v>1.2</v>
      </c>
      <c r="F6" s="14" t="s">
        <v>66</v>
      </c>
      <c r="G6" s="16">
        <v>42919</v>
      </c>
      <c r="H6" s="16">
        <v>42950</v>
      </c>
      <c r="I6" s="15">
        <v>8</v>
      </c>
      <c r="J6" s="15" t="s">
        <v>67</v>
      </c>
    </row>
    <row r="7" spans="5:10" ht="33.75" thickBot="1">
      <c r="E7" s="8">
        <v>2</v>
      </c>
      <c r="F7" s="9" t="s">
        <v>68</v>
      </c>
      <c r="G7" s="17">
        <v>42950</v>
      </c>
      <c r="H7" s="18" t="s">
        <v>69</v>
      </c>
      <c r="I7" s="11">
        <f>SUM(I8,I9,I10,I11,I12,I13,I14)</f>
        <v>92</v>
      </c>
      <c r="J7" s="12"/>
    </row>
    <row r="8" spans="5:10" ht="17.25" thickBot="1">
      <c r="E8" s="13">
        <v>2.1</v>
      </c>
      <c r="F8" s="14" t="s">
        <v>70</v>
      </c>
      <c r="G8" s="16">
        <v>42950</v>
      </c>
      <c r="H8" s="16">
        <v>42970</v>
      </c>
      <c r="I8" s="15">
        <v>8</v>
      </c>
      <c r="J8" s="15" t="s">
        <v>65</v>
      </c>
    </row>
    <row r="9" spans="5:10" ht="17.25" thickBot="1">
      <c r="E9" s="13">
        <v>2.2000000000000002</v>
      </c>
      <c r="F9" s="14" t="s">
        <v>71</v>
      </c>
      <c r="G9" s="16">
        <v>42950</v>
      </c>
      <c r="H9" s="16">
        <v>43011</v>
      </c>
      <c r="I9" s="15">
        <v>24</v>
      </c>
      <c r="J9" s="15" t="s">
        <v>65</v>
      </c>
    </row>
    <row r="10" spans="5:10" ht="33.75" thickBot="1">
      <c r="E10" s="13">
        <v>2.2999999999999998</v>
      </c>
      <c r="F10" s="14" t="s">
        <v>72</v>
      </c>
      <c r="G10" s="16">
        <v>42981</v>
      </c>
      <c r="H10" s="16">
        <v>43011</v>
      </c>
      <c r="I10" s="15">
        <v>12</v>
      </c>
      <c r="J10" s="15" t="s">
        <v>65</v>
      </c>
    </row>
    <row r="11" spans="5:10" ht="17.25" thickBot="1">
      <c r="E11" s="13">
        <v>2.4</v>
      </c>
      <c r="F11" s="14" t="s">
        <v>73</v>
      </c>
      <c r="G11" s="16">
        <v>43042</v>
      </c>
      <c r="H11" s="16">
        <v>43042</v>
      </c>
      <c r="I11" s="15">
        <v>8</v>
      </c>
      <c r="J11" s="15" t="s">
        <v>65</v>
      </c>
    </row>
    <row r="12" spans="5:10" ht="33.75" thickBot="1">
      <c r="E12" s="13">
        <v>2.5</v>
      </c>
      <c r="F12" s="14" t="s">
        <v>74</v>
      </c>
      <c r="G12" s="15" t="s">
        <v>75</v>
      </c>
      <c r="H12" s="15" t="s">
        <v>76</v>
      </c>
      <c r="I12" s="15">
        <v>24</v>
      </c>
      <c r="J12" s="15" t="s">
        <v>65</v>
      </c>
    </row>
    <row r="13" spans="5:10" ht="33.75" thickBot="1">
      <c r="E13" s="13">
        <v>2.6</v>
      </c>
      <c r="F13" s="14" t="s">
        <v>73</v>
      </c>
      <c r="G13" s="15" t="s">
        <v>77</v>
      </c>
      <c r="H13" s="19">
        <v>42598</v>
      </c>
      <c r="I13" s="15">
        <v>8</v>
      </c>
      <c r="J13" s="15" t="s">
        <v>65</v>
      </c>
    </row>
    <row r="14" spans="5:10" ht="33.75" thickBot="1">
      <c r="E14" s="13">
        <v>2.8</v>
      </c>
      <c r="F14" s="14" t="s">
        <v>73</v>
      </c>
      <c r="G14" s="15" t="s">
        <v>69</v>
      </c>
      <c r="H14" s="15" t="s">
        <v>69</v>
      </c>
      <c r="I14" s="15">
        <v>8</v>
      </c>
      <c r="J14" s="15" t="s">
        <v>65</v>
      </c>
    </row>
    <row r="16" spans="5:10" ht="16.5" thickBot="1">
      <c r="E16" s="20"/>
    </row>
    <row r="17" spans="5:12" ht="33.75" thickBot="1">
      <c r="E17" s="21">
        <v>3</v>
      </c>
      <c r="F17" s="22" t="s">
        <v>78</v>
      </c>
      <c r="G17" s="23" t="s">
        <v>69</v>
      </c>
      <c r="H17" s="24">
        <v>43013</v>
      </c>
      <c r="I17" s="25">
        <f>SUM(I18,I54)</f>
        <v>518</v>
      </c>
      <c r="J17" s="26"/>
    </row>
    <row r="18" spans="5:12" ht="33.75" thickBot="1">
      <c r="E18" s="27">
        <v>3.1</v>
      </c>
      <c r="F18" s="28" t="s">
        <v>231</v>
      </c>
      <c r="G18" s="29" t="s">
        <v>69</v>
      </c>
      <c r="H18" s="30">
        <v>42770</v>
      </c>
      <c r="I18" s="31">
        <f>SUM(I19:I21,I22,I25,I31,I36,I41,I46,I51)</f>
        <v>148</v>
      </c>
      <c r="J18" s="32"/>
    </row>
    <row r="19" spans="5:12" ht="33.75" thickBot="1">
      <c r="E19" s="13" t="s">
        <v>79</v>
      </c>
      <c r="F19" s="14" t="s">
        <v>80</v>
      </c>
      <c r="G19" s="15" t="s">
        <v>69</v>
      </c>
      <c r="H19" s="15" t="s">
        <v>69</v>
      </c>
      <c r="I19" s="15">
        <v>8</v>
      </c>
      <c r="J19" s="15" t="s">
        <v>65</v>
      </c>
    </row>
    <row r="20" spans="5:12" ht="33.75" thickBot="1">
      <c r="E20" s="13" t="s">
        <v>81</v>
      </c>
      <c r="F20" s="14" t="s">
        <v>82</v>
      </c>
      <c r="G20" s="15" t="s">
        <v>69</v>
      </c>
      <c r="H20" s="15" t="s">
        <v>69</v>
      </c>
      <c r="I20" s="15">
        <v>4</v>
      </c>
      <c r="J20" s="15" t="s">
        <v>83</v>
      </c>
    </row>
    <row r="21" spans="5:12" ht="33.75" thickBot="1">
      <c r="E21" s="13" t="s">
        <v>84</v>
      </c>
      <c r="F21" s="14" t="s">
        <v>85</v>
      </c>
      <c r="G21" s="15" t="s">
        <v>86</v>
      </c>
      <c r="H21" s="15" t="s">
        <v>86</v>
      </c>
      <c r="I21" s="15">
        <v>4</v>
      </c>
      <c r="J21" s="15" t="s">
        <v>7</v>
      </c>
    </row>
    <row r="22" spans="5:12" ht="33.75" thickBot="1">
      <c r="E22" s="33" t="s">
        <v>87</v>
      </c>
      <c r="F22" s="34" t="s">
        <v>88</v>
      </c>
      <c r="G22" s="35" t="s">
        <v>232</v>
      </c>
      <c r="H22" s="35" t="s">
        <v>90</v>
      </c>
      <c r="I22" s="35">
        <f>SUM(I23,I24)</f>
        <v>12</v>
      </c>
      <c r="J22" s="36"/>
    </row>
    <row r="23" spans="5:12" ht="33.75" thickBot="1">
      <c r="E23" s="13" t="s">
        <v>91</v>
      </c>
      <c r="F23" s="14" t="s">
        <v>8</v>
      </c>
      <c r="G23" s="15" t="s">
        <v>232</v>
      </c>
      <c r="H23" s="15" t="s">
        <v>232</v>
      </c>
      <c r="I23" s="15">
        <v>8</v>
      </c>
      <c r="J23" s="15" t="s">
        <v>92</v>
      </c>
    </row>
    <row r="24" spans="5:12" ht="33.75" thickBot="1">
      <c r="E24" s="13" t="s">
        <v>93</v>
      </c>
      <c r="F24" s="14" t="s">
        <v>9</v>
      </c>
      <c r="G24" s="15" t="s">
        <v>89</v>
      </c>
      <c r="H24" s="15" t="s">
        <v>89</v>
      </c>
      <c r="I24" s="15">
        <v>4</v>
      </c>
      <c r="J24" s="15" t="s">
        <v>7</v>
      </c>
    </row>
    <row r="25" spans="5:12" ht="33.75" thickBot="1">
      <c r="E25" s="33" t="s">
        <v>94</v>
      </c>
      <c r="F25" s="34" t="s">
        <v>95</v>
      </c>
      <c r="G25" s="35" t="s">
        <v>90</v>
      </c>
      <c r="H25" s="35" t="s">
        <v>90</v>
      </c>
      <c r="I25" s="35">
        <f>SUM(I26,I27,I28,I29)</f>
        <v>16</v>
      </c>
      <c r="J25" s="37"/>
    </row>
    <row r="26" spans="5:12" ht="50.25" thickBot="1">
      <c r="E26" s="13" t="s">
        <v>97</v>
      </c>
      <c r="F26" s="14" t="s">
        <v>10</v>
      </c>
      <c r="G26" s="15" t="s">
        <v>90</v>
      </c>
      <c r="H26" s="15" t="s">
        <v>90</v>
      </c>
      <c r="I26" s="15">
        <v>4</v>
      </c>
      <c r="J26" s="15" t="s">
        <v>7</v>
      </c>
    </row>
    <row r="27" spans="5:12" ht="50.25" thickBot="1">
      <c r="E27" s="13" t="s">
        <v>98</v>
      </c>
      <c r="F27" s="14" t="s">
        <v>11</v>
      </c>
      <c r="G27" s="15" t="s">
        <v>90</v>
      </c>
      <c r="H27" s="15" t="s">
        <v>90</v>
      </c>
      <c r="I27" s="15">
        <v>4</v>
      </c>
      <c r="J27" s="15" t="s">
        <v>83</v>
      </c>
    </row>
    <row r="28" spans="5:12" ht="50.25" thickBot="1">
      <c r="E28" s="13" t="s">
        <v>233</v>
      </c>
      <c r="F28" s="14" t="s">
        <v>197</v>
      </c>
      <c r="G28" s="15" t="s">
        <v>90</v>
      </c>
      <c r="H28" s="15" t="s">
        <v>90</v>
      </c>
      <c r="I28" s="15">
        <v>4</v>
      </c>
      <c r="J28" s="15" t="s">
        <v>92</v>
      </c>
    </row>
    <row r="29" spans="5:12" ht="50.25" thickBot="1">
      <c r="E29" s="13" t="s">
        <v>234</v>
      </c>
      <c r="F29" s="49" t="s">
        <v>198</v>
      </c>
      <c r="G29" s="15" t="s">
        <v>90</v>
      </c>
      <c r="H29" s="15" t="s">
        <v>90</v>
      </c>
      <c r="I29" s="15">
        <v>4</v>
      </c>
      <c r="J29" s="15" t="s">
        <v>83</v>
      </c>
    </row>
    <row r="30" spans="5:12" ht="16.5" thickBot="1">
      <c r="E30" s="20"/>
    </row>
    <row r="31" spans="5:12" ht="33.75" thickBot="1">
      <c r="E31" s="38" t="s">
        <v>100</v>
      </c>
      <c r="F31" s="45" t="s">
        <v>101</v>
      </c>
      <c r="G31" s="46" t="s">
        <v>96</v>
      </c>
      <c r="H31" s="46" t="s">
        <v>102</v>
      </c>
      <c r="I31" s="149">
        <f>SUM(I32,I33,I34,I35)</f>
        <v>24</v>
      </c>
      <c r="J31" s="151"/>
      <c r="K31" s="41"/>
      <c r="L31" s="50"/>
    </row>
    <row r="32" spans="5:12" ht="33.75" thickBot="1">
      <c r="E32" s="13" t="s">
        <v>103</v>
      </c>
      <c r="F32" s="14" t="s">
        <v>12</v>
      </c>
      <c r="G32" s="15" t="s">
        <v>96</v>
      </c>
      <c r="H32" s="15" t="s">
        <v>96</v>
      </c>
      <c r="I32" s="144">
        <v>4</v>
      </c>
      <c r="J32" s="145"/>
      <c r="K32" s="15" t="s">
        <v>92</v>
      </c>
      <c r="L32" s="50"/>
    </row>
    <row r="33" spans="5:12" ht="33.75" thickBot="1">
      <c r="E33" s="13" t="s">
        <v>104</v>
      </c>
      <c r="F33" s="14" t="s">
        <v>13</v>
      </c>
      <c r="G33" s="15" t="s">
        <v>96</v>
      </c>
      <c r="H33" s="15" t="s">
        <v>96</v>
      </c>
      <c r="I33" s="144">
        <v>4</v>
      </c>
      <c r="J33" s="145"/>
      <c r="K33" s="15" t="s">
        <v>7</v>
      </c>
      <c r="L33" s="50"/>
    </row>
    <row r="34" spans="5:12" ht="33.75" thickBot="1">
      <c r="E34" s="13" t="s">
        <v>235</v>
      </c>
      <c r="F34" s="14" t="s">
        <v>199</v>
      </c>
      <c r="G34" s="15" t="s">
        <v>96</v>
      </c>
      <c r="H34" s="15" t="s">
        <v>96</v>
      </c>
      <c r="I34" s="144">
        <v>8</v>
      </c>
      <c r="J34" s="145"/>
      <c r="K34" s="15" t="s">
        <v>83</v>
      </c>
      <c r="L34" s="50"/>
    </row>
    <row r="35" spans="5:12" ht="33.75" thickBot="1">
      <c r="E35" s="13" t="s">
        <v>236</v>
      </c>
      <c r="F35" s="14" t="s">
        <v>200</v>
      </c>
      <c r="G35" s="15" t="s">
        <v>102</v>
      </c>
      <c r="H35" s="15" t="s">
        <v>102</v>
      </c>
      <c r="I35" s="144">
        <v>8</v>
      </c>
      <c r="J35" s="145"/>
      <c r="K35" s="15" t="s">
        <v>7</v>
      </c>
      <c r="L35" s="50"/>
    </row>
    <row r="36" spans="5:12" ht="33.75" thickBot="1">
      <c r="E36" s="33" t="s">
        <v>105</v>
      </c>
      <c r="F36" s="34" t="s">
        <v>106</v>
      </c>
      <c r="G36" s="35" t="s">
        <v>107</v>
      </c>
      <c r="H36" s="35" t="s">
        <v>107</v>
      </c>
      <c r="I36" s="149">
        <f>SUM(I37:J40)</f>
        <v>16</v>
      </c>
      <c r="J36" s="151"/>
      <c r="K36" s="37"/>
      <c r="L36" s="50"/>
    </row>
    <row r="37" spans="5:12" ht="33.75" thickBot="1">
      <c r="E37" s="13" t="s">
        <v>108</v>
      </c>
      <c r="F37" s="14" t="s">
        <v>14</v>
      </c>
      <c r="G37" s="15" t="s">
        <v>107</v>
      </c>
      <c r="H37" s="15" t="s">
        <v>107</v>
      </c>
      <c r="I37" s="144">
        <v>4</v>
      </c>
      <c r="J37" s="145"/>
      <c r="K37" s="15" t="s">
        <v>7</v>
      </c>
      <c r="L37" s="50"/>
    </row>
    <row r="38" spans="5:12" ht="33.75" thickBot="1">
      <c r="E38" s="13" t="s">
        <v>109</v>
      </c>
      <c r="F38" s="14" t="s">
        <v>15</v>
      </c>
      <c r="G38" s="15" t="s">
        <v>107</v>
      </c>
      <c r="H38" s="15" t="s">
        <v>107</v>
      </c>
      <c r="I38" s="144">
        <v>4</v>
      </c>
      <c r="J38" s="145"/>
      <c r="K38" s="15" t="s">
        <v>83</v>
      </c>
      <c r="L38" s="50"/>
    </row>
    <row r="39" spans="5:12" ht="33.75" thickBot="1">
      <c r="E39" s="13" t="s">
        <v>237</v>
      </c>
      <c r="F39" s="14" t="s">
        <v>238</v>
      </c>
      <c r="G39" s="15" t="s">
        <v>107</v>
      </c>
      <c r="H39" s="15" t="s">
        <v>107</v>
      </c>
      <c r="I39" s="144">
        <v>4</v>
      </c>
      <c r="J39" s="145"/>
      <c r="K39" s="15" t="s">
        <v>92</v>
      </c>
      <c r="L39" s="50"/>
    </row>
    <row r="40" spans="5:12" ht="33.75" thickBot="1">
      <c r="E40" s="13" t="s">
        <v>239</v>
      </c>
      <c r="F40" s="14" t="s">
        <v>240</v>
      </c>
      <c r="G40" s="15" t="s">
        <v>107</v>
      </c>
      <c r="H40" s="15" t="s">
        <v>107</v>
      </c>
      <c r="I40" s="144">
        <v>4</v>
      </c>
      <c r="J40" s="145"/>
      <c r="K40" s="15" t="s">
        <v>83</v>
      </c>
      <c r="L40" s="50"/>
    </row>
    <row r="41" spans="5:12" ht="33.75" thickBot="1">
      <c r="E41" s="33" t="s">
        <v>110</v>
      </c>
      <c r="F41" s="34" t="s">
        <v>111</v>
      </c>
      <c r="G41" s="35" t="s">
        <v>112</v>
      </c>
      <c r="H41" s="35" t="s">
        <v>112</v>
      </c>
      <c r="I41" s="149">
        <f>SUM(I42:J45)</f>
        <v>24</v>
      </c>
      <c r="J41" s="151"/>
      <c r="K41" s="37"/>
      <c r="L41" s="50"/>
    </row>
    <row r="42" spans="5:12" ht="33.75" thickBot="1">
      <c r="E42" s="13" t="s">
        <v>113</v>
      </c>
      <c r="F42" s="14" t="s">
        <v>241</v>
      </c>
      <c r="G42" s="15" t="s">
        <v>112</v>
      </c>
      <c r="H42" s="15" t="s">
        <v>112</v>
      </c>
      <c r="I42" s="144">
        <v>4</v>
      </c>
      <c r="J42" s="145"/>
      <c r="K42" s="15" t="s">
        <v>92</v>
      </c>
      <c r="L42" s="50"/>
    </row>
    <row r="43" spans="5:12" ht="33.75" thickBot="1">
      <c r="E43" s="13" t="s">
        <v>114</v>
      </c>
      <c r="F43" s="14" t="s">
        <v>201</v>
      </c>
      <c r="G43" s="15" t="s">
        <v>112</v>
      </c>
      <c r="H43" s="15" t="s">
        <v>112</v>
      </c>
      <c r="I43" s="144">
        <v>4</v>
      </c>
      <c r="J43" s="145"/>
      <c r="K43" s="15" t="s">
        <v>7</v>
      </c>
      <c r="L43" s="50"/>
    </row>
    <row r="44" spans="5:12" ht="33.75" thickBot="1">
      <c r="E44" s="13" t="s">
        <v>242</v>
      </c>
      <c r="F44" s="14" t="s">
        <v>202</v>
      </c>
      <c r="G44" s="15" t="s">
        <v>112</v>
      </c>
      <c r="H44" s="15" t="s">
        <v>112</v>
      </c>
      <c r="I44" s="144">
        <v>8</v>
      </c>
      <c r="J44" s="145"/>
      <c r="K44" s="15" t="s">
        <v>83</v>
      </c>
      <c r="L44" s="50"/>
    </row>
    <row r="45" spans="5:12" ht="33.75" thickBot="1">
      <c r="E45" s="13" t="s">
        <v>243</v>
      </c>
      <c r="F45" s="14" t="s">
        <v>203</v>
      </c>
      <c r="G45" s="15" t="s">
        <v>112</v>
      </c>
      <c r="H45" s="15" t="s">
        <v>112</v>
      </c>
      <c r="I45" s="144">
        <v>8</v>
      </c>
      <c r="J45" s="145"/>
      <c r="K45" s="15" t="s">
        <v>7</v>
      </c>
      <c r="L45" s="50"/>
    </row>
    <row r="46" spans="5:12" ht="33.75" thickBot="1">
      <c r="E46" s="33" t="s">
        <v>115</v>
      </c>
      <c r="F46" s="34" t="s">
        <v>3</v>
      </c>
      <c r="G46" s="35" t="s">
        <v>116</v>
      </c>
      <c r="H46" s="35" t="s">
        <v>116</v>
      </c>
      <c r="I46" s="149">
        <f>SUM(I48:J50,I47)</f>
        <v>24</v>
      </c>
      <c r="J46" s="151"/>
      <c r="K46" s="37"/>
      <c r="L46" s="50"/>
    </row>
    <row r="47" spans="5:12" ht="33.75" thickBot="1">
      <c r="E47" s="13" t="s">
        <v>117</v>
      </c>
      <c r="F47" s="14" t="s">
        <v>18</v>
      </c>
      <c r="G47" s="15" t="s">
        <v>116</v>
      </c>
      <c r="H47" s="15" t="s">
        <v>116</v>
      </c>
      <c r="I47" s="144">
        <v>4</v>
      </c>
      <c r="J47" s="145"/>
      <c r="K47" s="15" t="s">
        <v>7</v>
      </c>
      <c r="L47" s="50"/>
    </row>
    <row r="48" spans="5:12" ht="33.75" thickBot="1">
      <c r="E48" s="13" t="s">
        <v>118</v>
      </c>
      <c r="F48" s="14" t="s">
        <v>19</v>
      </c>
      <c r="G48" s="15" t="s">
        <v>116</v>
      </c>
      <c r="H48" s="15" t="s">
        <v>116</v>
      </c>
      <c r="I48" s="144">
        <v>4</v>
      </c>
      <c r="J48" s="145"/>
      <c r="K48" s="37" t="s">
        <v>83</v>
      </c>
      <c r="L48" s="50"/>
    </row>
    <row r="49" spans="5:12" ht="33.75" thickBot="1">
      <c r="E49" s="13" t="s">
        <v>244</v>
      </c>
      <c r="F49" s="14" t="s">
        <v>204</v>
      </c>
      <c r="G49" s="15" t="s">
        <v>116</v>
      </c>
      <c r="H49" s="15" t="s">
        <v>116</v>
      </c>
      <c r="I49" s="144">
        <v>8</v>
      </c>
      <c r="J49" s="145"/>
      <c r="K49" s="37" t="s">
        <v>92</v>
      </c>
      <c r="L49" s="50"/>
    </row>
    <row r="50" spans="5:12" ht="33.75" thickBot="1">
      <c r="E50" s="13" t="s">
        <v>245</v>
      </c>
      <c r="F50" s="14" t="s">
        <v>205</v>
      </c>
      <c r="G50" s="15" t="s">
        <v>116</v>
      </c>
      <c r="H50" s="15" t="s">
        <v>116</v>
      </c>
      <c r="I50" s="144">
        <v>8</v>
      </c>
      <c r="J50" s="145"/>
      <c r="K50" s="37" t="s">
        <v>83</v>
      </c>
      <c r="L50" s="50"/>
    </row>
    <row r="51" spans="5:12" ht="17.25" thickBot="1">
      <c r="E51" s="33" t="s">
        <v>119</v>
      </c>
      <c r="F51" s="34" t="s">
        <v>120</v>
      </c>
      <c r="G51" s="42">
        <v>42739</v>
      </c>
      <c r="H51" s="42">
        <v>42770</v>
      </c>
      <c r="I51" s="149">
        <v>16</v>
      </c>
      <c r="J51" s="151"/>
      <c r="K51" s="37"/>
      <c r="L51" s="50"/>
    </row>
    <row r="52" spans="5:12" ht="50.25" thickBot="1">
      <c r="E52" s="13" t="s">
        <v>121</v>
      </c>
      <c r="F52" s="14" t="s">
        <v>122</v>
      </c>
      <c r="G52" s="16">
        <v>42739</v>
      </c>
      <c r="H52" s="16">
        <v>42739</v>
      </c>
      <c r="I52" s="144">
        <v>8</v>
      </c>
      <c r="J52" s="145"/>
      <c r="K52" s="15" t="s">
        <v>65</v>
      </c>
      <c r="L52" s="50"/>
    </row>
    <row r="53" spans="5:12" ht="50.25" thickBot="1">
      <c r="E53" s="13" t="s">
        <v>123</v>
      </c>
      <c r="F53" s="14" t="s">
        <v>124</v>
      </c>
      <c r="G53" s="16">
        <v>42770</v>
      </c>
      <c r="H53" s="16">
        <v>42770</v>
      </c>
      <c r="I53" s="144">
        <v>8</v>
      </c>
      <c r="J53" s="145"/>
      <c r="K53" s="15" t="s">
        <v>65</v>
      </c>
      <c r="L53" s="50"/>
    </row>
    <row r="54" spans="5:12" ht="17.25" thickBot="1">
      <c r="E54" s="27">
        <v>3.2</v>
      </c>
      <c r="F54" s="28" t="s">
        <v>6</v>
      </c>
      <c r="G54" s="30">
        <v>42920</v>
      </c>
      <c r="H54" s="30">
        <v>42860</v>
      </c>
      <c r="I54" s="156">
        <f>SUM(I55:J57,I58,I65,I76,I87,I98,I109,I120)</f>
        <v>370</v>
      </c>
      <c r="J54" s="157"/>
      <c r="K54" s="43"/>
      <c r="L54" s="50"/>
    </row>
    <row r="55" spans="5:12" ht="50.25" thickBot="1">
      <c r="E55" s="13" t="s">
        <v>125</v>
      </c>
      <c r="F55" s="14" t="s">
        <v>80</v>
      </c>
      <c r="G55" s="16">
        <v>42920</v>
      </c>
      <c r="H55" s="16">
        <v>42920</v>
      </c>
      <c r="I55" s="144">
        <v>8</v>
      </c>
      <c r="J55" s="145"/>
      <c r="K55" s="15" t="s">
        <v>65</v>
      </c>
      <c r="L55" s="50"/>
    </row>
    <row r="56" spans="5:12" ht="33.75" thickBot="1">
      <c r="E56" s="13" t="s">
        <v>126</v>
      </c>
      <c r="F56" s="14" t="s">
        <v>127</v>
      </c>
      <c r="G56" s="16">
        <v>42920</v>
      </c>
      <c r="H56" s="16">
        <v>42920</v>
      </c>
      <c r="I56" s="144">
        <v>4</v>
      </c>
      <c r="J56" s="145"/>
      <c r="K56" s="15" t="s">
        <v>83</v>
      </c>
      <c r="L56" s="50"/>
    </row>
    <row r="57" spans="5:12" ht="33.75" thickBot="1">
      <c r="E57" s="13" t="s">
        <v>128</v>
      </c>
      <c r="F57" s="14" t="s">
        <v>129</v>
      </c>
      <c r="G57" s="16">
        <v>42951</v>
      </c>
      <c r="H57" s="16">
        <v>42951</v>
      </c>
      <c r="I57" s="144">
        <v>8</v>
      </c>
      <c r="J57" s="145"/>
      <c r="K57" s="15" t="s">
        <v>83</v>
      </c>
      <c r="L57" s="50"/>
    </row>
    <row r="58" spans="5:12" ht="33.75" thickBot="1">
      <c r="E58" s="33" t="s">
        <v>130</v>
      </c>
      <c r="F58" s="34" t="s">
        <v>2</v>
      </c>
      <c r="G58" s="35" t="s">
        <v>131</v>
      </c>
      <c r="H58" s="35" t="s">
        <v>132</v>
      </c>
      <c r="I58" s="149">
        <f>SUM(I59,I60,I61,I62,I63,I64)</f>
        <v>24</v>
      </c>
      <c r="J58" s="151"/>
      <c r="K58" s="37"/>
      <c r="L58" s="50"/>
    </row>
    <row r="59" spans="5:12" ht="50.25" thickBot="1">
      <c r="E59" s="13" t="s">
        <v>133</v>
      </c>
      <c r="F59" s="14" t="s">
        <v>20</v>
      </c>
      <c r="G59" s="15" t="s">
        <v>131</v>
      </c>
      <c r="H59" s="15" t="s">
        <v>131</v>
      </c>
      <c r="I59" s="144">
        <v>4</v>
      </c>
      <c r="J59" s="145"/>
      <c r="K59" s="15" t="s">
        <v>7</v>
      </c>
      <c r="L59" s="50"/>
    </row>
    <row r="60" spans="5:12" ht="33.75" thickBot="1">
      <c r="E60" s="13" t="s">
        <v>134</v>
      </c>
      <c r="F60" s="14" t="s">
        <v>246</v>
      </c>
      <c r="G60" s="15" t="s">
        <v>131</v>
      </c>
      <c r="H60" s="15" t="s">
        <v>131</v>
      </c>
      <c r="I60" s="144">
        <v>4</v>
      </c>
      <c r="J60" s="145"/>
      <c r="K60" s="15" t="s">
        <v>92</v>
      </c>
      <c r="L60" s="50"/>
    </row>
    <row r="61" spans="5:12" ht="50.25" thickBot="1">
      <c r="E61" s="13" t="s">
        <v>135</v>
      </c>
      <c r="F61" s="14" t="s">
        <v>22</v>
      </c>
      <c r="G61" s="15" t="s">
        <v>131</v>
      </c>
      <c r="H61" s="15" t="s">
        <v>131</v>
      </c>
      <c r="I61" s="144">
        <v>4</v>
      </c>
      <c r="J61" s="145"/>
      <c r="K61" s="15" t="s">
        <v>83</v>
      </c>
      <c r="L61" s="50"/>
    </row>
    <row r="62" spans="5:12" ht="50.25" thickBot="1">
      <c r="E62" s="13" t="s">
        <v>136</v>
      </c>
      <c r="F62" s="14" t="s">
        <v>23</v>
      </c>
      <c r="G62" s="15" t="s">
        <v>132</v>
      </c>
      <c r="H62" s="15" t="s">
        <v>132</v>
      </c>
      <c r="I62" s="144">
        <v>4</v>
      </c>
      <c r="J62" s="145"/>
      <c r="K62" s="15" t="s">
        <v>83</v>
      </c>
      <c r="L62" s="50"/>
    </row>
    <row r="63" spans="5:12" ht="50.25" thickBot="1">
      <c r="E63" s="13" t="s">
        <v>137</v>
      </c>
      <c r="F63" s="14" t="s">
        <v>24</v>
      </c>
      <c r="G63" s="15" t="s">
        <v>132</v>
      </c>
      <c r="H63" s="15" t="s">
        <v>132</v>
      </c>
      <c r="I63" s="144">
        <v>4</v>
      </c>
      <c r="J63" s="145"/>
      <c r="K63" s="15" t="s">
        <v>138</v>
      </c>
      <c r="L63" s="50"/>
    </row>
    <row r="64" spans="5:12" ht="33.75" thickBot="1">
      <c r="E64" s="13" t="s">
        <v>139</v>
      </c>
      <c r="F64" s="14" t="s">
        <v>25</v>
      </c>
      <c r="G64" s="15" t="s">
        <v>132</v>
      </c>
      <c r="H64" s="15" t="s">
        <v>132</v>
      </c>
      <c r="I64" s="144">
        <v>4</v>
      </c>
      <c r="J64" s="145"/>
      <c r="K64" s="15" t="s">
        <v>7</v>
      </c>
      <c r="L64" s="50"/>
    </row>
    <row r="65" spans="5:12" ht="33.75" thickBot="1">
      <c r="E65" s="33" t="s">
        <v>140</v>
      </c>
      <c r="F65" s="34" t="s">
        <v>141</v>
      </c>
      <c r="G65" s="35" t="s">
        <v>142</v>
      </c>
      <c r="H65" s="35" t="s">
        <v>152</v>
      </c>
      <c r="I65" s="149">
        <f>SUM(I66:J75)</f>
        <v>40</v>
      </c>
      <c r="J65" s="151"/>
      <c r="K65" s="37"/>
      <c r="L65" s="50"/>
    </row>
    <row r="66" spans="5:12" ht="33.75" thickBot="1">
      <c r="E66" s="13" t="s">
        <v>144</v>
      </c>
      <c r="F66" s="14" t="s">
        <v>26</v>
      </c>
      <c r="G66" s="15" t="s">
        <v>142</v>
      </c>
      <c r="H66" s="15" t="s">
        <v>142</v>
      </c>
      <c r="I66" s="144">
        <v>4</v>
      </c>
      <c r="J66" s="145"/>
      <c r="K66" s="15" t="s">
        <v>7</v>
      </c>
      <c r="L66" s="50"/>
    </row>
    <row r="67" spans="5:12" ht="33.75" thickBot="1">
      <c r="E67" s="13" t="s">
        <v>145</v>
      </c>
      <c r="F67" s="14" t="s">
        <v>27</v>
      </c>
      <c r="G67" s="15" t="s">
        <v>142</v>
      </c>
      <c r="H67" s="15" t="s">
        <v>142</v>
      </c>
      <c r="I67" s="144">
        <v>4</v>
      </c>
      <c r="J67" s="145"/>
      <c r="K67" s="15" t="s">
        <v>92</v>
      </c>
      <c r="L67" s="50"/>
    </row>
    <row r="68" spans="5:12" ht="50.25" thickBot="1">
      <c r="E68" s="13" t="s">
        <v>146</v>
      </c>
      <c r="F68" s="14" t="s">
        <v>28</v>
      </c>
      <c r="G68" s="15" t="s">
        <v>142</v>
      </c>
      <c r="H68" s="15" t="s">
        <v>142</v>
      </c>
      <c r="I68" s="144">
        <v>4</v>
      </c>
      <c r="J68" s="145"/>
      <c r="K68" s="15" t="s">
        <v>83</v>
      </c>
      <c r="L68" s="50"/>
    </row>
    <row r="69" spans="5:12" ht="50.25" thickBot="1">
      <c r="E69" s="13" t="s">
        <v>147</v>
      </c>
      <c r="F69" s="14" t="s">
        <v>29</v>
      </c>
      <c r="G69" s="15" t="s">
        <v>143</v>
      </c>
      <c r="H69" s="15" t="s">
        <v>143</v>
      </c>
      <c r="I69" s="144">
        <v>4</v>
      </c>
      <c r="J69" s="145"/>
      <c r="K69" s="15" t="s">
        <v>83</v>
      </c>
      <c r="L69" s="50"/>
    </row>
    <row r="70" spans="5:12" ht="33.75" thickBot="1">
      <c r="E70" s="13" t="s">
        <v>148</v>
      </c>
      <c r="F70" s="14" t="s">
        <v>30</v>
      </c>
      <c r="G70" s="15" t="s">
        <v>143</v>
      </c>
      <c r="H70" s="15" t="s">
        <v>143</v>
      </c>
      <c r="I70" s="144">
        <v>4</v>
      </c>
      <c r="J70" s="145"/>
      <c r="K70" s="15" t="s">
        <v>92</v>
      </c>
      <c r="L70" s="50"/>
    </row>
    <row r="71" spans="5:12" ht="33.75" thickBot="1">
      <c r="E71" s="13" t="s">
        <v>149</v>
      </c>
      <c r="F71" s="14" t="s">
        <v>31</v>
      </c>
      <c r="G71" s="15" t="s">
        <v>143</v>
      </c>
      <c r="H71" s="15" t="s">
        <v>143</v>
      </c>
      <c r="I71" s="144">
        <v>4</v>
      </c>
      <c r="J71" s="145"/>
      <c r="K71" s="15" t="s">
        <v>7</v>
      </c>
      <c r="L71" s="50"/>
    </row>
    <row r="72" spans="5:12" ht="33.75" thickBot="1">
      <c r="E72" s="13" t="s">
        <v>247</v>
      </c>
      <c r="F72" s="14" t="s">
        <v>207</v>
      </c>
      <c r="G72" s="15" t="s">
        <v>152</v>
      </c>
      <c r="H72" s="15" t="s">
        <v>152</v>
      </c>
      <c r="I72" s="144">
        <v>4</v>
      </c>
      <c r="J72" s="145"/>
      <c r="K72" s="15" t="s">
        <v>92</v>
      </c>
      <c r="L72" s="50"/>
    </row>
    <row r="73" spans="5:12" ht="50.25" thickBot="1">
      <c r="E73" s="13" t="s">
        <v>248</v>
      </c>
      <c r="F73" s="14" t="s">
        <v>208</v>
      </c>
      <c r="G73" s="15" t="s">
        <v>152</v>
      </c>
      <c r="H73" s="15" t="s">
        <v>152</v>
      </c>
      <c r="I73" s="144">
        <v>4</v>
      </c>
      <c r="J73" s="145"/>
      <c r="K73" s="15" t="s">
        <v>83</v>
      </c>
      <c r="L73" s="50"/>
    </row>
    <row r="74" spans="5:12" ht="33.75" thickBot="1">
      <c r="E74" s="13" t="s">
        <v>249</v>
      </c>
      <c r="F74" s="14" t="s">
        <v>209</v>
      </c>
      <c r="G74" s="15" t="s">
        <v>152</v>
      </c>
      <c r="H74" s="15" t="s">
        <v>152</v>
      </c>
      <c r="I74" s="144">
        <v>4</v>
      </c>
      <c r="J74" s="145"/>
      <c r="K74" s="15" t="s">
        <v>7</v>
      </c>
      <c r="L74" s="50"/>
    </row>
    <row r="75" spans="5:12" ht="33.75" thickBot="1">
      <c r="E75" s="13" t="s">
        <v>250</v>
      </c>
      <c r="F75" s="14" t="s">
        <v>210</v>
      </c>
      <c r="G75" s="15" t="s">
        <v>152</v>
      </c>
      <c r="H75" s="15" t="s">
        <v>152</v>
      </c>
      <c r="I75" s="144">
        <v>4</v>
      </c>
      <c r="J75" s="145"/>
      <c r="K75" s="15" t="s">
        <v>92</v>
      </c>
      <c r="L75" s="50"/>
    </row>
    <row r="76" spans="5:12" ht="33.75" thickBot="1">
      <c r="E76" s="33" t="s">
        <v>150</v>
      </c>
      <c r="F76" s="34" t="s">
        <v>151</v>
      </c>
      <c r="G76" s="35" t="s">
        <v>212</v>
      </c>
      <c r="H76" s="35" t="s">
        <v>220</v>
      </c>
      <c r="I76" s="154">
        <f>SUM(I77:J86)</f>
        <v>132</v>
      </c>
      <c r="J76" s="155"/>
      <c r="K76" s="37"/>
      <c r="L76" s="50"/>
    </row>
    <row r="77" spans="5:12" ht="33.75" thickBot="1">
      <c r="E77" s="13" t="s">
        <v>154</v>
      </c>
      <c r="F77" s="47" t="s">
        <v>211</v>
      </c>
      <c r="G77" s="15" t="s">
        <v>212</v>
      </c>
      <c r="H77" s="15" t="s">
        <v>155</v>
      </c>
      <c r="I77" s="144">
        <v>12</v>
      </c>
      <c r="J77" s="145"/>
      <c r="K77" s="15" t="s">
        <v>7</v>
      </c>
      <c r="L77" s="50"/>
    </row>
    <row r="78" spans="5:12" ht="50.25" thickBot="1">
      <c r="E78" s="13" t="s">
        <v>156</v>
      </c>
      <c r="F78" s="47" t="s">
        <v>213</v>
      </c>
      <c r="G78" s="15" t="s">
        <v>212</v>
      </c>
      <c r="H78" s="15" t="s">
        <v>155</v>
      </c>
      <c r="I78" s="144">
        <v>12</v>
      </c>
      <c r="J78" s="145"/>
      <c r="K78" s="15" t="s">
        <v>92</v>
      </c>
      <c r="L78" s="50"/>
    </row>
    <row r="79" spans="5:12" ht="33.75" thickBot="1">
      <c r="E79" s="13" t="s">
        <v>157</v>
      </c>
      <c r="F79" s="47" t="s">
        <v>214</v>
      </c>
      <c r="G79" s="15" t="s">
        <v>212</v>
      </c>
      <c r="H79" s="15" t="s">
        <v>155</v>
      </c>
      <c r="I79" s="144">
        <v>12</v>
      </c>
      <c r="J79" s="145"/>
      <c r="K79" s="15" t="s">
        <v>83</v>
      </c>
      <c r="L79" s="50"/>
    </row>
    <row r="80" spans="5:12" ht="33.75" thickBot="1">
      <c r="E80" s="13" t="s">
        <v>159</v>
      </c>
      <c r="F80" s="47" t="s">
        <v>215</v>
      </c>
      <c r="G80" s="15" t="s">
        <v>155</v>
      </c>
      <c r="H80" s="15" t="s">
        <v>162</v>
      </c>
      <c r="I80" s="152">
        <v>12</v>
      </c>
      <c r="J80" s="153"/>
      <c r="K80" s="37" t="s">
        <v>83</v>
      </c>
      <c r="L80" s="50"/>
    </row>
    <row r="81" spans="5:12" ht="33.75" thickBot="1">
      <c r="E81" s="13" t="s">
        <v>161</v>
      </c>
      <c r="F81" s="14" t="s">
        <v>216</v>
      </c>
      <c r="G81" s="15" t="s">
        <v>162</v>
      </c>
      <c r="H81" s="15" t="s">
        <v>158</v>
      </c>
      <c r="I81" s="144">
        <v>12</v>
      </c>
      <c r="J81" s="145"/>
      <c r="K81" s="15" t="s">
        <v>7</v>
      </c>
      <c r="L81" s="50"/>
    </row>
    <row r="82" spans="5:12" ht="33.75" thickBot="1">
      <c r="E82" s="13" t="s">
        <v>163</v>
      </c>
      <c r="F82" s="14" t="s">
        <v>217</v>
      </c>
      <c r="G82" s="15" t="s">
        <v>162</v>
      </c>
      <c r="H82" s="15" t="s">
        <v>158</v>
      </c>
      <c r="I82" s="144">
        <v>12</v>
      </c>
      <c r="J82" s="145"/>
      <c r="K82" s="15" t="s">
        <v>92</v>
      </c>
      <c r="L82" s="50"/>
    </row>
    <row r="83" spans="5:12" ht="33.75" thickBot="1">
      <c r="E83" s="13" t="s">
        <v>251</v>
      </c>
      <c r="F83" s="14" t="s">
        <v>34</v>
      </c>
      <c r="G83" s="15" t="s">
        <v>162</v>
      </c>
      <c r="H83" s="15" t="s">
        <v>252</v>
      </c>
      <c r="I83" s="144">
        <v>20</v>
      </c>
      <c r="J83" s="145"/>
      <c r="K83" s="15" t="s">
        <v>83</v>
      </c>
      <c r="L83" s="50"/>
    </row>
    <row r="84" spans="5:12" ht="33.75" thickBot="1">
      <c r="E84" s="13" t="s">
        <v>253</v>
      </c>
      <c r="F84" s="14" t="s">
        <v>219</v>
      </c>
      <c r="G84" s="15" t="s">
        <v>218</v>
      </c>
      <c r="H84" s="15" t="s">
        <v>220</v>
      </c>
      <c r="I84" s="144">
        <v>12</v>
      </c>
      <c r="J84" s="145"/>
      <c r="K84" s="15" t="s">
        <v>83</v>
      </c>
      <c r="L84" s="50"/>
    </row>
    <row r="85" spans="5:12" ht="33.75" thickBot="1">
      <c r="E85" s="13" t="s">
        <v>254</v>
      </c>
      <c r="F85" s="14" t="s">
        <v>36</v>
      </c>
      <c r="G85" s="15" t="s">
        <v>160</v>
      </c>
      <c r="H85" s="15" t="s">
        <v>220</v>
      </c>
      <c r="I85" s="144">
        <v>16</v>
      </c>
      <c r="J85" s="145"/>
      <c r="K85" s="15" t="s">
        <v>92</v>
      </c>
      <c r="L85" s="50"/>
    </row>
    <row r="86" spans="5:12" ht="33.75" thickBot="1">
      <c r="E86" s="13" t="s">
        <v>255</v>
      </c>
      <c r="F86" s="14" t="s">
        <v>37</v>
      </c>
      <c r="G86" s="15" t="s">
        <v>160</v>
      </c>
      <c r="H86" s="15" t="s">
        <v>220</v>
      </c>
      <c r="I86" s="144">
        <v>12</v>
      </c>
      <c r="J86" s="145"/>
      <c r="K86" s="15" t="s">
        <v>7</v>
      </c>
      <c r="L86" s="50"/>
    </row>
    <row r="87" spans="5:12" ht="33.75" thickBot="1">
      <c r="E87" s="33" t="s">
        <v>164</v>
      </c>
      <c r="F87" s="34" t="s">
        <v>165</v>
      </c>
      <c r="G87" s="35" t="s">
        <v>153</v>
      </c>
      <c r="H87" s="35" t="s">
        <v>166</v>
      </c>
      <c r="I87" s="149">
        <f>SUM(I88:J97)</f>
        <v>40</v>
      </c>
      <c r="J87" s="151"/>
      <c r="K87" s="37"/>
      <c r="L87" s="50"/>
    </row>
    <row r="88" spans="5:12" ht="33.75" thickBot="1">
      <c r="E88" s="13" t="s">
        <v>167</v>
      </c>
      <c r="F88" s="14" t="s">
        <v>38</v>
      </c>
      <c r="G88" s="15" t="s">
        <v>153</v>
      </c>
      <c r="H88" s="15" t="s">
        <v>153</v>
      </c>
      <c r="I88" s="144">
        <v>4</v>
      </c>
      <c r="J88" s="145"/>
      <c r="K88" s="15" t="s">
        <v>92</v>
      </c>
      <c r="L88" s="50"/>
    </row>
    <row r="89" spans="5:12" ht="33.75" thickBot="1">
      <c r="E89" s="13" t="s">
        <v>168</v>
      </c>
      <c r="F89" s="14" t="s">
        <v>39</v>
      </c>
      <c r="G89" s="15" t="s">
        <v>153</v>
      </c>
      <c r="H89" s="15" t="s">
        <v>153</v>
      </c>
      <c r="I89" s="144">
        <v>4</v>
      </c>
      <c r="J89" s="145"/>
      <c r="K89" s="15" t="s">
        <v>83</v>
      </c>
      <c r="L89" s="50"/>
    </row>
    <row r="90" spans="5:12" ht="33.75" thickBot="1">
      <c r="E90" s="13" t="s">
        <v>169</v>
      </c>
      <c r="F90" s="14" t="s">
        <v>40</v>
      </c>
      <c r="G90" s="15" t="s">
        <v>153</v>
      </c>
      <c r="H90" s="15" t="s">
        <v>153</v>
      </c>
      <c r="I90" s="144">
        <v>4</v>
      </c>
      <c r="J90" s="145"/>
      <c r="K90" s="15" t="s">
        <v>92</v>
      </c>
      <c r="L90" s="50"/>
    </row>
    <row r="91" spans="5:12" ht="33.75" thickBot="1">
      <c r="E91" s="13" t="s">
        <v>171</v>
      </c>
      <c r="F91" s="14" t="s">
        <v>41</v>
      </c>
      <c r="G91" s="15" t="s">
        <v>153</v>
      </c>
      <c r="H91" s="15" t="s">
        <v>153</v>
      </c>
      <c r="I91" s="144">
        <v>4</v>
      </c>
      <c r="J91" s="145"/>
      <c r="K91" s="15" t="s">
        <v>7</v>
      </c>
      <c r="L91" s="50"/>
    </row>
    <row r="92" spans="5:12" ht="33.75" thickBot="1">
      <c r="E92" s="13" t="s">
        <v>172</v>
      </c>
      <c r="F92" s="14" t="s">
        <v>42</v>
      </c>
      <c r="G92" s="15" t="s">
        <v>153</v>
      </c>
      <c r="H92" s="15" t="s">
        <v>153</v>
      </c>
      <c r="I92" s="144">
        <v>4</v>
      </c>
      <c r="J92" s="145"/>
      <c r="K92" s="15" t="s">
        <v>83</v>
      </c>
      <c r="L92" s="50"/>
    </row>
    <row r="93" spans="5:12" ht="33.75" thickBot="1">
      <c r="E93" s="13" t="s">
        <v>173</v>
      </c>
      <c r="F93" s="14" t="s">
        <v>43</v>
      </c>
      <c r="G93" s="15" t="s">
        <v>166</v>
      </c>
      <c r="H93" s="15" t="s">
        <v>166</v>
      </c>
      <c r="I93" s="144">
        <v>4</v>
      </c>
      <c r="J93" s="145"/>
      <c r="K93" s="15" t="s">
        <v>92</v>
      </c>
      <c r="L93" s="50"/>
    </row>
    <row r="94" spans="5:12" ht="33.75" thickBot="1">
      <c r="E94" s="13" t="s">
        <v>256</v>
      </c>
      <c r="F94" s="14" t="s">
        <v>221</v>
      </c>
      <c r="G94" s="15" t="s">
        <v>166</v>
      </c>
      <c r="H94" s="15" t="s">
        <v>166</v>
      </c>
      <c r="I94" s="144">
        <v>4</v>
      </c>
      <c r="J94" s="145"/>
      <c r="K94" s="15" t="s">
        <v>257</v>
      </c>
      <c r="L94" s="50"/>
    </row>
    <row r="95" spans="5:12" ht="33.75" thickBot="1">
      <c r="E95" s="13" t="s">
        <v>258</v>
      </c>
      <c r="F95" s="14" t="s">
        <v>222</v>
      </c>
      <c r="G95" s="15" t="s">
        <v>166</v>
      </c>
      <c r="H95" s="15" t="s">
        <v>166</v>
      </c>
      <c r="I95" s="144">
        <v>4</v>
      </c>
      <c r="J95" s="145"/>
      <c r="K95" s="15" t="s">
        <v>92</v>
      </c>
      <c r="L95" s="50"/>
    </row>
    <row r="96" spans="5:12" ht="33.75" thickBot="1">
      <c r="E96" s="13" t="s">
        <v>259</v>
      </c>
      <c r="F96" s="14" t="s">
        <v>223</v>
      </c>
      <c r="G96" s="15" t="s">
        <v>166</v>
      </c>
      <c r="H96" s="15" t="s">
        <v>166</v>
      </c>
      <c r="I96" s="144">
        <v>4</v>
      </c>
      <c r="J96" s="145"/>
      <c r="K96" s="15" t="s">
        <v>83</v>
      </c>
      <c r="L96" s="50"/>
    </row>
    <row r="97" spans="5:12" ht="33.75" thickBot="1">
      <c r="E97" s="13" t="s">
        <v>260</v>
      </c>
      <c r="F97" s="14" t="s">
        <v>224</v>
      </c>
      <c r="G97" s="15" t="s">
        <v>166</v>
      </c>
      <c r="H97" s="15" t="s">
        <v>166</v>
      </c>
      <c r="I97" s="144">
        <v>4</v>
      </c>
      <c r="J97" s="145"/>
      <c r="K97" s="15" t="s">
        <v>7</v>
      </c>
      <c r="L97" s="50"/>
    </row>
    <row r="98" spans="5:12" ht="33.75" thickBot="1">
      <c r="E98" s="33" t="s">
        <v>174</v>
      </c>
      <c r="F98" s="34" t="s">
        <v>111</v>
      </c>
      <c r="G98" s="35" t="s">
        <v>175</v>
      </c>
      <c r="H98" s="42">
        <v>42740</v>
      </c>
      <c r="I98" s="149">
        <f>SUM(I99:J108)</f>
        <v>56</v>
      </c>
      <c r="J98" s="151"/>
      <c r="K98" s="37"/>
      <c r="L98" s="50"/>
    </row>
    <row r="99" spans="5:12" ht="33.75" thickBot="1">
      <c r="E99" s="13" t="s">
        <v>176</v>
      </c>
      <c r="F99" s="14" t="s">
        <v>44</v>
      </c>
      <c r="G99" s="15" t="s">
        <v>175</v>
      </c>
      <c r="H99" s="15" t="s">
        <v>175</v>
      </c>
      <c r="I99" s="144">
        <v>4</v>
      </c>
      <c r="J99" s="145"/>
      <c r="K99" s="15" t="s">
        <v>92</v>
      </c>
      <c r="L99" s="50"/>
    </row>
    <row r="100" spans="5:12" ht="33.75" thickBot="1">
      <c r="E100" s="13" t="s">
        <v>178</v>
      </c>
      <c r="F100" s="14" t="s">
        <v>45</v>
      </c>
      <c r="G100" s="15" t="s">
        <v>175</v>
      </c>
      <c r="H100" s="15" t="s">
        <v>175</v>
      </c>
      <c r="I100" s="144">
        <v>4</v>
      </c>
      <c r="J100" s="145"/>
      <c r="K100" s="15" t="s">
        <v>83</v>
      </c>
      <c r="L100" s="50"/>
    </row>
    <row r="101" spans="5:12" ht="33.75" thickBot="1">
      <c r="E101" s="13" t="s">
        <v>179</v>
      </c>
      <c r="F101" s="14" t="s">
        <v>225</v>
      </c>
      <c r="G101" s="15" t="s">
        <v>175</v>
      </c>
      <c r="H101" s="15" t="s">
        <v>175</v>
      </c>
      <c r="I101" s="144">
        <v>4</v>
      </c>
      <c r="J101" s="145"/>
      <c r="K101" s="15" t="s">
        <v>83</v>
      </c>
      <c r="L101" s="50"/>
    </row>
    <row r="102" spans="5:12" ht="33.75" thickBot="1">
      <c r="E102" s="13" t="s">
        <v>180</v>
      </c>
      <c r="F102" s="14" t="s">
        <v>226</v>
      </c>
      <c r="G102" s="15" t="s">
        <v>177</v>
      </c>
      <c r="H102" s="15" t="s">
        <v>177</v>
      </c>
      <c r="I102" s="144">
        <v>4</v>
      </c>
      <c r="J102" s="145"/>
      <c r="K102" s="15" t="s">
        <v>83</v>
      </c>
      <c r="L102" s="50"/>
    </row>
    <row r="103" spans="5:12" ht="33.75" thickBot="1">
      <c r="E103" s="13" t="s">
        <v>181</v>
      </c>
      <c r="F103" s="14" t="s">
        <v>48</v>
      </c>
      <c r="G103" s="15" t="s">
        <v>177</v>
      </c>
      <c r="H103" s="15" t="s">
        <v>177</v>
      </c>
      <c r="I103" s="144">
        <v>8</v>
      </c>
      <c r="J103" s="145"/>
      <c r="K103" s="15" t="s">
        <v>92</v>
      </c>
      <c r="L103" s="50"/>
    </row>
    <row r="104" spans="5:12" ht="33.75" thickBot="1">
      <c r="E104" s="13" t="s">
        <v>182</v>
      </c>
      <c r="F104" s="14" t="s">
        <v>49</v>
      </c>
      <c r="G104" s="15" t="s">
        <v>175</v>
      </c>
      <c r="H104" s="15" t="s">
        <v>177</v>
      </c>
      <c r="I104" s="144">
        <v>8</v>
      </c>
      <c r="J104" s="145"/>
      <c r="K104" s="15" t="s">
        <v>7</v>
      </c>
      <c r="L104" s="50"/>
    </row>
    <row r="105" spans="5:12" ht="33.75" thickBot="1">
      <c r="E105" s="13" t="s">
        <v>261</v>
      </c>
      <c r="F105" s="14" t="s">
        <v>227</v>
      </c>
      <c r="G105" s="16">
        <v>42740</v>
      </c>
      <c r="H105" s="16">
        <v>42740</v>
      </c>
      <c r="I105" s="144">
        <v>8</v>
      </c>
      <c r="J105" s="145"/>
      <c r="K105" s="15" t="s">
        <v>7</v>
      </c>
      <c r="L105" s="50"/>
    </row>
    <row r="106" spans="5:12" ht="33.75" thickBot="1">
      <c r="E106" s="13" t="s">
        <v>262</v>
      </c>
      <c r="F106" s="14" t="s">
        <v>228</v>
      </c>
      <c r="G106" s="16">
        <v>42740</v>
      </c>
      <c r="H106" s="16">
        <v>42740</v>
      </c>
      <c r="I106" s="144">
        <v>8</v>
      </c>
      <c r="J106" s="145"/>
      <c r="K106" s="15" t="s">
        <v>92</v>
      </c>
      <c r="L106" s="50"/>
    </row>
    <row r="107" spans="5:12" ht="33.75" thickBot="1">
      <c r="E107" s="13" t="s">
        <v>263</v>
      </c>
      <c r="F107" s="14" t="s">
        <v>229</v>
      </c>
      <c r="G107" s="16">
        <v>42740</v>
      </c>
      <c r="H107" s="16">
        <v>42740</v>
      </c>
      <c r="I107" s="144">
        <v>4</v>
      </c>
      <c r="J107" s="145"/>
      <c r="K107" s="15" t="s">
        <v>83</v>
      </c>
      <c r="L107" s="50"/>
    </row>
    <row r="108" spans="5:12" ht="33.75" thickBot="1">
      <c r="E108" s="13" t="s">
        <v>264</v>
      </c>
      <c r="F108" s="14" t="s">
        <v>230</v>
      </c>
      <c r="G108" s="16">
        <v>42740</v>
      </c>
      <c r="H108" s="16">
        <v>42740</v>
      </c>
      <c r="I108" s="144">
        <v>4</v>
      </c>
      <c r="J108" s="145"/>
      <c r="K108" s="15" t="s">
        <v>83</v>
      </c>
      <c r="L108" s="50"/>
    </row>
    <row r="109" spans="5:12" ht="17.25" thickBot="1">
      <c r="E109" s="33" t="s">
        <v>183</v>
      </c>
      <c r="F109" s="34" t="s">
        <v>3</v>
      </c>
      <c r="G109" s="42">
        <v>42771</v>
      </c>
      <c r="H109" s="42">
        <v>42799</v>
      </c>
      <c r="I109" s="149">
        <f>SUM(I110:J119)</f>
        <v>42</v>
      </c>
      <c r="J109" s="151"/>
      <c r="K109" s="37"/>
      <c r="L109" s="50"/>
    </row>
    <row r="110" spans="5:12" ht="33.75" thickBot="1">
      <c r="E110" s="13" t="s">
        <v>184</v>
      </c>
      <c r="F110" s="14" t="s">
        <v>50</v>
      </c>
      <c r="G110" s="16">
        <v>42771</v>
      </c>
      <c r="H110" s="16">
        <v>42771</v>
      </c>
      <c r="I110" s="144">
        <v>4</v>
      </c>
      <c r="J110" s="145"/>
      <c r="K110" s="15" t="s">
        <v>83</v>
      </c>
      <c r="L110" s="50"/>
    </row>
    <row r="111" spans="5:12" ht="33.75" thickBot="1">
      <c r="E111" s="13" t="s">
        <v>185</v>
      </c>
      <c r="F111" s="14" t="s">
        <v>51</v>
      </c>
      <c r="G111" s="16">
        <v>42771</v>
      </c>
      <c r="H111" s="16">
        <v>42771</v>
      </c>
      <c r="I111" s="144">
        <v>4</v>
      </c>
      <c r="J111" s="145"/>
      <c r="K111" s="37" t="s">
        <v>92</v>
      </c>
      <c r="L111" s="50"/>
    </row>
    <row r="112" spans="5:12" ht="33.75" thickBot="1">
      <c r="E112" s="13" t="s">
        <v>186</v>
      </c>
      <c r="F112" s="14" t="s">
        <v>52</v>
      </c>
      <c r="G112" s="16">
        <v>42771</v>
      </c>
      <c r="H112" s="16">
        <v>42771</v>
      </c>
      <c r="I112" s="144">
        <v>6</v>
      </c>
      <c r="J112" s="145"/>
      <c r="K112" s="15" t="s">
        <v>7</v>
      </c>
      <c r="L112" s="50"/>
    </row>
    <row r="113" spans="5:12" ht="33.75" thickBot="1">
      <c r="E113" s="13" t="s">
        <v>187</v>
      </c>
      <c r="F113" s="14" t="s">
        <v>53</v>
      </c>
      <c r="G113" s="16">
        <v>42771</v>
      </c>
      <c r="H113" s="16">
        <v>42771</v>
      </c>
      <c r="I113" s="144">
        <v>4</v>
      </c>
      <c r="J113" s="145"/>
      <c r="K113" s="15" t="s">
        <v>92</v>
      </c>
      <c r="L113" s="50"/>
    </row>
    <row r="114" spans="5:12" ht="33.75" thickBot="1">
      <c r="E114" s="13" t="s">
        <v>188</v>
      </c>
      <c r="F114" s="14" t="s">
        <v>54</v>
      </c>
      <c r="G114" s="16">
        <v>42771</v>
      </c>
      <c r="H114" s="16">
        <v>42771</v>
      </c>
      <c r="I114" s="144">
        <v>4</v>
      </c>
      <c r="J114" s="145"/>
      <c r="K114" s="15" t="s">
        <v>83</v>
      </c>
      <c r="L114" s="50"/>
    </row>
    <row r="115" spans="5:12" ht="33.75" thickBot="1">
      <c r="E115" s="13" t="s">
        <v>189</v>
      </c>
      <c r="F115" s="14" t="s">
        <v>55</v>
      </c>
      <c r="G115" s="16">
        <v>42771</v>
      </c>
      <c r="H115" s="16">
        <v>42771</v>
      </c>
      <c r="I115" s="144">
        <v>4</v>
      </c>
      <c r="J115" s="145"/>
      <c r="K115" s="15" t="s">
        <v>7</v>
      </c>
      <c r="L115" s="50"/>
    </row>
    <row r="116" spans="5:12" ht="33.75" thickBot="1">
      <c r="E116" s="13" t="s">
        <v>265</v>
      </c>
      <c r="F116" s="14" t="s">
        <v>221</v>
      </c>
      <c r="G116" s="16">
        <v>42799</v>
      </c>
      <c r="H116" s="16">
        <v>42799</v>
      </c>
      <c r="I116" s="144">
        <v>4</v>
      </c>
      <c r="J116" s="145"/>
      <c r="K116" s="15" t="s">
        <v>7</v>
      </c>
      <c r="L116" s="50"/>
    </row>
    <row r="117" spans="5:12" ht="33.75" thickBot="1">
      <c r="E117" s="13" t="s">
        <v>266</v>
      </c>
      <c r="F117" s="14" t="s">
        <v>222</v>
      </c>
      <c r="G117" s="16">
        <v>42799</v>
      </c>
      <c r="H117" s="16">
        <v>42799</v>
      </c>
      <c r="I117" s="144">
        <v>4</v>
      </c>
      <c r="J117" s="145"/>
      <c r="K117" s="15" t="s">
        <v>92</v>
      </c>
      <c r="L117" s="50"/>
    </row>
    <row r="118" spans="5:12" ht="17.25" thickBot="1">
      <c r="E118" s="13" t="s">
        <v>267</v>
      </c>
      <c r="F118" s="14" t="s">
        <v>223</v>
      </c>
      <c r="G118" s="16">
        <v>42799</v>
      </c>
      <c r="H118" s="16">
        <v>42799</v>
      </c>
      <c r="I118" s="144">
        <v>4</v>
      </c>
      <c r="J118" s="145"/>
      <c r="K118" s="15" t="s">
        <v>83</v>
      </c>
      <c r="L118" s="50"/>
    </row>
    <row r="119" spans="5:12" ht="33.75" thickBot="1">
      <c r="E119" s="13" t="s">
        <v>268</v>
      </c>
      <c r="F119" s="14" t="s">
        <v>224</v>
      </c>
      <c r="G119" s="16">
        <v>42799</v>
      </c>
      <c r="H119" s="16">
        <v>42799</v>
      </c>
      <c r="I119" s="144">
        <v>4</v>
      </c>
      <c r="J119" s="145"/>
      <c r="K119" s="15" t="s">
        <v>7</v>
      </c>
      <c r="L119" s="50"/>
    </row>
    <row r="120" spans="5:12" ht="17.25" thickBot="1">
      <c r="E120" s="33" t="s">
        <v>190</v>
      </c>
      <c r="F120" s="34" t="s">
        <v>5</v>
      </c>
      <c r="G120" s="42">
        <v>42830</v>
      </c>
      <c r="H120" s="42">
        <v>42860</v>
      </c>
      <c r="I120" s="149">
        <f>SUM(I121:J122)</f>
        <v>16</v>
      </c>
      <c r="J120" s="151"/>
      <c r="K120" s="37"/>
      <c r="L120" s="50"/>
    </row>
    <row r="121" spans="5:12" ht="50.25" thickBot="1">
      <c r="E121" s="13" t="s">
        <v>191</v>
      </c>
      <c r="F121" s="14" t="s">
        <v>192</v>
      </c>
      <c r="G121" s="16">
        <v>42830</v>
      </c>
      <c r="H121" s="16">
        <v>42830</v>
      </c>
      <c r="I121" s="144">
        <v>8</v>
      </c>
      <c r="J121" s="145"/>
      <c r="K121" s="15" t="s">
        <v>65</v>
      </c>
      <c r="L121" s="50"/>
    </row>
    <row r="122" spans="5:12" ht="50.25" thickBot="1">
      <c r="E122" s="13" t="s">
        <v>193</v>
      </c>
      <c r="F122" s="14" t="s">
        <v>194</v>
      </c>
      <c r="G122" s="16">
        <v>42860</v>
      </c>
      <c r="H122" s="16">
        <v>42860</v>
      </c>
      <c r="I122" s="144">
        <v>8</v>
      </c>
      <c r="J122" s="145"/>
      <c r="K122" s="15" t="s">
        <v>65</v>
      </c>
      <c r="L122" s="51"/>
    </row>
    <row r="123" spans="5:12" ht="17.25" thickBot="1">
      <c r="E123" s="146" t="s">
        <v>195</v>
      </c>
      <c r="F123" s="147"/>
      <c r="G123" s="147"/>
      <c r="H123" s="147"/>
      <c r="I123" s="148"/>
      <c r="J123" s="149">
        <f>SUM(I4,I7,I18,I54)</f>
        <v>626</v>
      </c>
      <c r="K123" s="150"/>
      <c r="L123" s="151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5" t="s">
        <v>56</v>
      </c>
      <c r="B1" s="6" t="s">
        <v>57</v>
      </c>
      <c r="C1" s="6" t="s">
        <v>58</v>
      </c>
      <c r="D1" s="6" t="s">
        <v>59</v>
      </c>
      <c r="E1" s="7" t="s">
        <v>60</v>
      </c>
      <c r="F1" s="6" t="s">
        <v>61</v>
      </c>
    </row>
    <row r="2" spans="1:6" ht="17.25" thickBot="1">
      <c r="A2" s="8">
        <v>1</v>
      </c>
      <c r="B2" s="9" t="s">
        <v>62</v>
      </c>
      <c r="C2" s="10">
        <v>42583</v>
      </c>
      <c r="D2" s="10">
        <v>42586</v>
      </c>
      <c r="E2" s="11">
        <v>16</v>
      </c>
      <c r="F2" s="12"/>
    </row>
    <row r="3" spans="1:6" ht="33.75" thickBot="1">
      <c r="A3" s="13">
        <v>1.1000000000000001</v>
      </c>
      <c r="B3" s="14" t="s">
        <v>63</v>
      </c>
      <c r="C3" s="15" t="s">
        <v>64</v>
      </c>
      <c r="D3" s="16">
        <v>42858</v>
      </c>
      <c r="E3" s="15">
        <v>8</v>
      </c>
      <c r="F3" s="15" t="s">
        <v>65</v>
      </c>
    </row>
    <row r="4" spans="1:6" ht="17.25" thickBot="1">
      <c r="A4" s="13">
        <v>1.2</v>
      </c>
      <c r="B4" s="14" t="s">
        <v>66</v>
      </c>
      <c r="C4" s="16">
        <v>42919</v>
      </c>
      <c r="D4" s="16">
        <v>42950</v>
      </c>
      <c r="E4" s="15">
        <v>8</v>
      </c>
      <c r="F4" s="15" t="s">
        <v>67</v>
      </c>
    </row>
    <row r="5" spans="1:6" ht="17.25" thickBot="1">
      <c r="A5" s="8">
        <v>2</v>
      </c>
      <c r="B5" s="9" t="s">
        <v>68</v>
      </c>
      <c r="C5" s="17">
        <v>42950</v>
      </c>
      <c r="D5" s="18" t="s">
        <v>69</v>
      </c>
      <c r="E5" s="11">
        <f>SUM(E6:E12)</f>
        <v>92</v>
      </c>
      <c r="F5" s="12"/>
    </row>
    <row r="6" spans="1:6" ht="17.25" thickBot="1">
      <c r="A6" s="13">
        <v>2.1</v>
      </c>
      <c r="B6" s="14" t="s">
        <v>70</v>
      </c>
      <c r="C6" s="16">
        <v>42950</v>
      </c>
      <c r="D6" s="16">
        <v>42970</v>
      </c>
      <c r="E6" s="15">
        <v>8</v>
      </c>
      <c r="F6" s="15" t="s">
        <v>65</v>
      </c>
    </row>
    <row r="7" spans="1:6" ht="17.25" thickBot="1">
      <c r="A7" s="13">
        <v>2.2000000000000002</v>
      </c>
      <c r="B7" s="14" t="s">
        <v>71</v>
      </c>
      <c r="C7" s="16">
        <v>42950</v>
      </c>
      <c r="D7" s="16">
        <v>43011</v>
      </c>
      <c r="E7" s="15">
        <v>24</v>
      </c>
      <c r="F7" s="15" t="s">
        <v>65</v>
      </c>
    </row>
    <row r="8" spans="1:6" ht="17.25" thickBot="1">
      <c r="A8" s="13">
        <v>2.2999999999999998</v>
      </c>
      <c r="B8" s="14" t="s">
        <v>72</v>
      </c>
      <c r="C8" s="16">
        <v>42981</v>
      </c>
      <c r="D8" s="16">
        <v>43011</v>
      </c>
      <c r="E8" s="15">
        <v>12</v>
      </c>
      <c r="F8" s="15" t="s">
        <v>65</v>
      </c>
    </row>
    <row r="9" spans="1:6" ht="17.25" thickBot="1">
      <c r="A9" s="13">
        <v>2.4</v>
      </c>
      <c r="B9" s="14" t="s">
        <v>73</v>
      </c>
      <c r="C9" s="16">
        <v>43042</v>
      </c>
      <c r="D9" s="16">
        <v>43042</v>
      </c>
      <c r="E9" s="15">
        <v>8</v>
      </c>
      <c r="F9" s="15" t="s">
        <v>65</v>
      </c>
    </row>
    <row r="10" spans="1:6" ht="33.75" thickBot="1">
      <c r="A10" s="13">
        <v>2.5</v>
      </c>
      <c r="B10" s="14" t="s">
        <v>74</v>
      </c>
      <c r="C10" s="15" t="s">
        <v>75</v>
      </c>
      <c r="D10" s="15" t="s">
        <v>76</v>
      </c>
      <c r="E10" s="15">
        <v>24</v>
      </c>
      <c r="F10" s="15" t="s">
        <v>65</v>
      </c>
    </row>
    <row r="11" spans="1:6" ht="33.75" thickBot="1">
      <c r="A11" s="13">
        <v>2.6</v>
      </c>
      <c r="B11" s="14" t="s">
        <v>73</v>
      </c>
      <c r="C11" s="15" t="s">
        <v>77</v>
      </c>
      <c r="D11" s="19">
        <v>42598</v>
      </c>
      <c r="E11" s="15">
        <v>8</v>
      </c>
      <c r="F11" s="15" t="s">
        <v>65</v>
      </c>
    </row>
    <row r="12" spans="1:6" ht="33.75" thickBot="1">
      <c r="A12" s="13">
        <v>2.8</v>
      </c>
      <c r="B12" s="14" t="s">
        <v>73</v>
      </c>
      <c r="C12" s="15" t="s">
        <v>69</v>
      </c>
      <c r="D12" s="15" t="s">
        <v>69</v>
      </c>
      <c r="E12" s="15">
        <v>8</v>
      </c>
      <c r="F12" s="15" t="s">
        <v>65</v>
      </c>
    </row>
    <row r="14" spans="1:6" ht="16.5" thickBot="1">
      <c r="A14" s="20"/>
    </row>
    <row r="15" spans="1:6" ht="33.75" thickBot="1">
      <c r="A15" s="21">
        <v>3</v>
      </c>
      <c r="B15" s="22" t="s">
        <v>78</v>
      </c>
      <c r="C15" s="23" t="s">
        <v>69</v>
      </c>
      <c r="D15" s="24">
        <v>43013</v>
      </c>
      <c r="E15" s="25"/>
      <c r="F15" s="26"/>
    </row>
    <row r="16" spans="1:6" ht="33.75" thickBot="1">
      <c r="A16" s="27">
        <v>3.1</v>
      </c>
      <c r="B16" s="28" t="s">
        <v>4</v>
      </c>
      <c r="C16" s="29" t="s">
        <v>69</v>
      </c>
      <c r="D16" s="30">
        <v>42770</v>
      </c>
      <c r="E16" s="31">
        <f>SUM(E17,E18,E19,E20,E23,E27,E30,E33,E36,E39)</f>
        <v>100</v>
      </c>
      <c r="F16" s="32"/>
    </row>
    <row r="17" spans="1:6" ht="33.75" thickBot="1">
      <c r="A17" s="13" t="s">
        <v>79</v>
      </c>
      <c r="B17" s="14" t="s">
        <v>80</v>
      </c>
      <c r="C17" s="15" t="s">
        <v>69</v>
      </c>
      <c r="D17" s="15" t="s">
        <v>69</v>
      </c>
      <c r="E17" s="15">
        <v>8</v>
      </c>
      <c r="F17" s="15" t="s">
        <v>65</v>
      </c>
    </row>
    <row r="18" spans="1:6" ht="33.75" thickBot="1">
      <c r="A18" s="13" t="s">
        <v>81</v>
      </c>
      <c r="B18" s="14" t="s">
        <v>82</v>
      </c>
      <c r="C18" s="15" t="s">
        <v>69</v>
      </c>
      <c r="D18" s="15" t="s">
        <v>69</v>
      </c>
      <c r="E18" s="15">
        <v>4</v>
      </c>
      <c r="F18" s="15" t="s">
        <v>83</v>
      </c>
    </row>
    <row r="19" spans="1:6" ht="33.75" thickBot="1">
      <c r="A19" s="13" t="s">
        <v>84</v>
      </c>
      <c r="B19" s="14" t="s">
        <v>85</v>
      </c>
      <c r="C19" s="15" t="s">
        <v>86</v>
      </c>
      <c r="D19" s="15" t="s">
        <v>86</v>
      </c>
      <c r="E19" s="15">
        <v>4</v>
      </c>
      <c r="F19" s="15" t="s">
        <v>7</v>
      </c>
    </row>
    <row r="20" spans="1:6" ht="33.75" thickBot="1">
      <c r="A20" s="33" t="s">
        <v>87</v>
      </c>
      <c r="B20" s="34" t="s">
        <v>88</v>
      </c>
      <c r="C20" s="35" t="s">
        <v>89</v>
      </c>
      <c r="D20" s="35" t="s">
        <v>90</v>
      </c>
      <c r="E20" s="35">
        <f>SUM(E21:E22)</f>
        <v>12</v>
      </c>
      <c r="F20" s="36"/>
    </row>
    <row r="21" spans="1:6" ht="33.75" thickBot="1">
      <c r="A21" s="13" t="s">
        <v>91</v>
      </c>
      <c r="B21" s="14" t="s">
        <v>8</v>
      </c>
      <c r="C21" s="15" t="s">
        <v>89</v>
      </c>
      <c r="D21" s="15" t="s">
        <v>89</v>
      </c>
      <c r="E21" s="15">
        <v>8</v>
      </c>
      <c r="F21" s="15" t="s">
        <v>92</v>
      </c>
    </row>
    <row r="22" spans="1:6" ht="33.75" thickBot="1">
      <c r="A22" s="13" t="s">
        <v>93</v>
      </c>
      <c r="B22" s="14" t="s">
        <v>9</v>
      </c>
      <c r="C22" s="15" t="s">
        <v>90</v>
      </c>
      <c r="D22" s="15" t="s">
        <v>90</v>
      </c>
      <c r="E22" s="15">
        <v>4</v>
      </c>
      <c r="F22" s="15" t="s">
        <v>7</v>
      </c>
    </row>
    <row r="23" spans="1:6" ht="33.75" thickBot="1">
      <c r="A23" s="33" t="s">
        <v>94</v>
      </c>
      <c r="B23" s="34" t="s">
        <v>95</v>
      </c>
      <c r="C23" s="35" t="s">
        <v>96</v>
      </c>
      <c r="D23" s="35" t="s">
        <v>96</v>
      </c>
      <c r="E23" s="35">
        <v>8</v>
      </c>
      <c r="F23" s="37"/>
    </row>
    <row r="24" spans="1:6" ht="33.75" thickBot="1">
      <c r="A24" s="13" t="s">
        <v>97</v>
      </c>
      <c r="B24" s="14" t="s">
        <v>10</v>
      </c>
      <c r="C24" s="15" t="s">
        <v>96</v>
      </c>
      <c r="D24" s="15" t="s">
        <v>96</v>
      </c>
      <c r="E24" s="15">
        <v>4</v>
      </c>
      <c r="F24" s="15" t="s">
        <v>92</v>
      </c>
    </row>
    <row r="25" spans="1:6" ht="33.75" thickBot="1">
      <c r="A25" s="13" t="s">
        <v>98</v>
      </c>
      <c r="B25" s="14" t="s">
        <v>11</v>
      </c>
      <c r="C25" s="15" t="s">
        <v>99</v>
      </c>
      <c r="D25" s="15" t="s">
        <v>99</v>
      </c>
      <c r="E25" s="15">
        <v>4</v>
      </c>
      <c r="F25" s="15" t="s">
        <v>7</v>
      </c>
    </row>
    <row r="26" spans="1:6" ht="16.5" thickBot="1">
      <c r="A26" s="20"/>
    </row>
    <row r="27" spans="1:6" ht="33.75" thickBot="1">
      <c r="A27" s="38" t="s">
        <v>100</v>
      </c>
      <c r="B27" s="39" t="s">
        <v>101</v>
      </c>
      <c r="C27" s="40" t="s">
        <v>96</v>
      </c>
      <c r="D27" s="40" t="s">
        <v>102</v>
      </c>
      <c r="E27" s="40">
        <v>16</v>
      </c>
      <c r="F27" s="41"/>
    </row>
    <row r="28" spans="1:6" ht="33.75" thickBot="1">
      <c r="A28" s="13" t="s">
        <v>103</v>
      </c>
      <c r="B28" s="14" t="s">
        <v>12</v>
      </c>
      <c r="C28" s="15" t="s">
        <v>96</v>
      </c>
      <c r="D28" s="15" t="s">
        <v>102</v>
      </c>
      <c r="E28" s="15">
        <v>8</v>
      </c>
      <c r="F28" s="15" t="s">
        <v>92</v>
      </c>
    </row>
    <row r="29" spans="1:6" ht="33.75" thickBot="1">
      <c r="A29" s="13" t="s">
        <v>104</v>
      </c>
      <c r="B29" s="14" t="s">
        <v>13</v>
      </c>
      <c r="C29" s="15" t="s">
        <v>96</v>
      </c>
      <c r="D29" s="15" t="s">
        <v>102</v>
      </c>
      <c r="E29" s="15">
        <v>8</v>
      </c>
      <c r="F29" s="15" t="s">
        <v>7</v>
      </c>
    </row>
    <row r="30" spans="1:6" ht="33.75" thickBot="1">
      <c r="A30" s="33" t="s">
        <v>105</v>
      </c>
      <c r="B30" s="34" t="s">
        <v>106</v>
      </c>
      <c r="C30" s="35" t="s">
        <v>107</v>
      </c>
      <c r="D30" s="35" t="s">
        <v>107</v>
      </c>
      <c r="E30" s="35">
        <v>8</v>
      </c>
      <c r="F30" s="37"/>
    </row>
    <row r="31" spans="1:6" ht="33.75" thickBot="1">
      <c r="A31" s="13" t="s">
        <v>108</v>
      </c>
      <c r="B31" s="14" t="s">
        <v>14</v>
      </c>
      <c r="C31" s="15" t="s">
        <v>107</v>
      </c>
      <c r="D31" s="15" t="s">
        <v>107</v>
      </c>
      <c r="E31" s="15">
        <v>4</v>
      </c>
      <c r="F31" s="15" t="s">
        <v>7</v>
      </c>
    </row>
    <row r="32" spans="1:6" ht="33.75" thickBot="1">
      <c r="A32" s="13" t="s">
        <v>109</v>
      </c>
      <c r="B32" s="14" t="s">
        <v>15</v>
      </c>
      <c r="C32" s="15" t="s">
        <v>107</v>
      </c>
      <c r="D32" s="15" t="s">
        <v>107</v>
      </c>
      <c r="E32" s="15">
        <v>4</v>
      </c>
      <c r="F32" s="15" t="s">
        <v>83</v>
      </c>
    </row>
    <row r="33" spans="1:6" ht="33.75" thickBot="1">
      <c r="A33" s="33" t="s">
        <v>110</v>
      </c>
      <c r="B33" s="34" t="s">
        <v>111</v>
      </c>
      <c r="C33" s="35" t="s">
        <v>112</v>
      </c>
      <c r="D33" s="35" t="s">
        <v>112</v>
      </c>
      <c r="E33" s="35">
        <v>16</v>
      </c>
      <c r="F33" s="37"/>
    </row>
    <row r="34" spans="1:6" ht="33.75" thickBot="1">
      <c r="A34" s="13" t="s">
        <v>113</v>
      </c>
      <c r="B34" s="14" t="s">
        <v>16</v>
      </c>
      <c r="C34" s="15" t="s">
        <v>112</v>
      </c>
      <c r="D34" s="15" t="s">
        <v>112</v>
      </c>
      <c r="E34" s="15">
        <v>8</v>
      </c>
      <c r="F34" s="15" t="s">
        <v>92</v>
      </c>
    </row>
    <row r="35" spans="1:6" ht="33.75" thickBot="1">
      <c r="A35" s="13" t="s">
        <v>114</v>
      </c>
      <c r="B35" s="14" t="s">
        <v>17</v>
      </c>
      <c r="C35" s="15" t="s">
        <v>112</v>
      </c>
      <c r="D35" s="15" t="s">
        <v>112</v>
      </c>
      <c r="E35" s="15">
        <v>8</v>
      </c>
      <c r="F35" s="15" t="s">
        <v>7</v>
      </c>
    </row>
    <row r="36" spans="1:6" ht="33.75" thickBot="1">
      <c r="A36" s="33" t="s">
        <v>115</v>
      </c>
      <c r="B36" s="34" t="s">
        <v>3</v>
      </c>
      <c r="C36" s="35" t="s">
        <v>116</v>
      </c>
      <c r="D36" s="35" t="s">
        <v>116</v>
      </c>
      <c r="E36" s="35">
        <v>8</v>
      </c>
      <c r="F36" s="37"/>
    </row>
    <row r="37" spans="1:6" ht="33.75" thickBot="1">
      <c r="A37" s="13" t="s">
        <v>117</v>
      </c>
      <c r="B37" s="14" t="s">
        <v>18</v>
      </c>
      <c r="C37" s="15" t="s">
        <v>116</v>
      </c>
      <c r="D37" s="15" t="s">
        <v>116</v>
      </c>
      <c r="E37" s="15">
        <v>4</v>
      </c>
      <c r="F37" s="15" t="s">
        <v>7</v>
      </c>
    </row>
    <row r="38" spans="1:6" ht="33.75" thickBot="1">
      <c r="A38" s="13" t="s">
        <v>118</v>
      </c>
      <c r="B38" s="14" t="s">
        <v>19</v>
      </c>
      <c r="C38" s="15" t="s">
        <v>116</v>
      </c>
      <c r="D38" s="15" t="s">
        <v>116</v>
      </c>
      <c r="E38" s="15">
        <v>4</v>
      </c>
      <c r="F38" s="37" t="s">
        <v>83</v>
      </c>
    </row>
    <row r="39" spans="1:6" ht="17.25" thickBot="1">
      <c r="A39" s="33" t="s">
        <v>119</v>
      </c>
      <c r="B39" s="34" t="s">
        <v>120</v>
      </c>
      <c r="C39" s="42">
        <v>42739</v>
      </c>
      <c r="D39" s="42">
        <v>42770</v>
      </c>
      <c r="E39" s="35">
        <v>16</v>
      </c>
      <c r="F39" s="37"/>
    </row>
    <row r="40" spans="1:6" ht="17.25" thickBot="1">
      <c r="A40" s="13" t="s">
        <v>121</v>
      </c>
      <c r="B40" s="14" t="s">
        <v>122</v>
      </c>
      <c r="C40" s="16">
        <v>42739</v>
      </c>
      <c r="D40" s="16">
        <v>42739</v>
      </c>
      <c r="E40" s="15">
        <v>8</v>
      </c>
      <c r="F40" s="15" t="s">
        <v>65</v>
      </c>
    </row>
    <row r="41" spans="1:6" ht="17.25" thickBot="1">
      <c r="A41" s="13" t="s">
        <v>123</v>
      </c>
      <c r="B41" s="14" t="s">
        <v>124</v>
      </c>
      <c r="C41" s="16">
        <v>42770</v>
      </c>
      <c r="D41" s="16">
        <v>42770</v>
      </c>
      <c r="E41" s="15">
        <v>8</v>
      </c>
      <c r="F41" s="15" t="s">
        <v>65</v>
      </c>
    </row>
    <row r="42" spans="1:6" ht="17.25" thickBot="1">
      <c r="A42" s="27">
        <v>3.2</v>
      </c>
      <c r="B42" s="28" t="s">
        <v>6</v>
      </c>
      <c r="C42" s="30">
        <v>42920</v>
      </c>
      <c r="D42" s="30">
        <v>42860</v>
      </c>
      <c r="E42" s="31">
        <f>SUM(E43,E44,E45,E46,E53,E60,E67,E74,E81,E88)</f>
        <v>270</v>
      </c>
      <c r="F42" s="43"/>
    </row>
    <row r="43" spans="1:6" ht="17.25" thickBot="1">
      <c r="A43" s="13" t="s">
        <v>125</v>
      </c>
      <c r="B43" s="14" t="s">
        <v>80</v>
      </c>
      <c r="C43" s="16">
        <v>42920</v>
      </c>
      <c r="D43" s="16">
        <v>42920</v>
      </c>
      <c r="E43" s="15">
        <v>8</v>
      </c>
      <c r="F43" s="15" t="s">
        <v>65</v>
      </c>
    </row>
    <row r="44" spans="1:6" ht="17.25" thickBot="1">
      <c r="A44" s="13" t="s">
        <v>126</v>
      </c>
      <c r="B44" s="14" t="s">
        <v>127</v>
      </c>
      <c r="C44" s="16">
        <v>42920</v>
      </c>
      <c r="D44" s="16">
        <v>42920</v>
      </c>
      <c r="E44" s="15">
        <v>4</v>
      </c>
      <c r="F44" s="15" t="s">
        <v>83</v>
      </c>
    </row>
    <row r="45" spans="1:6" ht="17.25" thickBot="1">
      <c r="A45" s="13" t="s">
        <v>128</v>
      </c>
      <c r="B45" s="14" t="s">
        <v>129</v>
      </c>
      <c r="C45" s="16">
        <v>42951</v>
      </c>
      <c r="D45" s="16">
        <v>42951</v>
      </c>
      <c r="E45" s="15">
        <v>8</v>
      </c>
      <c r="F45" s="15" t="s">
        <v>83</v>
      </c>
    </row>
    <row r="46" spans="1:6" ht="33.75" thickBot="1">
      <c r="A46" s="33" t="s">
        <v>130</v>
      </c>
      <c r="B46" s="34" t="s">
        <v>2</v>
      </c>
      <c r="C46" s="35" t="s">
        <v>131</v>
      </c>
      <c r="D46" s="35" t="s">
        <v>132</v>
      </c>
      <c r="E46" s="35">
        <v>24</v>
      </c>
      <c r="F46" s="37"/>
    </row>
    <row r="47" spans="1:6" ht="33.75" thickBot="1">
      <c r="A47" s="13" t="s">
        <v>133</v>
      </c>
      <c r="B47" s="14" t="s">
        <v>20</v>
      </c>
      <c r="C47" s="15" t="s">
        <v>131</v>
      </c>
      <c r="D47" s="15" t="s">
        <v>131</v>
      </c>
      <c r="E47" s="15">
        <v>4</v>
      </c>
      <c r="F47" s="15" t="s">
        <v>7</v>
      </c>
    </row>
    <row r="48" spans="1:6" ht="33.75" thickBot="1">
      <c r="A48" s="13" t="s">
        <v>134</v>
      </c>
      <c r="B48" s="14" t="s">
        <v>21</v>
      </c>
      <c r="C48" s="15" t="s">
        <v>131</v>
      </c>
      <c r="D48" s="15" t="s">
        <v>131</v>
      </c>
      <c r="E48" s="15">
        <v>4</v>
      </c>
      <c r="F48" s="15" t="s">
        <v>92</v>
      </c>
    </row>
    <row r="49" spans="1:6" ht="33.75" thickBot="1">
      <c r="A49" s="13" t="s">
        <v>135</v>
      </c>
      <c r="B49" s="14" t="s">
        <v>22</v>
      </c>
      <c r="C49" s="15" t="s">
        <v>131</v>
      </c>
      <c r="D49" s="15" t="s">
        <v>131</v>
      </c>
      <c r="E49" s="15">
        <v>4</v>
      </c>
      <c r="F49" s="15" t="s">
        <v>83</v>
      </c>
    </row>
    <row r="50" spans="1:6" ht="33.75" thickBot="1">
      <c r="A50" s="13" t="s">
        <v>136</v>
      </c>
      <c r="B50" s="14" t="s">
        <v>23</v>
      </c>
      <c r="C50" s="15" t="s">
        <v>132</v>
      </c>
      <c r="D50" s="15" t="s">
        <v>132</v>
      </c>
      <c r="E50" s="15">
        <v>4</v>
      </c>
      <c r="F50" s="15" t="s">
        <v>83</v>
      </c>
    </row>
    <row r="51" spans="1:6" ht="33.75" thickBot="1">
      <c r="A51" s="13" t="s">
        <v>137</v>
      </c>
      <c r="B51" s="14" t="s">
        <v>24</v>
      </c>
      <c r="C51" s="15" t="s">
        <v>132</v>
      </c>
      <c r="D51" s="15" t="s">
        <v>132</v>
      </c>
      <c r="E51" s="15">
        <v>4</v>
      </c>
      <c r="F51" s="15" t="s">
        <v>138</v>
      </c>
    </row>
    <row r="52" spans="1:6" ht="33.75" thickBot="1">
      <c r="A52" s="13" t="s">
        <v>139</v>
      </c>
      <c r="B52" s="14" t="s">
        <v>25</v>
      </c>
      <c r="C52" s="15" t="s">
        <v>132</v>
      </c>
      <c r="D52" s="15" t="s">
        <v>132</v>
      </c>
      <c r="E52" s="15">
        <v>4</v>
      </c>
      <c r="F52" s="15" t="s">
        <v>7</v>
      </c>
    </row>
    <row r="53" spans="1:6" ht="33.75" thickBot="1">
      <c r="A53" s="33" t="s">
        <v>140</v>
      </c>
      <c r="B53" s="34" t="s">
        <v>141</v>
      </c>
      <c r="C53" s="35" t="s">
        <v>142</v>
      </c>
      <c r="D53" s="35" t="s">
        <v>143</v>
      </c>
      <c r="E53" s="35">
        <f>SUM(E54:E59)</f>
        <v>24</v>
      </c>
      <c r="F53" s="37"/>
    </row>
    <row r="54" spans="1:6" ht="33.75" thickBot="1">
      <c r="A54" s="13" t="s">
        <v>144</v>
      </c>
      <c r="B54" s="14" t="s">
        <v>26</v>
      </c>
      <c r="C54" s="15" t="s">
        <v>142</v>
      </c>
      <c r="D54" s="15" t="s">
        <v>142</v>
      </c>
      <c r="E54" s="15">
        <v>4</v>
      </c>
      <c r="F54" s="15" t="s">
        <v>7</v>
      </c>
    </row>
    <row r="55" spans="1:6" ht="33.75" thickBot="1">
      <c r="A55" s="13" t="s">
        <v>145</v>
      </c>
      <c r="B55" s="14" t="s">
        <v>27</v>
      </c>
      <c r="C55" s="15" t="s">
        <v>142</v>
      </c>
      <c r="D55" s="15" t="s">
        <v>142</v>
      </c>
      <c r="E55" s="15">
        <v>4</v>
      </c>
      <c r="F55" s="15" t="s">
        <v>92</v>
      </c>
    </row>
    <row r="56" spans="1:6" ht="33.75" thickBot="1">
      <c r="A56" s="13" t="s">
        <v>146</v>
      </c>
      <c r="B56" s="14" t="s">
        <v>28</v>
      </c>
      <c r="C56" s="15" t="s">
        <v>142</v>
      </c>
      <c r="D56" s="15" t="s">
        <v>142</v>
      </c>
      <c r="E56" s="15">
        <v>4</v>
      </c>
      <c r="F56" s="15" t="s">
        <v>83</v>
      </c>
    </row>
    <row r="57" spans="1:6" ht="33.75" thickBot="1">
      <c r="A57" s="13" t="s">
        <v>147</v>
      </c>
      <c r="B57" s="14" t="s">
        <v>29</v>
      </c>
      <c r="C57" s="15" t="s">
        <v>143</v>
      </c>
      <c r="D57" s="15" t="s">
        <v>143</v>
      </c>
      <c r="E57" s="15">
        <v>4</v>
      </c>
      <c r="F57" s="15" t="s">
        <v>83</v>
      </c>
    </row>
    <row r="58" spans="1:6" ht="33.75" thickBot="1">
      <c r="A58" s="13" t="s">
        <v>148</v>
      </c>
      <c r="B58" s="14" t="s">
        <v>30</v>
      </c>
      <c r="C58" s="15" t="s">
        <v>143</v>
      </c>
      <c r="D58" s="15" t="s">
        <v>143</v>
      </c>
      <c r="E58" s="15">
        <v>4</v>
      </c>
      <c r="F58" s="15" t="s">
        <v>92</v>
      </c>
    </row>
    <row r="59" spans="1:6" ht="33.75" thickBot="1">
      <c r="A59" s="13" t="s">
        <v>149</v>
      </c>
      <c r="B59" s="14" t="s">
        <v>31</v>
      </c>
      <c r="C59" s="15" t="s">
        <v>143</v>
      </c>
      <c r="D59" s="15" t="s">
        <v>143</v>
      </c>
      <c r="E59" s="15">
        <v>4</v>
      </c>
      <c r="F59" s="15" t="s">
        <v>7</v>
      </c>
    </row>
    <row r="60" spans="1:6" ht="33.75" thickBot="1">
      <c r="A60" s="33" t="s">
        <v>150</v>
      </c>
      <c r="B60" s="34" t="s">
        <v>151</v>
      </c>
      <c r="C60" s="35" t="s">
        <v>152</v>
      </c>
      <c r="D60" s="35" t="s">
        <v>153</v>
      </c>
      <c r="E60" s="44">
        <f>SUM(E61:E66)</f>
        <v>84</v>
      </c>
      <c r="F60" s="37"/>
    </row>
    <row r="61" spans="1:6" ht="33.75" thickBot="1">
      <c r="A61" s="13" t="s">
        <v>154</v>
      </c>
      <c r="B61" s="14" t="s">
        <v>32</v>
      </c>
      <c r="C61" s="15" t="s">
        <v>152</v>
      </c>
      <c r="D61" s="15" t="s">
        <v>155</v>
      </c>
      <c r="E61" s="15">
        <v>12</v>
      </c>
      <c r="F61" s="15" t="s">
        <v>7</v>
      </c>
    </row>
    <row r="62" spans="1:6" ht="33.75" thickBot="1">
      <c r="A62" s="13" t="s">
        <v>156</v>
      </c>
      <c r="B62" s="14" t="s">
        <v>33</v>
      </c>
      <c r="C62" s="15" t="s">
        <v>152</v>
      </c>
      <c r="D62" s="15" t="s">
        <v>155</v>
      </c>
      <c r="E62" s="15">
        <v>12</v>
      </c>
      <c r="F62" s="15" t="s">
        <v>92</v>
      </c>
    </row>
    <row r="63" spans="1:6" ht="33.75" thickBot="1">
      <c r="A63" s="13" t="s">
        <v>157</v>
      </c>
      <c r="B63" s="14" t="s">
        <v>34</v>
      </c>
      <c r="C63" s="15" t="s">
        <v>152</v>
      </c>
      <c r="D63" s="15" t="s">
        <v>158</v>
      </c>
      <c r="E63" s="15">
        <v>20</v>
      </c>
      <c r="F63" s="15" t="s">
        <v>83</v>
      </c>
    </row>
    <row r="64" spans="1:6" ht="33.75" thickBot="1">
      <c r="A64" s="13" t="s">
        <v>159</v>
      </c>
      <c r="B64" s="14" t="s">
        <v>35</v>
      </c>
      <c r="C64" s="15" t="s">
        <v>160</v>
      </c>
      <c r="D64" s="15" t="s">
        <v>153</v>
      </c>
      <c r="E64" s="15">
        <v>12</v>
      </c>
      <c r="F64" s="15" t="s">
        <v>83</v>
      </c>
    </row>
    <row r="65" spans="1:6" ht="33.75" thickBot="1">
      <c r="A65" s="13" t="s">
        <v>161</v>
      </c>
      <c r="B65" s="14" t="s">
        <v>36</v>
      </c>
      <c r="C65" s="15" t="s">
        <v>162</v>
      </c>
      <c r="D65" s="15" t="s">
        <v>153</v>
      </c>
      <c r="E65" s="15">
        <v>16</v>
      </c>
      <c r="F65" s="15" t="s">
        <v>92</v>
      </c>
    </row>
    <row r="66" spans="1:6" ht="33.75" thickBot="1">
      <c r="A66" s="13" t="s">
        <v>163</v>
      </c>
      <c r="B66" s="14" t="s">
        <v>37</v>
      </c>
      <c r="C66" s="15" t="s">
        <v>162</v>
      </c>
      <c r="D66" s="15" t="s">
        <v>153</v>
      </c>
      <c r="E66" s="15">
        <v>12</v>
      </c>
      <c r="F66" s="15" t="s">
        <v>7</v>
      </c>
    </row>
    <row r="67" spans="1:6" ht="33.75" thickBot="1">
      <c r="A67" s="33" t="s">
        <v>164</v>
      </c>
      <c r="B67" s="34" t="s">
        <v>165</v>
      </c>
      <c r="C67" s="35" t="s">
        <v>166</v>
      </c>
      <c r="D67" s="35" t="s">
        <v>166</v>
      </c>
      <c r="E67" s="35">
        <f>SUM(E68:E73)</f>
        <v>28</v>
      </c>
      <c r="F67" s="37"/>
    </row>
    <row r="68" spans="1:6" ht="33.75" thickBot="1">
      <c r="A68" s="13" t="s">
        <v>167</v>
      </c>
      <c r="B68" s="14" t="s">
        <v>38</v>
      </c>
      <c r="C68" s="15" t="s">
        <v>166</v>
      </c>
      <c r="D68" s="15" t="s">
        <v>166</v>
      </c>
      <c r="E68" s="15">
        <v>4</v>
      </c>
      <c r="F68" s="15" t="s">
        <v>92</v>
      </c>
    </row>
    <row r="69" spans="1:6" ht="33.75" thickBot="1">
      <c r="A69" s="13" t="s">
        <v>168</v>
      </c>
      <c r="B69" s="14" t="s">
        <v>39</v>
      </c>
      <c r="C69" s="15" t="s">
        <v>166</v>
      </c>
      <c r="D69" s="15" t="s">
        <v>166</v>
      </c>
      <c r="E69" s="15">
        <v>4</v>
      </c>
      <c r="F69" s="15" t="s">
        <v>83</v>
      </c>
    </row>
    <row r="70" spans="1:6" ht="33.75" thickBot="1">
      <c r="A70" s="13" t="s">
        <v>169</v>
      </c>
      <c r="B70" s="14" t="s">
        <v>40</v>
      </c>
      <c r="C70" s="15" t="s">
        <v>166</v>
      </c>
      <c r="D70" s="15" t="s">
        <v>166</v>
      </c>
      <c r="E70" s="15">
        <v>8</v>
      </c>
      <c r="F70" s="15" t="s">
        <v>170</v>
      </c>
    </row>
    <row r="71" spans="1:6" ht="33.75" thickBot="1">
      <c r="A71" s="13" t="s">
        <v>171</v>
      </c>
      <c r="B71" s="14" t="s">
        <v>41</v>
      </c>
      <c r="C71" s="15" t="s">
        <v>166</v>
      </c>
      <c r="D71" s="15" t="s">
        <v>166</v>
      </c>
      <c r="E71" s="15">
        <v>4</v>
      </c>
      <c r="F71" s="15" t="s">
        <v>7</v>
      </c>
    </row>
    <row r="72" spans="1:6" ht="33.75" thickBot="1">
      <c r="A72" s="13" t="s">
        <v>172</v>
      </c>
      <c r="B72" s="14" t="s">
        <v>42</v>
      </c>
      <c r="C72" s="15" t="s">
        <v>166</v>
      </c>
      <c r="D72" s="15" t="s">
        <v>166</v>
      </c>
      <c r="E72" s="15">
        <v>4</v>
      </c>
      <c r="F72" s="15" t="s">
        <v>83</v>
      </c>
    </row>
    <row r="73" spans="1:6" ht="33.75" thickBot="1">
      <c r="A73" s="13" t="s">
        <v>173</v>
      </c>
      <c r="B73" s="14" t="s">
        <v>43</v>
      </c>
      <c r="C73" s="15" t="s">
        <v>166</v>
      </c>
      <c r="D73" s="15" t="s">
        <v>166</v>
      </c>
      <c r="E73" s="15">
        <v>4</v>
      </c>
      <c r="F73" s="15" t="s">
        <v>92</v>
      </c>
    </row>
    <row r="74" spans="1:6" ht="33.75" thickBot="1">
      <c r="A74" s="33" t="s">
        <v>174</v>
      </c>
      <c r="B74" s="34" t="s">
        <v>111</v>
      </c>
      <c r="C74" s="35" t="s">
        <v>175</v>
      </c>
      <c r="D74" s="42">
        <v>42740</v>
      </c>
      <c r="E74" s="35">
        <f>SUM(E75:E80)</f>
        <v>48</v>
      </c>
      <c r="F74" s="37"/>
    </row>
    <row r="75" spans="1:6" ht="33.75" thickBot="1">
      <c r="A75" s="13" t="s">
        <v>176</v>
      </c>
      <c r="B75" s="14" t="s">
        <v>44</v>
      </c>
      <c r="C75" s="15" t="s">
        <v>175</v>
      </c>
      <c r="D75" s="15" t="s">
        <v>177</v>
      </c>
      <c r="E75" s="15">
        <v>8</v>
      </c>
      <c r="F75" s="15" t="s">
        <v>7</v>
      </c>
    </row>
    <row r="76" spans="1:6" ht="33.75" thickBot="1">
      <c r="A76" s="13" t="s">
        <v>178</v>
      </c>
      <c r="B76" s="14" t="s">
        <v>45</v>
      </c>
      <c r="C76" s="15" t="s">
        <v>175</v>
      </c>
      <c r="D76" s="15" t="s">
        <v>177</v>
      </c>
      <c r="E76" s="15">
        <v>8</v>
      </c>
      <c r="F76" s="15" t="s">
        <v>92</v>
      </c>
    </row>
    <row r="77" spans="1:6" ht="33.75" thickBot="1">
      <c r="A77" s="13" t="s">
        <v>179</v>
      </c>
      <c r="B77" s="14" t="s">
        <v>46</v>
      </c>
      <c r="C77" s="15" t="s">
        <v>175</v>
      </c>
      <c r="D77" s="16">
        <v>42740</v>
      </c>
      <c r="E77" s="15">
        <v>16</v>
      </c>
      <c r="F77" s="15" t="s">
        <v>83</v>
      </c>
    </row>
    <row r="78" spans="1:6" ht="33.75" thickBot="1">
      <c r="A78" s="13" t="s">
        <v>180</v>
      </c>
      <c r="B78" s="14" t="s">
        <v>47</v>
      </c>
      <c r="C78" s="15" t="s">
        <v>175</v>
      </c>
      <c r="D78" s="15" t="s">
        <v>177</v>
      </c>
      <c r="E78" s="15">
        <v>8</v>
      </c>
      <c r="F78" s="15" t="s">
        <v>7</v>
      </c>
    </row>
    <row r="79" spans="1:6" ht="33.75" thickBot="1">
      <c r="A79" s="13" t="s">
        <v>181</v>
      </c>
      <c r="B79" s="14" t="s">
        <v>48</v>
      </c>
      <c r="C79" s="16">
        <v>42740</v>
      </c>
      <c r="D79" s="16">
        <v>42740</v>
      </c>
      <c r="E79" s="15">
        <v>4</v>
      </c>
      <c r="F79" s="15" t="s">
        <v>92</v>
      </c>
    </row>
    <row r="80" spans="1:6" ht="17.25" thickBot="1">
      <c r="A80" s="13" t="s">
        <v>182</v>
      </c>
      <c r="B80" s="14" t="s">
        <v>49</v>
      </c>
      <c r="C80" s="16">
        <v>42740</v>
      </c>
      <c r="D80" s="16">
        <v>42740</v>
      </c>
      <c r="E80" s="15">
        <v>4</v>
      </c>
      <c r="F80" s="15" t="s">
        <v>7</v>
      </c>
    </row>
    <row r="81" spans="1:6" ht="17.25" thickBot="1">
      <c r="A81" s="33" t="s">
        <v>183</v>
      </c>
      <c r="B81" s="34" t="s">
        <v>3</v>
      </c>
      <c r="C81" s="42">
        <v>42771</v>
      </c>
      <c r="D81" s="42">
        <v>42771</v>
      </c>
      <c r="E81" s="35">
        <f>SUM(E82:E87)</f>
        <v>26</v>
      </c>
      <c r="F81" s="37"/>
    </row>
    <row r="82" spans="1:6" ht="17.25" thickBot="1">
      <c r="A82" s="13" t="s">
        <v>184</v>
      </c>
      <c r="B82" s="14" t="s">
        <v>50</v>
      </c>
      <c r="C82" s="16">
        <v>42771</v>
      </c>
      <c r="D82" s="16">
        <v>42771</v>
      </c>
      <c r="E82" s="15">
        <v>4</v>
      </c>
      <c r="F82" s="15" t="s">
        <v>83</v>
      </c>
    </row>
    <row r="83" spans="1:6" ht="17.25" thickBot="1">
      <c r="A83" s="13" t="s">
        <v>185</v>
      </c>
      <c r="B83" s="14" t="s">
        <v>51</v>
      </c>
      <c r="C83" s="16">
        <v>42771</v>
      </c>
      <c r="D83" s="16">
        <v>42771</v>
      </c>
      <c r="E83" s="15">
        <v>4</v>
      </c>
      <c r="F83" s="37" t="s">
        <v>92</v>
      </c>
    </row>
    <row r="84" spans="1:6" ht="33.75" thickBot="1">
      <c r="A84" s="13" t="s">
        <v>186</v>
      </c>
      <c r="B84" s="14" t="s">
        <v>52</v>
      </c>
      <c r="C84" s="16">
        <v>42771</v>
      </c>
      <c r="D84" s="16">
        <v>42771</v>
      </c>
      <c r="E84" s="15">
        <v>6</v>
      </c>
      <c r="F84" s="15" t="s">
        <v>7</v>
      </c>
    </row>
    <row r="85" spans="1:6" ht="33.75" thickBot="1">
      <c r="A85" s="13" t="s">
        <v>187</v>
      </c>
      <c r="B85" s="14" t="s">
        <v>53</v>
      </c>
      <c r="C85" s="16">
        <v>42771</v>
      </c>
      <c r="D85" s="16">
        <v>42771</v>
      </c>
      <c r="E85" s="15">
        <v>4</v>
      </c>
      <c r="F85" s="15" t="s">
        <v>92</v>
      </c>
    </row>
    <row r="86" spans="1:6" ht="17.25" thickBot="1">
      <c r="A86" s="13" t="s">
        <v>188</v>
      </c>
      <c r="B86" s="14" t="s">
        <v>54</v>
      </c>
      <c r="C86" s="16">
        <v>42771</v>
      </c>
      <c r="D86" s="16">
        <v>42771</v>
      </c>
      <c r="E86" s="15">
        <v>4</v>
      </c>
      <c r="F86" s="15" t="s">
        <v>83</v>
      </c>
    </row>
    <row r="87" spans="1:6" ht="17.25" thickBot="1">
      <c r="A87" s="13" t="s">
        <v>189</v>
      </c>
      <c r="B87" s="14" t="s">
        <v>55</v>
      </c>
      <c r="C87" s="16">
        <v>42771</v>
      </c>
      <c r="D87" s="16">
        <v>42771</v>
      </c>
      <c r="E87" s="15">
        <v>4</v>
      </c>
      <c r="F87" s="15" t="s">
        <v>7</v>
      </c>
    </row>
    <row r="88" spans="1:6" ht="17.25" thickBot="1">
      <c r="A88" s="33" t="s">
        <v>190</v>
      </c>
      <c r="B88" s="34" t="s">
        <v>5</v>
      </c>
      <c r="C88" s="42">
        <v>42799</v>
      </c>
      <c r="D88" s="42">
        <v>42830</v>
      </c>
      <c r="E88" s="35">
        <v>16</v>
      </c>
      <c r="F88" s="37"/>
    </row>
    <row r="89" spans="1:6" ht="17.25" thickBot="1">
      <c r="A89" s="13" t="s">
        <v>191</v>
      </c>
      <c r="B89" s="14" t="s">
        <v>192</v>
      </c>
      <c r="C89" s="16">
        <v>42799</v>
      </c>
      <c r="D89" s="16">
        <v>42799</v>
      </c>
      <c r="E89" s="15">
        <v>8</v>
      </c>
      <c r="F89" s="15" t="s">
        <v>65</v>
      </c>
    </row>
    <row r="90" spans="1:6" ht="17.25" thickBot="1">
      <c r="A90" s="13" t="s">
        <v>193</v>
      </c>
      <c r="B90" s="14" t="s">
        <v>194</v>
      </c>
      <c r="C90" s="16">
        <v>42830</v>
      </c>
      <c r="D90" s="16">
        <v>42830</v>
      </c>
      <c r="E90" s="15">
        <v>8</v>
      </c>
      <c r="F90" s="15" t="s">
        <v>65</v>
      </c>
    </row>
    <row r="91" spans="1:6" ht="17.25" thickBot="1">
      <c r="A91" s="146" t="s">
        <v>195</v>
      </c>
      <c r="B91" s="147"/>
      <c r="C91" s="147"/>
      <c r="D91" s="148"/>
      <c r="E91" s="149" t="s">
        <v>196</v>
      </c>
      <c r="F91" s="151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 1</vt:lpstr>
      <vt:lpstr>Sprint 2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Admin</cp:lastModifiedBy>
  <cp:lastPrinted>2017-05-14T15:49:40Z</cp:lastPrinted>
  <dcterms:created xsi:type="dcterms:W3CDTF">2016-05-09T08:50:23Z</dcterms:created>
  <dcterms:modified xsi:type="dcterms:W3CDTF">2021-05-20T07:03:35Z</dcterms:modified>
</cp:coreProperties>
</file>