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hau\Do An\4IN1_DoAnTotNghiep\Tài liệu\"/>
    </mc:Choice>
  </mc:AlternateContent>
  <bookViews>
    <workbookView xWindow="-120" yWindow="-120" windowWidth="20730" windowHeight="11160" activeTab="3"/>
  </bookViews>
  <sheets>
    <sheet name="Sprin 1" sheetId="8" r:id="rId1"/>
    <sheet name="Sprint 2" sheetId="9" r:id="rId2"/>
    <sheet name="Sprint 3" sheetId="14" r:id="rId3"/>
    <sheet name="Report" sheetId="11" r:id="rId4"/>
    <sheet name="Sheet2" sheetId="7" state="hidden" r:id="rId5"/>
    <sheet name="Sheet1" sheetId="6" state="hidden" r:id="rId6"/>
  </sheets>
  <calcPr calcId="162913"/>
</workbook>
</file>

<file path=xl/calcChain.xml><?xml version="1.0" encoding="utf-8"?>
<calcChain xmlns="http://schemas.openxmlformats.org/spreadsheetml/2006/main">
  <c r="E12" i="14" l="1"/>
  <c r="E11" i="14"/>
  <c r="E10" i="14"/>
  <c r="E9" i="14"/>
  <c r="D9" i="14"/>
  <c r="F139" i="14"/>
  <c r="H204" i="9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G204" i="9"/>
  <c r="G144" i="14"/>
  <c r="E13" i="14" l="1"/>
  <c r="G8" i="11" s="1"/>
  <c r="D12" i="14"/>
  <c r="D11" i="14"/>
  <c r="D10" i="14"/>
  <c r="V139" i="14"/>
  <c r="V144" i="14" s="1"/>
  <c r="W139" i="14"/>
  <c r="W144" i="14" s="1"/>
  <c r="W61" i="14"/>
  <c r="W143" i="14" s="1"/>
  <c r="T139" i="14"/>
  <c r="T144" i="14" s="1"/>
  <c r="X139" i="14"/>
  <c r="X144" i="14" s="1"/>
  <c r="U139" i="14"/>
  <c r="U144" i="14" s="1"/>
  <c r="S139" i="14"/>
  <c r="S144" i="14" s="1"/>
  <c r="R139" i="14"/>
  <c r="R144" i="14" s="1"/>
  <c r="Q139" i="14"/>
  <c r="Q144" i="14" s="1"/>
  <c r="P139" i="14"/>
  <c r="P144" i="14" s="1"/>
  <c r="O139" i="14"/>
  <c r="O144" i="14" s="1"/>
  <c r="N139" i="14"/>
  <c r="N144" i="14" s="1"/>
  <c r="M139" i="14"/>
  <c r="M144" i="14" s="1"/>
  <c r="L139" i="14"/>
  <c r="L144" i="14" s="1"/>
  <c r="K139" i="14"/>
  <c r="K144" i="14" s="1"/>
  <c r="J139" i="14"/>
  <c r="J144" i="14" s="1"/>
  <c r="I139" i="14"/>
  <c r="I144" i="14" s="1"/>
  <c r="H139" i="14"/>
  <c r="H144" i="14" s="1"/>
  <c r="G139" i="14"/>
  <c r="U61" i="14"/>
  <c r="U143" i="14" s="1"/>
  <c r="V61" i="14"/>
  <c r="V143" i="14" s="1"/>
  <c r="X61" i="14"/>
  <c r="X143" i="14" s="1"/>
  <c r="T61" i="14"/>
  <c r="T143" i="14" s="1"/>
  <c r="F61" i="14"/>
  <c r="S61" i="14"/>
  <c r="S143" i="14" s="1"/>
  <c r="R61" i="14"/>
  <c r="R143" i="14" s="1"/>
  <c r="Q61" i="14"/>
  <c r="Q143" i="14" s="1"/>
  <c r="P61" i="14"/>
  <c r="P143" i="14" s="1"/>
  <c r="O61" i="14"/>
  <c r="O143" i="14" s="1"/>
  <c r="N61" i="14"/>
  <c r="N143" i="14" s="1"/>
  <c r="M61" i="14"/>
  <c r="M143" i="14" s="1"/>
  <c r="L61" i="14"/>
  <c r="L143" i="14" s="1"/>
  <c r="K61" i="14"/>
  <c r="K143" i="14" s="1"/>
  <c r="J61" i="14"/>
  <c r="J143" i="14" s="1"/>
  <c r="I61" i="14"/>
  <c r="I143" i="14" s="1"/>
  <c r="H61" i="14"/>
  <c r="H143" i="14" s="1"/>
  <c r="G61" i="14"/>
  <c r="G143" i="14" s="1"/>
  <c r="U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H203" i="9"/>
  <c r="G203" i="9"/>
  <c r="G86" i="9"/>
  <c r="F199" i="9"/>
  <c r="D13" i="14" l="1"/>
  <c r="F8" i="11" s="1"/>
  <c r="D10" i="8"/>
  <c r="D9" i="8"/>
  <c r="G148" i="8"/>
  <c r="G153" i="8" s="1"/>
  <c r="E12" i="9" l="1"/>
  <c r="E9" i="9"/>
  <c r="E11" i="9"/>
  <c r="D12" i="9"/>
  <c r="E10" i="9"/>
  <c r="D11" i="9"/>
  <c r="D9" i="9"/>
  <c r="D10" i="9"/>
  <c r="E13" i="9" l="1"/>
  <c r="G7" i="11" s="1"/>
  <c r="U199" i="9"/>
  <c r="T199" i="9"/>
  <c r="S199" i="9"/>
  <c r="R199" i="9"/>
  <c r="Q199" i="9"/>
  <c r="P199" i="9"/>
  <c r="O199" i="9"/>
  <c r="N199" i="9"/>
  <c r="M199" i="9"/>
  <c r="L199" i="9"/>
  <c r="K199" i="9"/>
  <c r="J199" i="9"/>
  <c r="I199" i="9"/>
  <c r="H199" i="9"/>
  <c r="G199" i="9"/>
  <c r="U86" i="9"/>
  <c r="F86" i="9"/>
  <c r="T86" i="9" l="1"/>
  <c r="S86" i="9"/>
  <c r="R86" i="9"/>
  <c r="Q86" i="9"/>
  <c r="P86" i="9"/>
  <c r="O86" i="9"/>
  <c r="N86" i="9"/>
  <c r="M86" i="9"/>
  <c r="L86" i="9"/>
  <c r="K86" i="9"/>
  <c r="J86" i="9"/>
  <c r="I86" i="9"/>
  <c r="H86" i="9"/>
  <c r="D13" i="9" l="1"/>
  <c r="F7" i="11" s="1"/>
  <c r="E12" i="8"/>
  <c r="D12" i="8"/>
  <c r="E11" i="8"/>
  <c r="D11" i="8"/>
  <c r="E10" i="8"/>
  <c r="E9" i="8"/>
  <c r="U148" i="8"/>
  <c r="U153" i="8" s="1"/>
  <c r="E13" i="8" l="1"/>
  <c r="G6" i="11" s="1"/>
  <c r="G9" i="11" s="1"/>
  <c r="D13" i="8"/>
  <c r="F6" i="11" s="1"/>
  <c r="F9" i="11" s="1"/>
  <c r="F148" i="8"/>
  <c r="H148" i="8"/>
  <c r="H153" i="8" s="1"/>
  <c r="V148" i="8"/>
  <c r="T148" i="8"/>
  <c r="T153" i="8" s="1"/>
  <c r="S148" i="8"/>
  <c r="S153" i="8" s="1"/>
  <c r="R148" i="8"/>
  <c r="R153" i="8" s="1"/>
  <c r="Q148" i="8"/>
  <c r="Q153" i="8" s="1"/>
  <c r="P148" i="8"/>
  <c r="P153" i="8" s="1"/>
  <c r="O148" i="8"/>
  <c r="O153" i="8" s="1"/>
  <c r="N148" i="8"/>
  <c r="N153" i="8" s="1"/>
  <c r="M148" i="8"/>
  <c r="M153" i="8" s="1"/>
  <c r="L148" i="8"/>
  <c r="L153" i="8" s="1"/>
  <c r="K148" i="8"/>
  <c r="K153" i="8" s="1"/>
  <c r="J148" i="8"/>
  <c r="J153" i="8" s="1"/>
  <c r="I148" i="8"/>
  <c r="I153" i="8" s="1"/>
  <c r="F64" i="8"/>
  <c r="I64" i="8" l="1"/>
  <c r="I152" i="8" s="1"/>
  <c r="J64" i="8"/>
  <c r="J152" i="8" s="1"/>
  <c r="K64" i="8"/>
  <c r="K152" i="8" s="1"/>
  <c r="L64" i="8"/>
  <c r="L152" i="8" s="1"/>
  <c r="M64" i="8"/>
  <c r="M152" i="8" s="1"/>
  <c r="N64" i="8"/>
  <c r="N152" i="8" s="1"/>
  <c r="O64" i="8"/>
  <c r="O152" i="8" s="1"/>
  <c r="P64" i="8"/>
  <c r="P152" i="8" s="1"/>
  <c r="Q64" i="8"/>
  <c r="Q152" i="8" s="1"/>
  <c r="R64" i="8"/>
  <c r="R152" i="8" s="1"/>
  <c r="S64" i="8"/>
  <c r="S152" i="8" s="1"/>
  <c r="T64" i="8"/>
  <c r="T152" i="8" s="1"/>
  <c r="U64" i="8"/>
  <c r="U152" i="8" s="1"/>
  <c r="V64" i="8"/>
  <c r="H64" i="8"/>
  <c r="H152" i="8" s="1"/>
  <c r="G64" i="8"/>
  <c r="G152" i="8" s="1"/>
  <c r="I120" i="7" l="1"/>
  <c r="I109" i="7"/>
  <c r="I98" i="7"/>
  <c r="I87" i="7"/>
  <c r="I76" i="7"/>
  <c r="I65" i="7"/>
  <c r="I58" i="7"/>
  <c r="I46" i="7"/>
  <c r="I41" i="7"/>
  <c r="I36" i="7"/>
  <c r="I31" i="7"/>
  <c r="I25" i="7"/>
  <c r="I22" i="7"/>
  <c r="I7" i="7"/>
  <c r="I4" i="7"/>
  <c r="I54" i="7" l="1"/>
  <c r="I18" i="7"/>
  <c r="I17" i="7" s="1"/>
  <c r="E81" i="6"/>
  <c r="E74" i="6"/>
  <c r="E67" i="6"/>
  <c r="E60" i="6"/>
  <c r="E42" i="6" s="1"/>
  <c r="E53" i="6"/>
  <c r="E20" i="6"/>
  <c r="E16" i="6" s="1"/>
  <c r="E5" i="6"/>
  <c r="J123" i="7" l="1"/>
</calcChain>
</file>

<file path=xl/sharedStrings.xml><?xml version="1.0" encoding="utf-8"?>
<sst xmlns="http://schemas.openxmlformats.org/spreadsheetml/2006/main" count="1644" uniqueCount="454">
  <si>
    <t>Sprint</t>
  </si>
  <si>
    <t>Team</t>
  </si>
  <si>
    <t>Design User Interface</t>
  </si>
  <si>
    <t>Re-testing</t>
  </si>
  <si>
    <t>Sprint 1</t>
  </si>
  <si>
    <t>Release Sprint 2</t>
  </si>
  <si>
    <t>Sprint 2</t>
  </si>
  <si>
    <t>Linh</t>
  </si>
  <si>
    <t>Design user interface of “Nhập văn bản bằng tay”</t>
  </si>
  <si>
    <t>Design user interface of “Nhập văn bản từ file”</t>
  </si>
  <si>
    <t>Design test case cho chức năng “ Nhập văn bản bằng tay ”</t>
  </si>
  <si>
    <t>Design test case cho chức năng “ Nhập văn bản từ file ”</t>
  </si>
  <si>
    <t>Code chức năng “ Nhập văn bản bằng tay ”</t>
  </si>
  <si>
    <t>Code chức năng “Nhập văn bản từ file”</t>
  </si>
  <si>
    <t>Test “ Nhập văn bản bằng tay ”</t>
  </si>
  <si>
    <t>Test “ Nhập văn bản từ file ”</t>
  </si>
  <si>
    <t>Fix bugs of “ Nhập văn bản bằng tay ”</t>
  </si>
  <si>
    <t>Fix bugs of “ Nhập văn bản từ file ”</t>
  </si>
  <si>
    <t>Re-test “Nhập văn bản bằng tay”</t>
  </si>
  <si>
    <t>Re-test “Nhập văn bản từ file”</t>
  </si>
  <si>
    <t>Design user interface "Xem văn bản sau khi rút gọn"</t>
  </si>
  <si>
    <t>Design user interface “Xuất văn bản sau khi rút gọn”</t>
  </si>
  <si>
    <t>Design user interface of "Xem đồ thị liên kết giữa các câu"</t>
  </si>
  <si>
    <t>Design user interface “ Tùy chỉnh kích thước rút gọn văn bản”</t>
  </si>
  <si>
    <t>Design user interface “Xem tỉ lệ xếp hạng của các câu”</t>
  </si>
  <si>
    <t>Design user interface “Tìm kiếm nội dụng văn bản”</t>
  </si>
  <si>
    <t>Design test case for " Xem văn bản sau khi rút gọn "</t>
  </si>
  <si>
    <t>Design test case for “Xuất văn bản sau khi rút gọn ”</t>
  </si>
  <si>
    <t>Design test case for “ Xem đồ thị liên kết giữa các câu ”</t>
  </si>
  <si>
    <t>Design test case for “  Tùy chỉnh kích thước rút gọn văn bản ”</t>
  </si>
  <si>
    <t>Design test case for “ Xem tỉ lệ xếp hạng của các câu ”</t>
  </si>
  <si>
    <t>Design test case for “ Tìm kiếm nội dụng văn bản ”</t>
  </si>
  <si>
    <t>Code chức năng “ Xem văn bản sau khi rút gọn”</t>
  </si>
  <si>
    <t>Code chức năng “ Xuất văn bản sau khi rút gọn”</t>
  </si>
  <si>
    <t>Code chức năng “ Xem đồ thị liên kết giữa các câu”</t>
  </si>
  <si>
    <t>Code chức năng “ Tùy chỉnh kích thước rút gọn văn bản ”</t>
  </si>
  <si>
    <t>Code chức năng “   Xem tỉ lệ xếp hạng của các câu ”</t>
  </si>
  <si>
    <t>Code chức năng “ Tìm kiếm nội dụng văn bản”</t>
  </si>
  <si>
    <t>Test " Xem văn bản sau khi rút gọn "</t>
  </si>
  <si>
    <t>Test “  Xuất văn bản sau khi rút gọn ”</t>
  </si>
  <si>
    <t>Test “  Xem đồ thị liên kết giữa các câu ”</t>
  </si>
  <si>
    <t>Test “  Tùy chỉnh kích thước rút gọn văn bản  ”</t>
  </si>
  <si>
    <t>Test “  Xem tỉ lệ xếp hạng của các câu  ”</t>
  </si>
  <si>
    <t>Test “ Tìm kiếm nội dụng văn bản ”</t>
  </si>
  <si>
    <t>Fix bugs of " Xem văn bản sau khi rút gọn "</t>
  </si>
  <si>
    <t>Fix bugs of “  Xuất văn bản sau khi rút gọn ”</t>
  </si>
  <si>
    <t>Fix bugs of “  Xem đồ thị liên kết giữa các câu ”</t>
  </si>
  <si>
    <t>Fix bugs of “  Tùy chỉnh kích thước rút gọn văn bản ”</t>
  </si>
  <si>
    <t>Fix bugs of “ Xem tỉ lệ xếp hạng của các câu ”</t>
  </si>
  <si>
    <t>Fix bugs of “ Tìm kiếm nội dụng văn bản ”</t>
  </si>
  <si>
    <t>Re-test " Xem văn bản sau khi rút gọn "</t>
  </si>
  <si>
    <t>Re-test “  Xuất văn bản sau khi rút gọn ”</t>
  </si>
  <si>
    <t>Re-test “  Xem đồ thị liên kết giữa các câu ”</t>
  </si>
  <si>
    <t>Re-test “  Tùy chỉnh kích thước rút gọn văn bản ”</t>
  </si>
  <si>
    <t>Re-test “ Xem tỉ lệ xếp hạng của các câu ”</t>
  </si>
  <si>
    <t>Re-test “ Tìm kiếm nội dụng văn bản ”</t>
  </si>
  <si>
    <t>STT</t>
  </si>
  <si>
    <t>Tên</t>
  </si>
  <si>
    <t>Ngày bắt đầu</t>
  </si>
  <si>
    <t>Ngày kết thúc</t>
  </si>
  <si>
    <t>Thời gian ước tính</t>
  </si>
  <si>
    <t>Tên thành viên</t>
  </si>
  <si>
    <t>Initial</t>
  </si>
  <si>
    <t>Tổng hợp yêu cầu</t>
  </si>
  <si>
    <t>21-02-2017</t>
  </si>
  <si>
    <t>Tân, Quý, Linh</t>
  </si>
  <si>
    <t xml:space="preserve">Viết tài liệu Proposal </t>
  </si>
  <si>
    <t>Tân, Quý</t>
  </si>
  <si>
    <t>Start Up</t>
  </si>
  <si>
    <t>17-03-2017</t>
  </si>
  <si>
    <t>Project’s Meeting</t>
  </si>
  <si>
    <t xml:space="preserve">Viết tài liệu User Stories </t>
  </si>
  <si>
    <t>Viết tài liệu Product Backlog</t>
  </si>
  <si>
    <t>Review Document</t>
  </si>
  <si>
    <t>Create Project Plan Document</t>
  </si>
  <si>
    <t>13-03-2017</t>
  </si>
  <si>
    <t>15-03-2017</t>
  </si>
  <si>
    <t>16-03-2017</t>
  </si>
  <si>
    <t>Development</t>
  </si>
  <si>
    <t>3.1.1</t>
  </si>
  <si>
    <t>Sprint Planning Meeting</t>
  </si>
  <si>
    <t>3.1.2</t>
  </si>
  <si>
    <t>Tạo Sprint Backlog</t>
  </si>
  <si>
    <t>Tân</t>
  </si>
  <si>
    <t>3.1.3</t>
  </si>
  <si>
    <t>Tạo Test Plan document cho Sprint 1</t>
  </si>
  <si>
    <t>18-03-2017</t>
  </si>
  <si>
    <t>3.1.5</t>
  </si>
  <si>
    <t>Design user interface</t>
  </si>
  <si>
    <t>25-03-2017</t>
  </si>
  <si>
    <t>26-03-2017</t>
  </si>
  <si>
    <t>3.1.5.1</t>
  </si>
  <si>
    <t>Quý</t>
  </si>
  <si>
    <t>3.1.5.2</t>
  </si>
  <si>
    <t>3.1.6</t>
  </si>
  <si>
    <t>Design Test case for:</t>
  </si>
  <si>
    <t>27-03-2017</t>
  </si>
  <si>
    <t>3.1.6.1</t>
  </si>
  <si>
    <t>3.1.6.2</t>
  </si>
  <si>
    <t>27-02-2017</t>
  </si>
  <si>
    <t>3.1.7</t>
  </si>
  <si>
    <t>Coding</t>
  </si>
  <si>
    <t>28-03-2017</t>
  </si>
  <si>
    <t>3.1.7.1</t>
  </si>
  <si>
    <t>3.1.7.2</t>
  </si>
  <si>
    <t>3.1.8</t>
  </si>
  <si>
    <t>Testing</t>
  </si>
  <si>
    <t>29-03-2017</t>
  </si>
  <si>
    <t>3.1.8.1</t>
  </si>
  <si>
    <t>3.1.8.2</t>
  </si>
  <si>
    <t>3.1.9</t>
  </si>
  <si>
    <t>Fix bugs</t>
  </si>
  <si>
    <t>30-03-2017</t>
  </si>
  <si>
    <t>3.1.9.1</t>
  </si>
  <si>
    <t>3.1.9.2</t>
  </si>
  <si>
    <t>3.1.10</t>
  </si>
  <si>
    <t>31-03-2017</t>
  </si>
  <si>
    <t>3.1.10.1</t>
  </si>
  <si>
    <t>3.1.10.2</t>
  </si>
  <si>
    <t>3.1.11</t>
  </si>
  <si>
    <t>Release Sprint 1:</t>
  </si>
  <si>
    <t>3.1.11.1</t>
  </si>
  <si>
    <t>Sprint 1 Review Meeting</t>
  </si>
  <si>
    <t>3.1.11.2</t>
  </si>
  <si>
    <t>Sprint 1 Retrospective</t>
  </si>
  <si>
    <t>3.2.1</t>
  </si>
  <si>
    <t>3.2.2</t>
  </si>
  <si>
    <t>Tạo Sprint Backlog Document</t>
  </si>
  <si>
    <t>3.2.3</t>
  </si>
  <si>
    <t>Tạo Test Plan document cho Sprint 2</t>
  </si>
  <si>
    <t>3.2.5</t>
  </si>
  <si>
    <t>13-04-2017</t>
  </si>
  <si>
    <t>14-04-2017</t>
  </si>
  <si>
    <t>3.2.5.1</t>
  </si>
  <si>
    <t>3.2.5.2</t>
  </si>
  <si>
    <t>3.2.5.3</t>
  </si>
  <si>
    <t>3.2.5.4</t>
  </si>
  <si>
    <t>3.2.5.5</t>
  </si>
  <si>
    <t xml:space="preserve">Quý </t>
  </si>
  <si>
    <t>3.2.5.6</t>
  </si>
  <si>
    <t>3.2.6</t>
  </si>
  <si>
    <t>Design Test Case:</t>
  </si>
  <si>
    <t>15-04-2017</t>
  </si>
  <si>
    <t>16-04-2017</t>
  </si>
  <si>
    <t>3.2.6.1</t>
  </si>
  <si>
    <t>3.2.6.2</t>
  </si>
  <si>
    <t>3.2.6.3</t>
  </si>
  <si>
    <t>3.2.6.4</t>
  </si>
  <si>
    <t>3.2.6.5</t>
  </si>
  <si>
    <t>3.2.6.6</t>
  </si>
  <si>
    <t>3.2.7</t>
  </si>
  <si>
    <t>Coding:</t>
  </si>
  <si>
    <t>17-04-2017</t>
  </si>
  <si>
    <t>27-04-2017</t>
  </si>
  <si>
    <t>3.2.7.1</t>
  </si>
  <si>
    <t>19-04-2017</t>
  </si>
  <si>
    <t>3.2.7.2</t>
  </si>
  <si>
    <t>3.2.7.3</t>
  </si>
  <si>
    <t>21-04-2017</t>
  </si>
  <si>
    <t>3.2.7.4</t>
  </si>
  <si>
    <t>22-04-2017</t>
  </si>
  <si>
    <t>3.2.7.5</t>
  </si>
  <si>
    <t>20-04-2017</t>
  </si>
  <si>
    <t>3.2.7.6</t>
  </si>
  <si>
    <t>3.2.8</t>
  </si>
  <si>
    <t>Testing:</t>
  </si>
  <si>
    <t>28-04-2017</t>
  </si>
  <si>
    <t>3.2.8.1</t>
  </si>
  <si>
    <t>3.2.8.2</t>
  </si>
  <si>
    <t>3.2.8.3</t>
  </si>
  <si>
    <t>Linh,Quý</t>
  </si>
  <si>
    <t>3.2.8.4</t>
  </si>
  <si>
    <t>3.2.8.5</t>
  </si>
  <si>
    <t>3.2.8.6</t>
  </si>
  <si>
    <t>3.2.9</t>
  </si>
  <si>
    <t>29-04-2017</t>
  </si>
  <si>
    <t>3.2.9.1</t>
  </si>
  <si>
    <t>30-04-2017</t>
  </si>
  <si>
    <t>3.2.9.2</t>
  </si>
  <si>
    <t>3.2.9.3</t>
  </si>
  <si>
    <t>3.2.9.4</t>
  </si>
  <si>
    <t>3.2.9.5</t>
  </si>
  <si>
    <t>3.2.9.6</t>
  </si>
  <si>
    <t>3.2.10</t>
  </si>
  <si>
    <t>3.2.10.1</t>
  </si>
  <si>
    <t>3.2.10.2</t>
  </si>
  <si>
    <t>3.2.10.3</t>
  </si>
  <si>
    <t>3.2.10.4</t>
  </si>
  <si>
    <t>3.2.10.5</t>
  </si>
  <si>
    <t>3.2.10.6</t>
  </si>
  <si>
    <t>3.2.12</t>
  </si>
  <si>
    <t>3.2.12.1</t>
  </si>
  <si>
    <t>Sprint 2 Review Meeting</t>
  </si>
  <si>
    <t>3.2.12.2</t>
  </si>
  <si>
    <t>Sprint 2 Retrospective</t>
  </si>
  <si>
    <t>The total of working hour(s)</t>
  </si>
  <si>
    <t>468 hours</t>
  </si>
  <si>
    <t>Design test case cho chức năng “Tách câu từ văn bản đầu vào”</t>
  </si>
  <si>
    <t>Design test case cho chức năng “Tách câu thành từ”</t>
  </si>
  <si>
    <t>Code chức năng “Tách câu từ văn bản đầu vào”</t>
  </si>
  <si>
    <t>Code chức năng “Tách câu thành từ”</t>
  </si>
  <si>
    <t>Fix bugs  “ Nhập văn bản từ file ”</t>
  </si>
  <si>
    <t>Fix bugs “Tách câu từ văn bản đầu vào”</t>
  </si>
  <si>
    <t xml:space="preserve">Fix bugs “Tách câu thành từ” </t>
  </si>
  <si>
    <t>Re-test “Tách câu từ văn bản đầu vào”</t>
  </si>
  <si>
    <t xml:space="preserve">Re-test “Tách câu thành từ” </t>
  </si>
  <si>
    <t>Release Sprint 1</t>
  </si>
  <si>
    <t>Design test case for “Tính độ liên kết giữa các câu”</t>
  </si>
  <si>
    <t>Design tesst case for “Tính độ ưu tiên giữa các câu tách ra”</t>
  </si>
  <si>
    <t>Design tesst case for “Tạo node đồ thị”</t>
  </si>
  <si>
    <t>Design tesst case for “Liên kết đồ thị”</t>
  </si>
  <si>
    <t>Code chức năng “Tính độ liên kết giữa các câu”</t>
  </si>
  <si>
    <t>18-04-2017</t>
  </si>
  <si>
    <t>Code chức năng “Tính độ ưu tiên giữa các câu tách ra”</t>
  </si>
  <si>
    <t>Code chức năng “Tạo node cho đồ thị”</t>
  </si>
  <si>
    <t>Code chức năng “Liên kết đồ thị”</t>
  </si>
  <si>
    <t>Code chức năng “Tùy chỉnh kích thước rút gọn”</t>
  </si>
  <si>
    <t>Code chức năng “Xem văn bản sau khi rút gọn”</t>
  </si>
  <si>
    <t>25-04-2017</t>
  </si>
  <si>
    <t>Code chức năng “Lưu văn bản sau khi rút gọn ”</t>
  </si>
  <si>
    <t>26-04-2017</t>
  </si>
  <si>
    <t>Test “Tính độ liên kết giữa các câu”</t>
  </si>
  <si>
    <t>Test “Tính độ ưu tiên giữa các câu tách ra”</t>
  </si>
  <si>
    <t>Test “Tạo node đồ thị”</t>
  </si>
  <si>
    <t>Test “Liên kết đồ thị”</t>
  </si>
  <si>
    <t>Fix bugs of “Tùy chỉnh kích thước rút gọn văn bản”</t>
  </si>
  <si>
    <t>Fix bugs of “  Xem đồ thị liên kết giữa các câu”</t>
  </si>
  <si>
    <t>Fix bug of “Tính độ liên kết giữa các câu”</t>
  </si>
  <si>
    <t>Fix bug of “Tính độ ưu tiên giữa các câu tách ra”</t>
  </si>
  <si>
    <t>Fix bug of “Tạo node đồ thị”</t>
  </si>
  <si>
    <t>Fix bug of “Liên kết đồ thị”</t>
  </si>
  <si>
    <t xml:space="preserve">Sprint 1 </t>
  </si>
  <si>
    <t>24-03-2017</t>
  </si>
  <si>
    <t>3.1.6.3</t>
  </si>
  <si>
    <t>3.1.6.4</t>
  </si>
  <si>
    <t>3.1.7.3</t>
  </si>
  <si>
    <t>3.1.7.4</t>
  </si>
  <si>
    <t>3.1.8.3</t>
  </si>
  <si>
    <t>Test “ Tách câu từ văn bản đầu vào”</t>
  </si>
  <si>
    <t>3.1.8.4</t>
  </si>
  <si>
    <t>Test “Tách câu thành từ”</t>
  </si>
  <si>
    <t>Fix bugs “ Nhập văn bản bằng tay ”</t>
  </si>
  <si>
    <t>3.1.9.3</t>
  </si>
  <si>
    <t>3.1.9.4</t>
  </si>
  <si>
    <t>3.1.10.3</t>
  </si>
  <si>
    <t>3.1.10.4</t>
  </si>
  <si>
    <t>Design user interface “Lưu văn bản sau khi rút gọn”</t>
  </si>
  <si>
    <t>3.2.6.7</t>
  </si>
  <si>
    <t>3.2.6.8</t>
  </si>
  <si>
    <t>3.2.6.9</t>
  </si>
  <si>
    <t>3.2.6.10</t>
  </si>
  <si>
    <t>3.2.7.7</t>
  </si>
  <si>
    <t>24-04-2017</t>
  </si>
  <si>
    <t>3.2.7.8</t>
  </si>
  <si>
    <t>3.2.7.9</t>
  </si>
  <si>
    <t>3.2.7.10</t>
  </si>
  <si>
    <t>2.3.8.7</t>
  </si>
  <si>
    <t xml:space="preserve"> </t>
  </si>
  <si>
    <t>2.3.8.8</t>
  </si>
  <si>
    <t>2.3.8.9</t>
  </si>
  <si>
    <t>2.3.8.10</t>
  </si>
  <si>
    <t>3.2.9.7</t>
  </si>
  <si>
    <t>3.2.9.8</t>
  </si>
  <si>
    <t>3.2.9.9</t>
  </si>
  <si>
    <t>3.2.9.10</t>
  </si>
  <si>
    <t>3.2.10.7</t>
  </si>
  <si>
    <t>3.2.10.8</t>
  </si>
  <si>
    <t>3.2.10.9</t>
  </si>
  <si>
    <t>3.2.10.10</t>
  </si>
  <si>
    <t>Tên dự án :</t>
  </si>
  <si>
    <t>Tên module :</t>
  </si>
  <si>
    <t>Nhóm phát triển :</t>
  </si>
  <si>
    <t>Ngày bắt đầu :</t>
  </si>
  <si>
    <t>Ngày kết thúc :</t>
  </si>
  <si>
    <t>Ước tính</t>
  </si>
  <si>
    <t>Thành phần</t>
  </si>
  <si>
    <t>Tên nhiệm vụ</t>
  </si>
  <si>
    <t>Thành viên chịu trách nhiệm</t>
  </si>
  <si>
    <t>Tổng</t>
  </si>
  <si>
    <t>Báo cáo Sprint 1</t>
  </si>
  <si>
    <t>Thực tế</t>
  </si>
  <si>
    <t>Nguyễn Hậu</t>
  </si>
  <si>
    <t>Hậu</t>
  </si>
  <si>
    <t>Họp kế hoạch Sprint 1</t>
  </si>
  <si>
    <t>Tạo tài liệu kế hoạch
 kiểm thử cho Sprint 1</t>
  </si>
  <si>
    <t>Thiết kế databse</t>
  </si>
  <si>
    <t>Thiết kế database cho sprint 1</t>
  </si>
  <si>
    <t>Thiết kế database cho sprint 2</t>
  </si>
  <si>
    <t>Thiết kế giao diện</t>
  </si>
  <si>
    <t>Thiết kế giao diện trang chủ</t>
  </si>
  <si>
    <t xml:space="preserve">Thiết kế giao diện đăng kí </t>
  </si>
  <si>
    <t>Thiết kế giao diện đăng nhập</t>
  </si>
  <si>
    <t>Thiết kế giao diện Quên mật khẩu</t>
  </si>
  <si>
    <t>Thiết kế giao diện Quản lí thông tin cá nhân</t>
  </si>
  <si>
    <t>Thiết kế giao diện xác thực email</t>
  </si>
  <si>
    <t>Thiết kế giao diện Phản hồi</t>
  </si>
  <si>
    <t>Review giao diện</t>
  </si>
  <si>
    <t>Thiết kế testcase</t>
  </si>
  <si>
    <t xml:space="preserve">Thiết kế test case đăng kí </t>
  </si>
  <si>
    <t>Thiết kế test case đăng nhập</t>
  </si>
  <si>
    <t>Thiết kế test case quên mật khẩu</t>
  </si>
  <si>
    <t>Thiết kế test case quản lí thông tin cá nhân</t>
  </si>
  <si>
    <t>Thiết kế test case xác nhận email</t>
  </si>
  <si>
    <t>Thiết kế test case phản hồi</t>
  </si>
  <si>
    <t>Review tất cả các test case</t>
  </si>
  <si>
    <t>Code chức năng đăng kí</t>
  </si>
  <si>
    <t>Code chức năng đăng nhập</t>
  </si>
  <si>
    <t>Code chức năng quên mật khẩu</t>
  </si>
  <si>
    <t>Code chức năng quản lí thông tin cá nhân</t>
  </si>
  <si>
    <t>Code chức năng xác nhận email</t>
  </si>
  <si>
    <t>Code chức năng phản hồi</t>
  </si>
  <si>
    <t>Review code</t>
  </si>
  <si>
    <t>Test chức năng đăng kí</t>
  </si>
  <si>
    <t>Test chức năng đăng nhập</t>
  </si>
  <si>
    <t>Test chức năng quên mật khẩu</t>
  </si>
  <si>
    <t>Test chức năng quản lí thông tin cá nhân</t>
  </si>
  <si>
    <t>Test chức năng xác nhận email</t>
  </si>
  <si>
    <t>Test chức năng phản hồi</t>
  </si>
  <si>
    <t>Fix Bugs</t>
  </si>
  <si>
    <t>Fix bug chức năng đăng kí</t>
  </si>
  <si>
    <t>Fix bug chức năng đăng nhập</t>
  </si>
  <si>
    <t>Fix bug chức năng quên mật khẩu</t>
  </si>
  <si>
    <t>Fix bug chức năng quản lí thông tin cá nhân</t>
  </si>
  <si>
    <t>Fix bug chức năng xác nhận email</t>
  </si>
  <si>
    <t>Fix bug chức năng phản hồi</t>
  </si>
  <si>
    <t>Re-test chức năng đăng kí</t>
  </si>
  <si>
    <t>Re-test chức năng đăng nhập</t>
  </si>
  <si>
    <t>Re-test chức năng quên mật khẩu</t>
  </si>
  <si>
    <t>Re-test chức năng quản lí thông tin cá nhân</t>
  </si>
  <si>
    <t>Re-test chức năng xác nhận email</t>
  </si>
  <si>
    <t>Re-test chức năng phản hồi</t>
  </si>
  <si>
    <t>Họp review Sprint 1</t>
  </si>
  <si>
    <t>Cùng nhìn lại và rút ra bài học từ Sprint 1</t>
  </si>
  <si>
    <t>Thắng</t>
  </si>
  <si>
    <t>Cường</t>
  </si>
  <si>
    <t>Hậu, Hồng</t>
  </si>
  <si>
    <t>Hồng</t>
  </si>
  <si>
    <t>Hồng, Cường</t>
  </si>
  <si>
    <t>Thắng, Hồng</t>
  </si>
  <si>
    <t>Trễ</t>
  </si>
  <si>
    <t>Nguyễn Văn Hồng</t>
  </si>
  <si>
    <t>Võ Văn Thắng</t>
  </si>
  <si>
    <t>Ngô Minh Cường</t>
  </si>
  <si>
    <t>Xây dựng website quản lý tổ chức sự kiện DTU</t>
  </si>
  <si>
    <t>Kết thúc</t>
  </si>
  <si>
    <t>Sớm</t>
  </si>
  <si>
    <t>Ngày</t>
  </si>
  <si>
    <t>BẢNG TỔNG HỢP SPRINT 1</t>
  </si>
  <si>
    <t>Báo cáo Sprint 2</t>
  </si>
  <si>
    <t>Họp kế hoạch Sprint 2</t>
  </si>
  <si>
    <t>Tạo tài liệu kế hoạch kiểm thử cho Sprint 2</t>
  </si>
  <si>
    <t>Thiết kế giao diện quản lí tin tức</t>
  </si>
  <si>
    <t>Thiết kế giao diện quản lí tổ chức sự kiện</t>
  </si>
  <si>
    <t>Thiết kế giao diện thống kê sự kiện</t>
  </si>
  <si>
    <t>Thiết kế giao diện đăng kí tổ chức sự kiện</t>
  </si>
  <si>
    <t>Thiết kế giao diện đăng kí tham gia sự kiên</t>
  </si>
  <si>
    <t>Thiết kế giao diện xem sự kiện</t>
  </si>
  <si>
    <t>Thiết kế giao diện xem tin tức</t>
  </si>
  <si>
    <t>Thiết kế giao diện tìm kiếm sự kiện</t>
  </si>
  <si>
    <t>Thiết kế giao diện đăng kí làm cộng tác viên</t>
  </si>
  <si>
    <t>Thiết kế giao diện quản lí cộng tác viên</t>
  </si>
  <si>
    <t>Thiết kế test case quản lí tin tức</t>
  </si>
  <si>
    <t>Thiết kế test case quản lí tổ chức sự kiện</t>
  </si>
  <si>
    <t>Thiết kế test case thống kê sự kiện</t>
  </si>
  <si>
    <t>Thiết kế test case đăng kí tổ chức sự kiện</t>
  </si>
  <si>
    <t>Thiết kế test case xem sự kiện</t>
  </si>
  <si>
    <t>Thiết kế test case đăng kí tham gia sự kiện</t>
  </si>
  <si>
    <t>Thiết kế test case xem tin tức</t>
  </si>
  <si>
    <t>Thiết kế test case tìm kiếm sự kiện</t>
  </si>
  <si>
    <t>Thiết kế test case đăng kí làm cộng tác viên</t>
  </si>
  <si>
    <t>Thiết kế test case quản lí cộng tác viên</t>
  </si>
  <si>
    <t>Code chức năng quản lí tin tức</t>
  </si>
  <si>
    <t>Code chức năng quản lí tổ chức sự kiện</t>
  </si>
  <si>
    <t>Code chức năng thống kê sự kiện</t>
  </si>
  <si>
    <t>Code chức năng đăng kí tổ chức sự kiện</t>
  </si>
  <si>
    <t>Code chức năng đăng kí tham gia sự kiên</t>
  </si>
  <si>
    <t>Code chức năng xem sự kiện</t>
  </si>
  <si>
    <t>Code chức năng xem tin tức</t>
  </si>
  <si>
    <t>Code chức năng tìm kiếm sự kiện</t>
  </si>
  <si>
    <t>Code chức năng đăng kí làm cộng tác viên</t>
  </si>
  <si>
    <t>Code chức năng quản lí cộng tác viên</t>
  </si>
  <si>
    <t>Test chức năng quản lí tin tức</t>
  </si>
  <si>
    <t>Test chức năng quản lí tổ chức sự kiện</t>
  </si>
  <si>
    <t>Test chức năng thống kê sự kiện</t>
  </si>
  <si>
    <t>Test chức năng đăng kí tổ chức sự kiện</t>
  </si>
  <si>
    <t>Test chức năng đăng kí tham gia sự kiên</t>
  </si>
  <si>
    <t>Test chức năng xem sự kiện</t>
  </si>
  <si>
    <t>Test chức năng xem tin tức</t>
  </si>
  <si>
    <t>Test chức năng tìm kiếm sự kiện</t>
  </si>
  <si>
    <t>Test chức năng đăng kí làm cộng tác viên</t>
  </si>
  <si>
    <t>Test chức năng quản lí cộng tác viên</t>
  </si>
  <si>
    <t>Fix bug chức năng quản lí tin tức</t>
  </si>
  <si>
    <t>Fix bug chức năng quản lí tổ chức sự kiện</t>
  </si>
  <si>
    <t>Fix bug chức năng thống kê sự kiện</t>
  </si>
  <si>
    <t>Fix bug chức năng đăng kí tổ chức sự kiện</t>
  </si>
  <si>
    <t>Fix bug chức năng đăng kí tham gia sự kiên</t>
  </si>
  <si>
    <t>Fix bug chức năng xem sự kiện</t>
  </si>
  <si>
    <t>Fix bug chức năng xem tin tức</t>
  </si>
  <si>
    <t>Fix bug chức năng tìm kiếm sự kiện</t>
  </si>
  <si>
    <t>Fix bug chức năng đăng kí làm cộng tác viên</t>
  </si>
  <si>
    <t>Fix bug chức năng quản lí cộng tác viên</t>
  </si>
  <si>
    <t>Re-test chức năng quản lí tin tức</t>
  </si>
  <si>
    <t>Re-test chức năng quản lí tổ chức sự kiện</t>
  </si>
  <si>
    <t>Re-test chức năng thống kê sự kiện</t>
  </si>
  <si>
    <t>Re-test chức năng đăng kí tổ chức sự kiện</t>
  </si>
  <si>
    <t>Re-test chức năng đăng kí tham gia sự kiên</t>
  </si>
  <si>
    <t>Re-test chức năng xem sự kiện</t>
  </si>
  <si>
    <t>Re-test chức năng xem tin tức</t>
  </si>
  <si>
    <t>Re-test chức năng tìm kiếm sự kiện</t>
  </si>
  <si>
    <t>Re-test chức năng đăng kí làm cộng tác viên</t>
  </si>
  <si>
    <t>Re-test chức năng quản lí cộng tác viên</t>
  </si>
  <si>
    <t>Họp review Sprint 2</t>
  </si>
  <si>
    <t>Cùng nhìn lại và rút ra bài học từ Sprint 2</t>
  </si>
  <si>
    <t>Cường, Hồng</t>
  </si>
  <si>
    <t>Họp dự án</t>
  </si>
  <si>
    <t>BẢNG TỔNG HỢP SPRINT 2</t>
  </si>
  <si>
    <t>4 in 1</t>
  </si>
  <si>
    <t>BẢNG TỔNG HỢP</t>
  </si>
  <si>
    <t xml:space="preserve">Ước tính </t>
  </si>
  <si>
    <t>Total</t>
  </si>
  <si>
    <t>Sprint 3</t>
  </si>
  <si>
    <t>Tạo tài liệu kế hoạch kiểm thử cho Sprint 1</t>
  </si>
  <si>
    <t>Thiết kế giao diện soát vé</t>
  </si>
  <si>
    <t>Thiết kế giao diện phản hồi</t>
  </si>
  <si>
    <t>Thiết kế giao diện gửi mail nhắc nhở</t>
  </si>
  <si>
    <t>Thiết kế giao diện xem lịch sự kiện</t>
  </si>
  <si>
    <t>Thiết kế giao diện thông báo</t>
  </si>
  <si>
    <t>Thiết kế giao diện gửi vé</t>
  </si>
  <si>
    <t>Thiết kế test case soát vé</t>
  </si>
  <si>
    <t>Thiết kế test case gửi mail nhắc nhở</t>
  </si>
  <si>
    <t>Thiết kế test case xem lịch sự kiện</t>
  </si>
  <si>
    <t>Thiết kế test case thông báo</t>
  </si>
  <si>
    <t>Thiết kế test case gửi vé</t>
  </si>
  <si>
    <t>Code chức năng soát vé</t>
  </si>
  <si>
    <t>Code chức năng gửi mail nhắc nhở</t>
  </si>
  <si>
    <t>Code chức năng xem lịch sự kiện</t>
  </si>
  <si>
    <t>Code chức năng thông báo</t>
  </si>
  <si>
    <t>Code chức năng gửi vé</t>
  </si>
  <si>
    <t>Test chức năng soát vé</t>
  </si>
  <si>
    <t>Test chức năng gửi mail nhắc nhở</t>
  </si>
  <si>
    <t>Test chức năng xem lịch sự kiện</t>
  </si>
  <si>
    <t>Test chức năng thông báo</t>
  </si>
  <si>
    <t>Test chức năng gửi vé</t>
  </si>
  <si>
    <t>Fix bug chức năng soát vé</t>
  </si>
  <si>
    <t>Fix bug chức năng gửi mail nhắc nhở</t>
  </si>
  <si>
    <t>Fix bug chức năng xem lịch sự kiện</t>
  </si>
  <si>
    <t>Fix bug chức năng thông báo</t>
  </si>
  <si>
    <t>Fix bug chức năng gửi vé</t>
  </si>
  <si>
    <t>Re-test chức năng soát vé</t>
  </si>
  <si>
    <t>Release Sprint 3</t>
  </si>
  <si>
    <t>Họp review Sprint 3</t>
  </si>
  <si>
    <t>Họp kế hoạch Sprint 3</t>
  </si>
  <si>
    <t>Báo cáo Sprint 3</t>
  </si>
  <si>
    <t>Cùng nhìn lại và rút ra bài học từ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</si>
</sst>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\-\ mmm\ \-\ yyyy"/>
  </numFmts>
  <fonts count="13">
    <font>
      <sz val="11"/>
      <color rgb="FF000000"/>
      <name val="Liberation sans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color rgb="FF000000"/>
      <name val="Calibri"/>
      <family val="2"/>
    </font>
    <font>
      <sz val="12"/>
      <color rgb="FF00000A"/>
      <name val="Times New Roman"/>
      <family val="1"/>
    </font>
    <font>
      <b/>
      <sz val="13"/>
      <color rgb="FF363636"/>
      <name val="Times New Roman"/>
      <family val="1"/>
    </font>
    <font>
      <b/>
      <sz val="13"/>
      <color rgb="FF00000A"/>
      <name val="Times New Roman"/>
      <family val="1"/>
    </font>
    <font>
      <sz val="13"/>
      <color rgb="FF00000A"/>
      <name val="Times New Roman"/>
      <family val="1"/>
    </font>
    <font>
      <sz val="11"/>
      <color rgb="FF000000"/>
      <name val="Calibri"/>
      <family val="2"/>
    </font>
    <font>
      <sz val="20"/>
      <color rgb="FF000000"/>
      <name val="Times New Roman"/>
      <family val="1"/>
    </font>
    <font>
      <b/>
      <sz val="13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16" fontId="1" fillId="4" borderId="1" xfId="0" applyNumberFormat="1" applyFont="1" applyFill="1" applyBorder="1" applyAlignment="1">
      <alignment horizontal="center" vertical="center" textRotation="90"/>
    </xf>
    <xf numFmtId="0" fontId="4" fillId="5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vertical="center" wrapText="1"/>
    </xf>
    <xf numFmtId="0" fontId="1" fillId="11" borderId="14" xfId="0" applyFont="1" applyFill="1" applyBorder="1" applyAlignment="1">
      <alignment vertical="center" wrapText="1"/>
    </xf>
    <xf numFmtId="15" fontId="2" fillId="11" borderId="14" xfId="0" applyNumberFormat="1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14" fontId="2" fillId="0" borderId="14" xfId="0" applyNumberFormat="1" applyFont="1" applyBorder="1" applyAlignment="1">
      <alignment horizontal="center" vertical="center" wrapText="1"/>
    </xf>
    <xf numFmtId="14" fontId="2" fillId="11" borderId="14" xfId="0" applyNumberFormat="1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15" fontId="2" fillId="0" borderId="1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11" borderId="11" xfId="0" applyFont="1" applyFill="1" applyBorder="1" applyAlignment="1">
      <alignment vertical="center" wrapText="1"/>
    </xf>
    <xf numFmtId="0" fontId="1" fillId="11" borderId="12" xfId="0" applyFont="1" applyFill="1" applyBorder="1" applyAlignment="1">
      <alignment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1" fillId="11" borderId="12" xfId="0" applyNumberFormat="1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vertical="center" wrapText="1"/>
    </xf>
    <xf numFmtId="0" fontId="1" fillId="10" borderId="13" xfId="0" applyFont="1" applyFill="1" applyBorder="1" applyAlignment="1">
      <alignment vertical="center" wrapText="1"/>
    </xf>
    <xf numFmtId="0" fontId="1" fillId="10" borderId="14" xfId="0" applyFont="1" applyFill="1" applyBorder="1" applyAlignment="1">
      <alignment vertical="center" wrapText="1"/>
    </xf>
    <xf numFmtId="0" fontId="1" fillId="10" borderId="14" xfId="0" applyFont="1" applyFill="1" applyBorder="1" applyAlignment="1">
      <alignment horizontal="center" vertical="center" wrapText="1"/>
    </xf>
    <xf numFmtId="14" fontId="1" fillId="10" borderId="14" xfId="0" applyNumberFormat="1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 indent="1"/>
    </xf>
    <xf numFmtId="0" fontId="6" fillId="0" borderId="0" xfId="0" applyFont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16" fontId="1" fillId="0" borderId="1" xfId="0" applyNumberFormat="1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0" fillId="0" borderId="0" xfId="0"/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10" borderId="15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6" fontId="1" fillId="4" borderId="2" xfId="0" applyNumberFormat="1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" fontId="1" fillId="4" borderId="0" xfId="0" applyNumberFormat="1" applyFont="1" applyFill="1" applyBorder="1" applyAlignment="1">
      <alignment horizontal="center" vertical="center" textRotation="90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CC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+mn-lt"/>
                <a:cs typeface="Times New Roman" panose="02020603050405020304" pitchFamily="18" charset="0"/>
              </a:rPr>
              <a:t>Sprint</a:t>
            </a:r>
            <a:r>
              <a:rPr lang="en-US" sz="1800" b="1" baseline="0">
                <a:latin typeface="+mn-lt"/>
                <a:cs typeface="Times New Roman" panose="02020603050405020304" pitchFamily="18" charset="0"/>
              </a:rPr>
              <a:t> 1</a:t>
            </a:r>
            <a:endParaRPr lang="en-US" sz="1800" b="1">
              <a:latin typeface="+mn-lt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 1'!$F$152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 1'!$G$151:$V$151</c:f>
              <c:numCache>
                <c:formatCode>d\-mmm</c:formatCode>
                <c:ptCount val="16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  <c:pt idx="15">
                  <c:v>44279</c:v>
                </c:pt>
              </c:numCache>
            </c:numRef>
          </c:cat>
          <c:val>
            <c:numRef>
              <c:f>'Sprin 1'!$G$152:$V$152</c:f>
              <c:numCache>
                <c:formatCode>General</c:formatCode>
                <c:ptCount val="16"/>
                <c:pt idx="0">
                  <c:v>398</c:v>
                </c:pt>
                <c:pt idx="1">
                  <c:v>386</c:v>
                </c:pt>
                <c:pt idx="2">
                  <c:v>370</c:v>
                </c:pt>
                <c:pt idx="3">
                  <c:v>339</c:v>
                </c:pt>
                <c:pt idx="4">
                  <c:v>315</c:v>
                </c:pt>
                <c:pt idx="5">
                  <c:v>278</c:v>
                </c:pt>
                <c:pt idx="6">
                  <c:v>246</c:v>
                </c:pt>
                <c:pt idx="7">
                  <c:v>214</c:v>
                </c:pt>
                <c:pt idx="8">
                  <c:v>182</c:v>
                </c:pt>
                <c:pt idx="9">
                  <c:v>158</c:v>
                </c:pt>
                <c:pt idx="10">
                  <c:v>134</c:v>
                </c:pt>
                <c:pt idx="11">
                  <c:v>118</c:v>
                </c:pt>
                <c:pt idx="12">
                  <c:v>86</c:v>
                </c:pt>
                <c:pt idx="13">
                  <c:v>54</c:v>
                </c:pt>
                <c:pt idx="14">
                  <c:v>32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00F-8B40-4B0ACEE2DC60}"/>
            </c:ext>
          </c:extLst>
        </c:ser>
        <c:ser>
          <c:idx val="1"/>
          <c:order val="1"/>
          <c:tx>
            <c:strRef>
              <c:f>'Sprin 1'!$F$153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 1'!$G$151:$V$151</c:f>
              <c:numCache>
                <c:formatCode>d\-mmm</c:formatCode>
                <c:ptCount val="16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  <c:pt idx="15">
                  <c:v>44279</c:v>
                </c:pt>
              </c:numCache>
            </c:numRef>
          </c:cat>
          <c:val>
            <c:numRef>
              <c:f>'Sprin 1'!$G$153:$V$153</c:f>
              <c:numCache>
                <c:formatCode>General</c:formatCode>
                <c:ptCount val="16"/>
                <c:pt idx="0">
                  <c:v>396</c:v>
                </c:pt>
                <c:pt idx="1">
                  <c:v>382</c:v>
                </c:pt>
                <c:pt idx="2">
                  <c:v>369</c:v>
                </c:pt>
                <c:pt idx="3">
                  <c:v>344</c:v>
                </c:pt>
                <c:pt idx="4">
                  <c:v>308</c:v>
                </c:pt>
                <c:pt idx="5">
                  <c:v>277</c:v>
                </c:pt>
                <c:pt idx="6">
                  <c:v>242</c:v>
                </c:pt>
                <c:pt idx="7">
                  <c:v>220</c:v>
                </c:pt>
                <c:pt idx="8">
                  <c:v>174</c:v>
                </c:pt>
                <c:pt idx="9">
                  <c:v>166</c:v>
                </c:pt>
                <c:pt idx="10">
                  <c:v>133</c:v>
                </c:pt>
                <c:pt idx="11">
                  <c:v>124</c:v>
                </c:pt>
                <c:pt idx="12">
                  <c:v>96</c:v>
                </c:pt>
                <c:pt idx="13">
                  <c:v>46</c:v>
                </c:pt>
                <c:pt idx="14">
                  <c:v>28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00F-8B40-4B0ACEE2D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8.6210654588972563E-2"/>
          <c:y val="0.85649024974113308"/>
          <c:w val="8.8589562438979211E-2"/>
          <c:h val="0.10132925079880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Sprint 2</a:t>
            </a:r>
          </a:p>
        </c:rich>
      </c:tx>
      <c:layout/>
      <c:overlay val="0"/>
      <c:spPr>
        <a:solidFill>
          <a:sysClr val="window" lastClr="FFFFFF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2'!$F$203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2'!$G$202:$U$202</c:f>
              <c:numCache>
                <c:formatCode>d\-mmm</c:formatCode>
                <c:ptCount val="15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</c:numCache>
            </c:numRef>
          </c:cat>
          <c:val>
            <c:numRef>
              <c:f>'Sprint 2'!$G$203:$U$203</c:f>
              <c:numCache>
                <c:formatCode>General</c:formatCode>
                <c:ptCount val="15"/>
                <c:pt idx="0">
                  <c:v>436</c:v>
                </c:pt>
                <c:pt idx="1">
                  <c:v>404</c:v>
                </c:pt>
                <c:pt idx="2">
                  <c:v>373</c:v>
                </c:pt>
                <c:pt idx="3">
                  <c:v>325</c:v>
                </c:pt>
                <c:pt idx="4">
                  <c:v>293</c:v>
                </c:pt>
                <c:pt idx="5">
                  <c:v>261</c:v>
                </c:pt>
                <c:pt idx="6">
                  <c:v>229</c:v>
                </c:pt>
                <c:pt idx="7">
                  <c:v>173</c:v>
                </c:pt>
                <c:pt idx="8">
                  <c:v>141</c:v>
                </c:pt>
                <c:pt idx="9">
                  <c:v>133</c:v>
                </c:pt>
                <c:pt idx="10">
                  <c:v>90</c:v>
                </c:pt>
                <c:pt idx="11">
                  <c:v>58</c:v>
                </c:pt>
                <c:pt idx="12">
                  <c:v>50</c:v>
                </c:pt>
                <c:pt idx="13">
                  <c:v>32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6-4E86-8086-D22DEF865686}"/>
            </c:ext>
          </c:extLst>
        </c:ser>
        <c:ser>
          <c:idx val="1"/>
          <c:order val="1"/>
          <c:tx>
            <c:strRef>
              <c:f>'Sprint 2'!$F$204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2'!$G$202:$U$202</c:f>
              <c:numCache>
                <c:formatCode>d\-mmm</c:formatCode>
                <c:ptCount val="15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</c:numCache>
            </c:numRef>
          </c:cat>
          <c:val>
            <c:numRef>
              <c:f>'Sprint 2'!$G$204:$U$204</c:f>
              <c:numCache>
                <c:formatCode>General</c:formatCode>
                <c:ptCount val="15"/>
                <c:pt idx="0">
                  <c:v>430</c:v>
                </c:pt>
                <c:pt idx="1">
                  <c:v>396</c:v>
                </c:pt>
                <c:pt idx="2">
                  <c:v>354</c:v>
                </c:pt>
                <c:pt idx="3">
                  <c:v>325</c:v>
                </c:pt>
                <c:pt idx="4">
                  <c:v>287</c:v>
                </c:pt>
                <c:pt idx="5">
                  <c:v>261</c:v>
                </c:pt>
                <c:pt idx="6">
                  <c:v>229</c:v>
                </c:pt>
                <c:pt idx="7">
                  <c:v>176</c:v>
                </c:pt>
                <c:pt idx="8">
                  <c:v>151</c:v>
                </c:pt>
                <c:pt idx="9">
                  <c:v>127</c:v>
                </c:pt>
                <c:pt idx="10">
                  <c:v>92</c:v>
                </c:pt>
                <c:pt idx="11">
                  <c:v>66</c:v>
                </c:pt>
                <c:pt idx="12">
                  <c:v>38.5</c:v>
                </c:pt>
                <c:pt idx="13">
                  <c:v>24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6-4E86-8086-D22DEF86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4105307809866178E-2"/>
          <c:y val="0.84347491440708156"/>
          <c:w val="8.9349151520000725E-2"/>
          <c:h val="0.10107565676609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Sprint 3</a:t>
            </a:r>
          </a:p>
        </c:rich>
      </c:tx>
      <c:layout/>
      <c:overlay val="0"/>
      <c:spPr>
        <a:solidFill>
          <a:sysClr val="window" lastClr="FFFFFF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3'!$F$143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3'!$G$142:$X$142</c:f>
              <c:numCache>
                <c:formatCode>d\-mmm</c:formatCode>
                <c:ptCount val="18"/>
                <c:pt idx="0">
                  <c:v>44295</c:v>
                </c:pt>
                <c:pt idx="1">
                  <c:v>44296</c:v>
                </c:pt>
                <c:pt idx="2">
                  <c:v>44297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  <c:pt idx="7">
                  <c:v>44302</c:v>
                </c:pt>
                <c:pt idx="8">
                  <c:v>44303</c:v>
                </c:pt>
                <c:pt idx="9">
                  <c:v>44304</c:v>
                </c:pt>
                <c:pt idx="10">
                  <c:v>44305</c:v>
                </c:pt>
                <c:pt idx="11">
                  <c:v>44306</c:v>
                </c:pt>
                <c:pt idx="12">
                  <c:v>44307</c:v>
                </c:pt>
                <c:pt idx="13">
                  <c:v>44308</c:v>
                </c:pt>
                <c:pt idx="14">
                  <c:v>44309</c:v>
                </c:pt>
                <c:pt idx="15">
                  <c:v>44310</c:v>
                </c:pt>
                <c:pt idx="16">
                  <c:v>44311</c:v>
                </c:pt>
                <c:pt idx="17">
                  <c:v>44312</c:v>
                </c:pt>
              </c:numCache>
            </c:numRef>
          </c:cat>
          <c:val>
            <c:numRef>
              <c:f>'Sprint 3'!$G$143:$X$143</c:f>
              <c:numCache>
                <c:formatCode>General</c:formatCode>
                <c:ptCount val="18"/>
                <c:pt idx="0">
                  <c:v>344</c:v>
                </c:pt>
                <c:pt idx="1">
                  <c:v>312</c:v>
                </c:pt>
                <c:pt idx="2">
                  <c:v>292</c:v>
                </c:pt>
                <c:pt idx="3">
                  <c:v>276</c:v>
                </c:pt>
                <c:pt idx="4">
                  <c:v>244</c:v>
                </c:pt>
                <c:pt idx="5">
                  <c:v>212</c:v>
                </c:pt>
                <c:pt idx="6">
                  <c:v>196</c:v>
                </c:pt>
                <c:pt idx="7">
                  <c:v>180</c:v>
                </c:pt>
                <c:pt idx="8">
                  <c:v>164</c:v>
                </c:pt>
                <c:pt idx="9">
                  <c:v>148</c:v>
                </c:pt>
                <c:pt idx="10">
                  <c:v>132</c:v>
                </c:pt>
                <c:pt idx="11">
                  <c:v>124</c:v>
                </c:pt>
                <c:pt idx="12">
                  <c:v>108</c:v>
                </c:pt>
                <c:pt idx="13">
                  <c:v>92</c:v>
                </c:pt>
                <c:pt idx="14">
                  <c:v>63</c:v>
                </c:pt>
                <c:pt idx="15">
                  <c:v>45</c:v>
                </c:pt>
                <c:pt idx="16">
                  <c:v>32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5-4587-8D87-4892280C5C71}"/>
            </c:ext>
          </c:extLst>
        </c:ser>
        <c:ser>
          <c:idx val="1"/>
          <c:order val="1"/>
          <c:tx>
            <c:strRef>
              <c:f>'Sprint 3'!$F$144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3'!$G$142:$X$142</c:f>
              <c:numCache>
                <c:formatCode>d\-mmm</c:formatCode>
                <c:ptCount val="18"/>
                <c:pt idx="0">
                  <c:v>44295</c:v>
                </c:pt>
                <c:pt idx="1">
                  <c:v>44296</c:v>
                </c:pt>
                <c:pt idx="2">
                  <c:v>44297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  <c:pt idx="7">
                  <c:v>44302</c:v>
                </c:pt>
                <c:pt idx="8">
                  <c:v>44303</c:v>
                </c:pt>
                <c:pt idx="9">
                  <c:v>44304</c:v>
                </c:pt>
                <c:pt idx="10">
                  <c:v>44305</c:v>
                </c:pt>
                <c:pt idx="11">
                  <c:v>44306</c:v>
                </c:pt>
                <c:pt idx="12">
                  <c:v>44307</c:v>
                </c:pt>
                <c:pt idx="13">
                  <c:v>44308</c:v>
                </c:pt>
                <c:pt idx="14">
                  <c:v>44309</c:v>
                </c:pt>
                <c:pt idx="15">
                  <c:v>44310</c:v>
                </c:pt>
                <c:pt idx="16">
                  <c:v>44311</c:v>
                </c:pt>
                <c:pt idx="17">
                  <c:v>44312</c:v>
                </c:pt>
              </c:numCache>
            </c:numRef>
          </c:cat>
          <c:val>
            <c:numRef>
              <c:f>'Sprint 3'!$G$144:$X$144</c:f>
              <c:numCache>
                <c:formatCode>General</c:formatCode>
                <c:ptCount val="18"/>
                <c:pt idx="0">
                  <c:v>344</c:v>
                </c:pt>
                <c:pt idx="1">
                  <c:v>310</c:v>
                </c:pt>
                <c:pt idx="2">
                  <c:v>294</c:v>
                </c:pt>
                <c:pt idx="3">
                  <c:v>271</c:v>
                </c:pt>
                <c:pt idx="4">
                  <c:v>238</c:v>
                </c:pt>
                <c:pt idx="5">
                  <c:v>212</c:v>
                </c:pt>
                <c:pt idx="6">
                  <c:v>196</c:v>
                </c:pt>
                <c:pt idx="7">
                  <c:v>180</c:v>
                </c:pt>
                <c:pt idx="8">
                  <c:v>161</c:v>
                </c:pt>
                <c:pt idx="9">
                  <c:v>142</c:v>
                </c:pt>
                <c:pt idx="10">
                  <c:v>132</c:v>
                </c:pt>
                <c:pt idx="11">
                  <c:v>124</c:v>
                </c:pt>
                <c:pt idx="12">
                  <c:v>101</c:v>
                </c:pt>
                <c:pt idx="13">
                  <c:v>90</c:v>
                </c:pt>
                <c:pt idx="14">
                  <c:v>67</c:v>
                </c:pt>
                <c:pt idx="15">
                  <c:v>42</c:v>
                </c:pt>
                <c:pt idx="16">
                  <c:v>24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5-4587-8D87-4892280C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4105307809866178E-2"/>
          <c:y val="0.84347491440708156"/>
          <c:w val="9.5002579035197932E-2"/>
          <c:h val="9.2743259892220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+mn-lt"/>
                <a:cs typeface="Times New Roman" panose="02020603050405020304" pitchFamily="18" charset="0"/>
              </a:rPr>
              <a:t>Sprint</a:t>
            </a:r>
            <a:r>
              <a:rPr lang="en-US" sz="1800" b="1" baseline="0">
                <a:latin typeface="+mn-lt"/>
                <a:cs typeface="Times New Roman" panose="02020603050405020304" pitchFamily="18" charset="0"/>
              </a:rPr>
              <a:t> 1</a:t>
            </a:r>
            <a:endParaRPr lang="en-US" sz="1800" b="1">
              <a:latin typeface="+mn-lt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 1'!$D$64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 1'!$G$151:$V$151</c:f>
              <c:numCache>
                <c:formatCode>d\-mmm</c:formatCode>
                <c:ptCount val="16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  <c:pt idx="15">
                  <c:v>44279</c:v>
                </c:pt>
              </c:numCache>
            </c:numRef>
          </c:cat>
          <c:val>
            <c:numRef>
              <c:f>'Sprin 1'!$F$64:$V$64</c:f>
              <c:numCache>
                <c:formatCode>General</c:formatCode>
                <c:ptCount val="17"/>
                <c:pt idx="0">
                  <c:v>430</c:v>
                </c:pt>
                <c:pt idx="1">
                  <c:v>398</c:v>
                </c:pt>
                <c:pt idx="2">
                  <c:v>386</c:v>
                </c:pt>
                <c:pt idx="3">
                  <c:v>370</c:v>
                </c:pt>
                <c:pt idx="4">
                  <c:v>339</c:v>
                </c:pt>
                <c:pt idx="5">
                  <c:v>315</c:v>
                </c:pt>
                <c:pt idx="6">
                  <c:v>278</c:v>
                </c:pt>
                <c:pt idx="7">
                  <c:v>246</c:v>
                </c:pt>
                <c:pt idx="8">
                  <c:v>214</c:v>
                </c:pt>
                <c:pt idx="9">
                  <c:v>182</c:v>
                </c:pt>
                <c:pt idx="10">
                  <c:v>158</c:v>
                </c:pt>
                <c:pt idx="11">
                  <c:v>134</c:v>
                </c:pt>
                <c:pt idx="12">
                  <c:v>118</c:v>
                </c:pt>
                <c:pt idx="13">
                  <c:v>86</c:v>
                </c:pt>
                <c:pt idx="14">
                  <c:v>54</c:v>
                </c:pt>
                <c:pt idx="15">
                  <c:v>32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4-428D-B320-AC19AE3E0C58}"/>
            </c:ext>
          </c:extLst>
        </c:ser>
        <c:ser>
          <c:idx val="1"/>
          <c:order val="1"/>
          <c:tx>
            <c:strRef>
              <c:f>'Sprin 1'!$D$148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 1'!$G$151:$V$151</c:f>
              <c:numCache>
                <c:formatCode>d\-mmm</c:formatCode>
                <c:ptCount val="16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  <c:pt idx="15">
                  <c:v>44279</c:v>
                </c:pt>
              </c:numCache>
            </c:numRef>
          </c:cat>
          <c:val>
            <c:numRef>
              <c:f>'Sprin 1'!$F$148:$V$148</c:f>
              <c:numCache>
                <c:formatCode>General</c:formatCode>
                <c:ptCount val="17"/>
                <c:pt idx="0">
                  <c:v>416</c:v>
                </c:pt>
                <c:pt idx="1">
                  <c:v>396</c:v>
                </c:pt>
                <c:pt idx="2">
                  <c:v>382</c:v>
                </c:pt>
                <c:pt idx="3">
                  <c:v>369</c:v>
                </c:pt>
                <c:pt idx="4">
                  <c:v>344</c:v>
                </c:pt>
                <c:pt idx="5">
                  <c:v>308</c:v>
                </c:pt>
                <c:pt idx="6">
                  <c:v>277</c:v>
                </c:pt>
                <c:pt idx="7">
                  <c:v>242</c:v>
                </c:pt>
                <c:pt idx="8">
                  <c:v>220</c:v>
                </c:pt>
                <c:pt idx="9">
                  <c:v>174</c:v>
                </c:pt>
                <c:pt idx="10">
                  <c:v>166</c:v>
                </c:pt>
                <c:pt idx="11">
                  <c:v>133</c:v>
                </c:pt>
                <c:pt idx="12">
                  <c:v>124</c:v>
                </c:pt>
                <c:pt idx="13">
                  <c:v>96</c:v>
                </c:pt>
                <c:pt idx="14">
                  <c:v>46</c:v>
                </c:pt>
                <c:pt idx="15">
                  <c:v>28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4-428D-B320-AC19AE3E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8.6210654588972563E-2"/>
          <c:y val="0.85649024974113308"/>
          <c:w val="8.8359238779436175E-2"/>
          <c:h val="8.1661549658162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Sprint 2</a:t>
            </a:r>
          </a:p>
        </c:rich>
      </c:tx>
      <c:layout/>
      <c:overlay val="0"/>
      <c:spPr>
        <a:solidFill>
          <a:sysClr val="window" lastClr="FFFFFF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2'!$D$86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2'!$G$202:$U$202</c:f>
              <c:numCache>
                <c:formatCode>d\-mmm</c:formatCode>
                <c:ptCount val="15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</c:numCache>
            </c:numRef>
          </c:cat>
          <c:val>
            <c:numRef>
              <c:f>'Sprint 2'!$F$86:$U$86</c:f>
              <c:numCache>
                <c:formatCode>General</c:formatCode>
                <c:ptCount val="16"/>
                <c:pt idx="0">
                  <c:v>476</c:v>
                </c:pt>
                <c:pt idx="1">
                  <c:v>436</c:v>
                </c:pt>
                <c:pt idx="2">
                  <c:v>404</c:v>
                </c:pt>
                <c:pt idx="3">
                  <c:v>373</c:v>
                </c:pt>
                <c:pt idx="4">
                  <c:v>325</c:v>
                </c:pt>
                <c:pt idx="5">
                  <c:v>293</c:v>
                </c:pt>
                <c:pt idx="6">
                  <c:v>261</c:v>
                </c:pt>
                <c:pt idx="7">
                  <c:v>229</c:v>
                </c:pt>
                <c:pt idx="8">
                  <c:v>173</c:v>
                </c:pt>
                <c:pt idx="9">
                  <c:v>141</c:v>
                </c:pt>
                <c:pt idx="10">
                  <c:v>133</c:v>
                </c:pt>
                <c:pt idx="11">
                  <c:v>90</c:v>
                </c:pt>
                <c:pt idx="12">
                  <c:v>58</c:v>
                </c:pt>
                <c:pt idx="13">
                  <c:v>50</c:v>
                </c:pt>
                <c:pt idx="14">
                  <c:v>32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B-478E-B99B-DB15BA5106DF}"/>
            </c:ext>
          </c:extLst>
        </c:ser>
        <c:ser>
          <c:idx val="1"/>
          <c:order val="1"/>
          <c:tx>
            <c:strRef>
              <c:f>'Sprint 2'!$D$199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2'!$G$202:$U$202</c:f>
              <c:numCache>
                <c:formatCode>d\-mmm</c:formatCode>
                <c:ptCount val="15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</c:numCache>
            </c:numRef>
          </c:cat>
          <c:val>
            <c:numRef>
              <c:f>'Sprint 2'!$F$199:$U$199</c:f>
              <c:numCache>
                <c:formatCode>General</c:formatCode>
                <c:ptCount val="16"/>
                <c:pt idx="0">
                  <c:v>444.5</c:v>
                </c:pt>
                <c:pt idx="1">
                  <c:v>430</c:v>
                </c:pt>
                <c:pt idx="2">
                  <c:v>396</c:v>
                </c:pt>
                <c:pt idx="3">
                  <c:v>354</c:v>
                </c:pt>
                <c:pt idx="4">
                  <c:v>325</c:v>
                </c:pt>
                <c:pt idx="5">
                  <c:v>287</c:v>
                </c:pt>
                <c:pt idx="6">
                  <c:v>261</c:v>
                </c:pt>
                <c:pt idx="7">
                  <c:v>229</c:v>
                </c:pt>
                <c:pt idx="8">
                  <c:v>176</c:v>
                </c:pt>
                <c:pt idx="9">
                  <c:v>151</c:v>
                </c:pt>
                <c:pt idx="10">
                  <c:v>127</c:v>
                </c:pt>
                <c:pt idx="11">
                  <c:v>92</c:v>
                </c:pt>
                <c:pt idx="12">
                  <c:v>66</c:v>
                </c:pt>
                <c:pt idx="13">
                  <c:v>38.5</c:v>
                </c:pt>
                <c:pt idx="14">
                  <c:v>24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B-478E-B99B-DB15BA51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4105307809866178E-2"/>
          <c:y val="0.84347491440708156"/>
          <c:w val="8.7498597807496095E-2"/>
          <c:h val="9.36113856856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Sprint 3</a:t>
            </a:r>
          </a:p>
        </c:rich>
      </c:tx>
      <c:layout/>
      <c:overlay val="0"/>
      <c:spPr>
        <a:solidFill>
          <a:sysClr val="window" lastClr="FFFFFF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3'!$F$143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3'!$G$142:$X$142</c:f>
              <c:numCache>
                <c:formatCode>d\-mmm</c:formatCode>
                <c:ptCount val="18"/>
                <c:pt idx="0">
                  <c:v>44295</c:v>
                </c:pt>
                <c:pt idx="1">
                  <c:v>44296</c:v>
                </c:pt>
                <c:pt idx="2">
                  <c:v>44297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  <c:pt idx="7">
                  <c:v>44302</c:v>
                </c:pt>
                <c:pt idx="8">
                  <c:v>44303</c:v>
                </c:pt>
                <c:pt idx="9">
                  <c:v>44304</c:v>
                </c:pt>
                <c:pt idx="10">
                  <c:v>44305</c:v>
                </c:pt>
                <c:pt idx="11">
                  <c:v>44306</c:v>
                </c:pt>
                <c:pt idx="12">
                  <c:v>44307</c:v>
                </c:pt>
                <c:pt idx="13">
                  <c:v>44308</c:v>
                </c:pt>
                <c:pt idx="14">
                  <c:v>44309</c:v>
                </c:pt>
                <c:pt idx="15">
                  <c:v>44310</c:v>
                </c:pt>
                <c:pt idx="16">
                  <c:v>44311</c:v>
                </c:pt>
                <c:pt idx="17">
                  <c:v>44312</c:v>
                </c:pt>
              </c:numCache>
            </c:numRef>
          </c:cat>
          <c:val>
            <c:numRef>
              <c:f>'Sprint 3'!$G$143:$X$143</c:f>
              <c:numCache>
                <c:formatCode>General</c:formatCode>
                <c:ptCount val="18"/>
                <c:pt idx="0">
                  <c:v>344</c:v>
                </c:pt>
                <c:pt idx="1">
                  <c:v>312</c:v>
                </c:pt>
                <c:pt idx="2">
                  <c:v>292</c:v>
                </c:pt>
                <c:pt idx="3">
                  <c:v>276</c:v>
                </c:pt>
                <c:pt idx="4">
                  <c:v>244</c:v>
                </c:pt>
                <c:pt idx="5">
                  <c:v>212</c:v>
                </c:pt>
                <c:pt idx="6">
                  <c:v>196</c:v>
                </c:pt>
                <c:pt idx="7">
                  <c:v>180</c:v>
                </c:pt>
                <c:pt idx="8">
                  <c:v>164</c:v>
                </c:pt>
                <c:pt idx="9">
                  <c:v>148</c:v>
                </c:pt>
                <c:pt idx="10">
                  <c:v>132</c:v>
                </c:pt>
                <c:pt idx="11">
                  <c:v>124</c:v>
                </c:pt>
                <c:pt idx="12">
                  <c:v>108</c:v>
                </c:pt>
                <c:pt idx="13">
                  <c:v>92</c:v>
                </c:pt>
                <c:pt idx="14">
                  <c:v>63</c:v>
                </c:pt>
                <c:pt idx="15">
                  <c:v>45</c:v>
                </c:pt>
                <c:pt idx="16">
                  <c:v>32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D-4BAD-AE11-369716806C29}"/>
            </c:ext>
          </c:extLst>
        </c:ser>
        <c:ser>
          <c:idx val="1"/>
          <c:order val="1"/>
          <c:tx>
            <c:strRef>
              <c:f>'Sprint 3'!$F$144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3'!$G$142:$X$142</c:f>
              <c:numCache>
                <c:formatCode>d\-mmm</c:formatCode>
                <c:ptCount val="18"/>
                <c:pt idx="0">
                  <c:v>44295</c:v>
                </c:pt>
                <c:pt idx="1">
                  <c:v>44296</c:v>
                </c:pt>
                <c:pt idx="2">
                  <c:v>44297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  <c:pt idx="7">
                  <c:v>44302</c:v>
                </c:pt>
                <c:pt idx="8">
                  <c:v>44303</c:v>
                </c:pt>
                <c:pt idx="9">
                  <c:v>44304</c:v>
                </c:pt>
                <c:pt idx="10">
                  <c:v>44305</c:v>
                </c:pt>
                <c:pt idx="11">
                  <c:v>44306</c:v>
                </c:pt>
                <c:pt idx="12">
                  <c:v>44307</c:v>
                </c:pt>
                <c:pt idx="13">
                  <c:v>44308</c:v>
                </c:pt>
                <c:pt idx="14">
                  <c:v>44309</c:v>
                </c:pt>
                <c:pt idx="15">
                  <c:v>44310</c:v>
                </c:pt>
                <c:pt idx="16">
                  <c:v>44311</c:v>
                </c:pt>
                <c:pt idx="17">
                  <c:v>44312</c:v>
                </c:pt>
              </c:numCache>
            </c:numRef>
          </c:cat>
          <c:val>
            <c:numRef>
              <c:f>'Sprint 3'!$G$144:$X$144</c:f>
              <c:numCache>
                <c:formatCode>General</c:formatCode>
                <c:ptCount val="18"/>
                <c:pt idx="0">
                  <c:v>344</c:v>
                </c:pt>
                <c:pt idx="1">
                  <c:v>310</c:v>
                </c:pt>
                <c:pt idx="2">
                  <c:v>294</c:v>
                </c:pt>
                <c:pt idx="3">
                  <c:v>271</c:v>
                </c:pt>
                <c:pt idx="4">
                  <c:v>238</c:v>
                </c:pt>
                <c:pt idx="5">
                  <c:v>212</c:v>
                </c:pt>
                <c:pt idx="6">
                  <c:v>196</c:v>
                </c:pt>
                <c:pt idx="7">
                  <c:v>180</c:v>
                </c:pt>
                <c:pt idx="8">
                  <c:v>161</c:v>
                </c:pt>
                <c:pt idx="9">
                  <c:v>142</c:v>
                </c:pt>
                <c:pt idx="10">
                  <c:v>132</c:v>
                </c:pt>
                <c:pt idx="11">
                  <c:v>124</c:v>
                </c:pt>
                <c:pt idx="12">
                  <c:v>101</c:v>
                </c:pt>
                <c:pt idx="13">
                  <c:v>90</c:v>
                </c:pt>
                <c:pt idx="14">
                  <c:v>67</c:v>
                </c:pt>
                <c:pt idx="15">
                  <c:v>42</c:v>
                </c:pt>
                <c:pt idx="16">
                  <c:v>24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D-4BAD-AE11-36971680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4105307809866178E-2"/>
          <c:y val="0.84347491440708156"/>
          <c:w val="9.5002579035197932E-2"/>
          <c:h val="9.2743259892220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155</xdr:row>
      <xdr:rowOff>1</xdr:rowOff>
    </xdr:from>
    <xdr:to>
      <xdr:col>22</xdr:col>
      <xdr:colOff>9525</xdr:colOff>
      <xdr:row>174</xdr:row>
      <xdr:rowOff>158115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10886</xdr:colOff>
      <xdr:row>207</xdr:row>
      <xdr:rowOff>21773</xdr:rowOff>
    </xdr:from>
    <xdr:to>
      <xdr:col>21</xdr:col>
      <xdr:colOff>0</xdr:colOff>
      <xdr:row>226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125186</xdr:colOff>
      <xdr:row>146</xdr:row>
      <xdr:rowOff>21776</xdr:rowOff>
    </xdr:from>
    <xdr:to>
      <xdr:col>23</xdr:col>
      <xdr:colOff>404813</xdr:colOff>
      <xdr:row>167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10</xdr:row>
      <xdr:rowOff>3811</xdr:rowOff>
    </xdr:from>
    <xdr:to>
      <xdr:col>14</xdr:col>
      <xdr:colOff>211679</xdr:colOff>
      <xdr:row>34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36</xdr:row>
      <xdr:rowOff>19050</xdr:rowOff>
    </xdr:from>
    <xdr:to>
      <xdr:col>14</xdr:col>
      <xdr:colOff>257175</xdr:colOff>
      <xdr:row>60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583406</xdr:colOff>
      <xdr:row>64</xdr:row>
      <xdr:rowOff>130968</xdr:rowOff>
    </xdr:from>
    <xdr:to>
      <xdr:col>14</xdr:col>
      <xdr:colOff>309562</xdr:colOff>
      <xdr:row>88</xdr:row>
      <xdr:rowOff>107156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3"/>
  <sheetViews>
    <sheetView topLeftCell="C82" zoomScale="80" zoomScaleNormal="80" workbookViewId="0">
      <selection activeCell="Y150" sqref="Y150"/>
    </sheetView>
  </sheetViews>
  <sheetFormatPr defaultColWidth="8.75" defaultRowHeight="16.5"/>
  <cols>
    <col min="1" max="1" width="8" style="84" customWidth="1"/>
    <col min="2" max="2" width="20.125" style="84" bestFit="1" customWidth="1"/>
    <col min="3" max="3" width="55.125" style="84" customWidth="1"/>
    <col min="4" max="4" width="20.5" style="84" customWidth="1"/>
    <col min="5" max="5" width="5.875" style="84" customWidth="1"/>
    <col min="6" max="6" width="8.75" style="84" customWidth="1"/>
    <col min="7" max="20" width="5.625" style="84" customWidth="1"/>
    <col min="21" max="21" width="5" style="84" bestFit="1" customWidth="1"/>
    <col min="22" max="22" width="4.375" style="87" customWidth="1"/>
    <col min="23" max="16384" width="8.75" style="87"/>
  </cols>
  <sheetData>
    <row r="1" spans="1:22">
      <c r="B1" s="85" t="s">
        <v>269</v>
      </c>
      <c r="C1" s="122" t="s">
        <v>343</v>
      </c>
      <c r="D1" s="123"/>
      <c r="E1" s="86"/>
      <c r="F1" s="86"/>
      <c r="G1" s="86"/>
      <c r="H1" s="86"/>
      <c r="I1" s="86"/>
      <c r="J1" s="86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2">
      <c r="B2" s="88" t="s">
        <v>270</v>
      </c>
      <c r="C2" s="124" t="s">
        <v>4</v>
      </c>
      <c r="D2" s="125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2">
      <c r="B3" s="88" t="s">
        <v>271</v>
      </c>
      <c r="C3" s="124"/>
      <c r="D3" s="125"/>
      <c r="E3" s="89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</row>
    <row r="4" spans="1:22">
      <c r="B4" s="88" t="s">
        <v>272</v>
      </c>
      <c r="C4" s="117">
        <v>44264</v>
      </c>
      <c r="D4" s="118"/>
      <c r="E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1:22">
      <c r="B5" s="88" t="s">
        <v>273</v>
      </c>
      <c r="C5" s="117">
        <v>44279</v>
      </c>
      <c r="D5" s="118"/>
      <c r="E5" s="89"/>
      <c r="F5" s="60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</row>
    <row r="6" spans="1:22">
      <c r="A6" s="86"/>
      <c r="B6" s="86"/>
      <c r="C6" s="90"/>
      <c r="D6" s="91"/>
      <c r="E6" s="91"/>
      <c r="H6" s="80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</row>
    <row r="7" spans="1:22">
      <c r="B7" s="128" t="s">
        <v>279</v>
      </c>
      <c r="C7" s="129"/>
      <c r="D7" s="129"/>
      <c r="E7" s="129"/>
      <c r="F7" s="130"/>
      <c r="G7" s="92"/>
      <c r="H7" s="86"/>
      <c r="I7" s="80"/>
      <c r="J7" s="80"/>
      <c r="K7" s="80"/>
      <c r="L7" s="86"/>
      <c r="M7" s="86"/>
      <c r="N7" s="86"/>
      <c r="O7" s="86"/>
      <c r="P7" s="86"/>
      <c r="Q7" s="86"/>
      <c r="R7" s="86"/>
      <c r="S7" s="86"/>
      <c r="T7" s="86"/>
    </row>
    <row r="8" spans="1:22" ht="16.5" customHeight="1">
      <c r="B8" s="76" t="s">
        <v>56</v>
      </c>
      <c r="C8" s="3" t="s">
        <v>61</v>
      </c>
      <c r="D8" s="77" t="s">
        <v>274</v>
      </c>
      <c r="E8" s="131" t="s">
        <v>280</v>
      </c>
      <c r="F8" s="132"/>
      <c r="G8" s="92"/>
      <c r="H8" s="103"/>
      <c r="I8" s="94"/>
      <c r="J8" s="138" t="s">
        <v>344</v>
      </c>
      <c r="K8" s="138"/>
      <c r="L8" s="103"/>
      <c r="M8" s="89"/>
      <c r="N8" s="89"/>
      <c r="O8" s="89"/>
      <c r="P8" s="89"/>
      <c r="Q8" s="89"/>
      <c r="R8" s="89"/>
      <c r="S8" s="89"/>
      <c r="T8" s="89"/>
    </row>
    <row r="9" spans="1:22" ht="16.5" customHeight="1">
      <c r="B9" s="78">
        <v>1</v>
      </c>
      <c r="C9" s="70" t="s">
        <v>340</v>
      </c>
      <c r="D9" s="73">
        <f ca="1">SUMIF($D$17:$F$63,"Hồng",$F$17:$F$63) + SUMIF($D$17:$F$63,"Team",$F$17:$F$63)/4 + SUMIF($D$17:$F$63,"Hậu, Hồng",$F$17:$F$63)/2 + SUMIF($D$17:$F$63,"Hồng, Cường",$F$17:$F$63)/2 + SUMIF($D$17:$F$63,"Thắng, Hồng",$F$17:$F$63)/2</f>
        <v>110</v>
      </c>
      <c r="E9" s="133">
        <f ca="1">SUMIF($D$68:$F$147,"Hồng",$F$68:$F$147) + SUMIF($D$68:$F$147,"Team",$F$68:$F$147)/4 + SUMIF($D$68:$F$147,"Hậu, Hồng",$F$68:$F$147)/2 + SUMIF($D$68:$F$147,"Hồng, Cường",$F$68:$F$147)/2 + SUMIF($D$68:$F$147,"Thắng, Hồng",$F$68:$F$147)/2</f>
        <v>107.5</v>
      </c>
      <c r="F9" s="133"/>
      <c r="G9" s="92"/>
      <c r="H9" s="103"/>
      <c r="I9" s="95"/>
      <c r="J9" s="138" t="s">
        <v>339</v>
      </c>
      <c r="K9" s="138"/>
      <c r="L9" s="103"/>
      <c r="M9" s="89"/>
      <c r="N9" s="89"/>
      <c r="O9" s="89"/>
      <c r="P9" s="89"/>
      <c r="Q9" s="89"/>
      <c r="R9" s="89"/>
      <c r="S9" s="89"/>
      <c r="T9" s="89"/>
    </row>
    <row r="10" spans="1:22" ht="16.5" customHeight="1">
      <c r="B10" s="78">
        <v>2</v>
      </c>
      <c r="C10" s="70" t="s">
        <v>341</v>
      </c>
      <c r="D10" s="70">
        <f ca="1">SUMIF($D$17:$F$63,"Thắng",$F$17:$F$63) + SUMIF($D$17:$F$63,"Team",$F$17:$F$63)/4 + SUMIF($D$17:$F$63,"Thắng, Hồng",$F$17:$F$63)/2</f>
        <v>101</v>
      </c>
      <c r="E10" s="134">
        <f ca="1">SUMIF($D$68:$F$147,"Thắng",$F$68:$F$147) + SUMIF($D$68:$F$147,"Team",$F$68:$F$147)/4 + SUMIF($D$68:$F$147,"Thắng, Hồng",$F$68:$F$147)/2</f>
        <v>100.5</v>
      </c>
      <c r="F10" s="134"/>
      <c r="G10" s="92"/>
      <c r="H10" s="103"/>
      <c r="I10" s="96"/>
      <c r="J10" s="138" t="s">
        <v>345</v>
      </c>
      <c r="K10" s="138"/>
      <c r="L10" s="103"/>
      <c r="M10" s="89"/>
      <c r="N10" s="89"/>
      <c r="O10" s="89"/>
      <c r="P10" s="89"/>
      <c r="Q10" s="89"/>
      <c r="R10" s="89"/>
      <c r="S10" s="89"/>
      <c r="T10" s="89"/>
    </row>
    <row r="11" spans="1:22" ht="18" customHeight="1">
      <c r="B11" s="78">
        <v>3</v>
      </c>
      <c r="C11" s="70" t="s">
        <v>281</v>
      </c>
      <c r="D11" s="72">
        <f ca="1">SUMIF($D$17:$F$63,"Hậu",$F$17:$F$63) + SUMIF($D$17:$F$63,"Team",$F$17:$F$63)/4 + SUMIF($D$17:$F$63,"Hậu, Hồng",$F$17:$F$63)/2</f>
        <v>110</v>
      </c>
      <c r="E11" s="135">
        <f ca="1">SUMIF($D$68:$F$147,"Hậu",$F$68:$F$147) + SUMIF($D$68:$F$147,"Team",$F$68:$F$147)/4 + SUMIF($D$68:$F$147,"Hậu, Hồng",$F$68:$F$147)/2</f>
        <v>104</v>
      </c>
      <c r="F11" s="136"/>
      <c r="G11" s="92"/>
      <c r="H11" s="103"/>
      <c r="I11" s="157"/>
      <c r="J11" s="158"/>
      <c r="K11" s="158"/>
      <c r="L11" s="103"/>
      <c r="M11" s="89"/>
      <c r="N11" s="89"/>
      <c r="O11" s="89"/>
      <c r="P11" s="89"/>
      <c r="Q11" s="89"/>
      <c r="R11" s="89"/>
      <c r="S11" s="89"/>
      <c r="T11" s="89"/>
    </row>
    <row r="12" spans="1:22" ht="16.5" customHeight="1">
      <c r="B12" s="79">
        <v>4</v>
      </c>
      <c r="C12" s="71" t="s">
        <v>342</v>
      </c>
      <c r="D12" s="54">
        <f ca="1">SUMIF($D$17:$F$63,"Cường",$F$17:$F$63) + SUMIF($D$17:$F$63,"Team",$F$17:$F$63)/4 + SUMIF($D$17:$F$63,"Hồng, Cường",$F$17:$F$63)/2</f>
        <v>109</v>
      </c>
      <c r="E12" s="137">
        <f ca="1">SUMIF($D$68:$F$147,"Cường",$F$68:$F$147) + SUMIF($D$68:$F$147,"Team",$F$68:$F$147)/4 + SUMIF($D$68:$F$147,"Hồng, Cường",$F$68:$F$147)/2</f>
        <v>104</v>
      </c>
      <c r="F12" s="137"/>
      <c r="G12" s="92"/>
      <c r="H12" s="89"/>
      <c r="I12" s="93"/>
      <c r="J12" s="156"/>
      <c r="K12" s="156"/>
      <c r="L12" s="89"/>
      <c r="M12" s="89"/>
      <c r="N12" s="89"/>
      <c r="O12" s="89"/>
      <c r="P12" s="89"/>
      <c r="Q12" s="89"/>
      <c r="R12" s="89"/>
      <c r="S12" s="89"/>
      <c r="T12" s="89"/>
    </row>
    <row r="13" spans="1:22">
      <c r="B13" s="120" t="s">
        <v>278</v>
      </c>
      <c r="C13" s="120"/>
      <c r="D13" s="55">
        <f ca="1">SUM(D9:D12)</f>
        <v>430</v>
      </c>
      <c r="E13" s="127">
        <f ca="1">SUM(E9:F12)</f>
        <v>416</v>
      </c>
      <c r="F13" s="127"/>
      <c r="G13" s="92"/>
      <c r="H13" s="89"/>
      <c r="I13" s="80"/>
      <c r="J13" s="156"/>
      <c r="K13" s="156"/>
      <c r="L13" s="89"/>
      <c r="M13" s="89"/>
      <c r="N13" s="89"/>
      <c r="O13" s="89"/>
      <c r="P13" s="89"/>
      <c r="Q13" s="89"/>
      <c r="R13" s="89"/>
      <c r="S13" s="89"/>
      <c r="T13" s="89"/>
    </row>
    <row r="14" spans="1:22">
      <c r="A14" s="80"/>
      <c r="B14" s="80"/>
      <c r="C14" s="89"/>
      <c r="D14" s="89"/>
      <c r="E14" s="89"/>
      <c r="F14" s="89"/>
    </row>
    <row r="15" spans="1:22">
      <c r="B15" s="81"/>
      <c r="C15" s="81"/>
      <c r="D15" s="82"/>
      <c r="E15" s="83"/>
      <c r="F15" s="83"/>
    </row>
    <row r="16" spans="1:22" ht="49.9" customHeight="1">
      <c r="A16" s="74" t="s">
        <v>0</v>
      </c>
      <c r="B16" s="74" t="s">
        <v>275</v>
      </c>
      <c r="C16" s="74" t="s">
        <v>276</v>
      </c>
      <c r="D16" s="1" t="s">
        <v>277</v>
      </c>
      <c r="E16" s="1"/>
      <c r="F16" s="4" t="s">
        <v>278</v>
      </c>
      <c r="G16" s="2">
        <v>44264</v>
      </c>
      <c r="H16" s="2">
        <v>44265</v>
      </c>
      <c r="I16" s="2">
        <v>44266</v>
      </c>
      <c r="J16" s="2">
        <v>44267</v>
      </c>
      <c r="K16" s="2">
        <v>44268</v>
      </c>
      <c r="L16" s="2">
        <v>44269</v>
      </c>
      <c r="M16" s="2">
        <v>44270</v>
      </c>
      <c r="N16" s="2">
        <v>44271</v>
      </c>
      <c r="O16" s="2">
        <v>44272</v>
      </c>
      <c r="P16" s="2">
        <v>44273</v>
      </c>
      <c r="Q16" s="2">
        <v>44274</v>
      </c>
      <c r="R16" s="2">
        <v>44275</v>
      </c>
      <c r="S16" s="2">
        <v>44276</v>
      </c>
      <c r="T16" s="2">
        <v>44277</v>
      </c>
      <c r="U16" s="2">
        <v>44278</v>
      </c>
      <c r="V16" s="2">
        <v>44279</v>
      </c>
    </row>
    <row r="17" spans="1:22">
      <c r="A17" s="116">
        <v>1</v>
      </c>
      <c r="B17" s="73" t="s">
        <v>283</v>
      </c>
      <c r="C17" s="161" t="s">
        <v>283</v>
      </c>
      <c r="D17" s="57" t="s">
        <v>1</v>
      </c>
      <c r="E17" s="73"/>
      <c r="F17" s="73">
        <v>32</v>
      </c>
      <c r="G17" s="52">
        <v>0</v>
      </c>
      <c r="H17" s="5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58">
        <v>0</v>
      </c>
    </row>
    <row r="18" spans="1:22">
      <c r="A18" s="116"/>
      <c r="B18" s="73" t="s">
        <v>82</v>
      </c>
      <c r="C18" s="161" t="s">
        <v>82</v>
      </c>
      <c r="D18" s="57" t="s">
        <v>333</v>
      </c>
      <c r="E18" s="73"/>
      <c r="F18" s="73">
        <v>6</v>
      </c>
      <c r="G18" s="73">
        <v>6</v>
      </c>
      <c r="H18" s="52">
        <v>0</v>
      </c>
      <c r="I18" s="5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  <c r="V18" s="58">
        <v>0</v>
      </c>
    </row>
    <row r="19" spans="1:22" ht="21" customHeight="1">
      <c r="A19" s="116"/>
      <c r="B19" s="48" t="s">
        <v>284</v>
      </c>
      <c r="C19" s="161" t="s">
        <v>421</v>
      </c>
      <c r="D19" s="57" t="s">
        <v>334</v>
      </c>
      <c r="E19" s="73"/>
      <c r="F19" s="73">
        <v>6</v>
      </c>
      <c r="G19" s="73">
        <v>6</v>
      </c>
      <c r="H19" s="52">
        <v>0</v>
      </c>
      <c r="I19" s="53">
        <v>0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58">
        <v>0</v>
      </c>
    </row>
    <row r="20" spans="1:22">
      <c r="A20" s="116"/>
      <c r="B20" s="116" t="s">
        <v>285</v>
      </c>
      <c r="C20" s="73" t="s">
        <v>286</v>
      </c>
      <c r="D20" s="57" t="s">
        <v>335</v>
      </c>
      <c r="E20" s="73"/>
      <c r="F20" s="73">
        <v>8</v>
      </c>
      <c r="G20" s="73">
        <v>8</v>
      </c>
      <c r="H20" s="57">
        <v>8</v>
      </c>
      <c r="I20" s="52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58">
        <v>0</v>
      </c>
    </row>
    <row r="21" spans="1:22">
      <c r="A21" s="116"/>
      <c r="B21" s="116"/>
      <c r="C21" s="73" t="s">
        <v>287</v>
      </c>
      <c r="D21" s="57" t="s">
        <v>335</v>
      </c>
      <c r="E21" s="73"/>
      <c r="F21" s="73">
        <v>8</v>
      </c>
      <c r="G21" s="73">
        <v>8</v>
      </c>
      <c r="H21" s="57">
        <v>8</v>
      </c>
      <c r="I21" s="52">
        <v>0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58">
        <v>0</v>
      </c>
    </row>
    <row r="22" spans="1:22">
      <c r="A22" s="116"/>
      <c r="B22" s="119" t="s">
        <v>288</v>
      </c>
      <c r="C22" s="73" t="s">
        <v>289</v>
      </c>
      <c r="D22" s="57" t="s">
        <v>336</v>
      </c>
      <c r="E22" s="73"/>
      <c r="F22" s="73">
        <v>8</v>
      </c>
      <c r="G22" s="73">
        <v>8</v>
      </c>
      <c r="H22" s="53">
        <v>8</v>
      </c>
      <c r="I22" s="53">
        <v>8</v>
      </c>
      <c r="J22" s="52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58">
        <v>0</v>
      </c>
    </row>
    <row r="23" spans="1:22">
      <c r="A23" s="116"/>
      <c r="B23" s="119"/>
      <c r="C23" s="73" t="s">
        <v>290</v>
      </c>
      <c r="D23" s="57" t="s">
        <v>334</v>
      </c>
      <c r="E23" s="73"/>
      <c r="F23" s="73">
        <v>3</v>
      </c>
      <c r="G23" s="73">
        <v>3</v>
      </c>
      <c r="H23" s="53">
        <v>3</v>
      </c>
      <c r="I23" s="53">
        <v>3</v>
      </c>
      <c r="J23" s="52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3">
        <v>0</v>
      </c>
      <c r="U23" s="73">
        <v>0</v>
      </c>
      <c r="V23" s="58">
        <v>0</v>
      </c>
    </row>
    <row r="24" spans="1:22">
      <c r="A24" s="116"/>
      <c r="B24" s="119"/>
      <c r="C24" s="73" t="s">
        <v>291</v>
      </c>
      <c r="D24" s="57" t="s">
        <v>334</v>
      </c>
      <c r="E24" s="73"/>
      <c r="F24" s="73">
        <v>2</v>
      </c>
      <c r="G24" s="73">
        <v>2</v>
      </c>
      <c r="H24" s="53">
        <v>2</v>
      </c>
      <c r="I24" s="53">
        <v>2</v>
      </c>
      <c r="J24" s="52">
        <v>0</v>
      </c>
      <c r="K24" s="73">
        <v>0</v>
      </c>
      <c r="L24" s="73">
        <v>0</v>
      </c>
      <c r="M24" s="73">
        <v>0</v>
      </c>
      <c r="N24" s="73">
        <v>0</v>
      </c>
      <c r="O24" s="73">
        <v>0</v>
      </c>
      <c r="P24" s="73">
        <v>0</v>
      </c>
      <c r="Q24" s="73">
        <v>0</v>
      </c>
      <c r="R24" s="73">
        <v>0</v>
      </c>
      <c r="S24" s="73">
        <v>0</v>
      </c>
      <c r="T24" s="73">
        <v>0</v>
      </c>
      <c r="U24" s="73">
        <v>0</v>
      </c>
      <c r="V24" s="58">
        <v>0</v>
      </c>
    </row>
    <row r="25" spans="1:22">
      <c r="A25" s="116"/>
      <c r="B25" s="119"/>
      <c r="C25" s="73" t="s">
        <v>292</v>
      </c>
      <c r="D25" s="57" t="s">
        <v>334</v>
      </c>
      <c r="E25" s="73"/>
      <c r="F25" s="73">
        <v>3</v>
      </c>
      <c r="G25" s="73">
        <v>3</v>
      </c>
      <c r="H25" s="53">
        <v>3</v>
      </c>
      <c r="I25" s="53">
        <v>3</v>
      </c>
      <c r="J25" s="52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58">
        <v>0</v>
      </c>
    </row>
    <row r="26" spans="1:22">
      <c r="A26" s="116"/>
      <c r="B26" s="119"/>
      <c r="C26" s="73" t="s">
        <v>293</v>
      </c>
      <c r="D26" s="57" t="s">
        <v>282</v>
      </c>
      <c r="E26" s="73"/>
      <c r="F26" s="73">
        <v>3</v>
      </c>
      <c r="G26" s="73">
        <v>3</v>
      </c>
      <c r="H26" s="53">
        <v>3</v>
      </c>
      <c r="I26" s="53">
        <v>3</v>
      </c>
      <c r="J26" s="52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58">
        <v>0</v>
      </c>
    </row>
    <row r="27" spans="1:22">
      <c r="A27" s="116"/>
      <c r="B27" s="119"/>
      <c r="C27" s="73" t="s">
        <v>294</v>
      </c>
      <c r="D27" s="57" t="s">
        <v>333</v>
      </c>
      <c r="E27" s="73"/>
      <c r="F27" s="73">
        <v>2</v>
      </c>
      <c r="G27" s="73">
        <v>2</v>
      </c>
      <c r="H27" s="53">
        <v>2</v>
      </c>
      <c r="I27" s="53">
        <v>2</v>
      </c>
      <c r="J27" s="52">
        <v>0</v>
      </c>
      <c r="K27" s="73">
        <v>0</v>
      </c>
      <c r="L27" s="73">
        <v>0</v>
      </c>
      <c r="M27" s="73">
        <v>0</v>
      </c>
      <c r="N27" s="73">
        <v>0</v>
      </c>
      <c r="O27" s="73">
        <v>0</v>
      </c>
      <c r="P27" s="73">
        <v>0</v>
      </c>
      <c r="Q27" s="73">
        <v>0</v>
      </c>
      <c r="R27" s="73">
        <v>0</v>
      </c>
      <c r="S27" s="73">
        <v>0</v>
      </c>
      <c r="T27" s="73">
        <v>0</v>
      </c>
      <c r="U27" s="73">
        <v>0</v>
      </c>
      <c r="V27" s="58">
        <v>0</v>
      </c>
    </row>
    <row r="28" spans="1:22">
      <c r="A28" s="116"/>
      <c r="B28" s="119"/>
      <c r="C28" s="73" t="s">
        <v>295</v>
      </c>
      <c r="D28" s="57" t="s">
        <v>333</v>
      </c>
      <c r="E28" s="73"/>
      <c r="F28" s="73">
        <v>3</v>
      </c>
      <c r="G28" s="73">
        <v>3</v>
      </c>
      <c r="H28" s="53">
        <v>3</v>
      </c>
      <c r="I28" s="53">
        <v>3</v>
      </c>
      <c r="J28" s="52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58">
        <v>0</v>
      </c>
    </row>
    <row r="29" spans="1:22">
      <c r="A29" s="116"/>
      <c r="B29" s="119"/>
      <c r="C29" s="73" t="s">
        <v>296</v>
      </c>
      <c r="D29" s="57" t="s">
        <v>1</v>
      </c>
      <c r="E29" s="73"/>
      <c r="F29" s="73">
        <v>24</v>
      </c>
      <c r="G29" s="73">
        <v>24</v>
      </c>
      <c r="H29" s="53">
        <v>24</v>
      </c>
      <c r="I29" s="53">
        <v>24</v>
      </c>
      <c r="J29" s="73">
        <v>24</v>
      </c>
      <c r="K29" s="52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58">
        <v>0</v>
      </c>
    </row>
    <row r="30" spans="1:22">
      <c r="A30" s="116"/>
      <c r="B30" s="74" t="s">
        <v>297</v>
      </c>
      <c r="C30" s="73" t="s">
        <v>298</v>
      </c>
      <c r="D30" s="57" t="s">
        <v>282</v>
      </c>
      <c r="E30" s="73"/>
      <c r="F30" s="73">
        <v>4</v>
      </c>
      <c r="G30" s="73">
        <v>4</v>
      </c>
      <c r="H30" s="53">
        <v>4</v>
      </c>
      <c r="I30" s="53">
        <v>4</v>
      </c>
      <c r="J30" s="52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58">
        <v>0</v>
      </c>
    </row>
    <row r="31" spans="1:22">
      <c r="A31" s="116"/>
      <c r="B31" s="73"/>
      <c r="C31" s="73" t="s">
        <v>299</v>
      </c>
      <c r="D31" s="57" t="s">
        <v>333</v>
      </c>
      <c r="E31" s="73"/>
      <c r="F31" s="73">
        <v>3</v>
      </c>
      <c r="G31" s="73">
        <v>3</v>
      </c>
      <c r="H31" s="53">
        <v>3</v>
      </c>
      <c r="I31" s="53">
        <v>3</v>
      </c>
      <c r="J31" s="52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58">
        <v>0</v>
      </c>
    </row>
    <row r="32" spans="1:22">
      <c r="A32" s="116"/>
      <c r="B32" s="73"/>
      <c r="C32" s="73" t="s">
        <v>300</v>
      </c>
      <c r="D32" s="57" t="s">
        <v>334</v>
      </c>
      <c r="E32" s="73"/>
      <c r="F32" s="73">
        <v>3</v>
      </c>
      <c r="G32" s="73">
        <v>3</v>
      </c>
      <c r="H32" s="53">
        <v>3</v>
      </c>
      <c r="I32" s="53">
        <v>3</v>
      </c>
      <c r="J32" s="73">
        <v>3</v>
      </c>
      <c r="K32" s="73">
        <v>3</v>
      </c>
      <c r="L32" s="52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  <c r="T32" s="73">
        <v>0</v>
      </c>
      <c r="U32" s="73">
        <v>0</v>
      </c>
      <c r="V32" s="58">
        <v>0</v>
      </c>
    </row>
    <row r="33" spans="1:22">
      <c r="A33" s="116"/>
      <c r="B33" s="73"/>
      <c r="C33" s="73" t="s">
        <v>301</v>
      </c>
      <c r="D33" s="57" t="s">
        <v>336</v>
      </c>
      <c r="E33" s="73"/>
      <c r="F33" s="73">
        <v>4</v>
      </c>
      <c r="G33" s="73">
        <v>4</v>
      </c>
      <c r="H33" s="53">
        <v>4</v>
      </c>
      <c r="I33" s="53">
        <v>4</v>
      </c>
      <c r="J33" s="73">
        <v>4</v>
      </c>
      <c r="K33" s="73">
        <v>4</v>
      </c>
      <c r="L33" s="52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58">
        <v>0</v>
      </c>
    </row>
    <row r="34" spans="1:22">
      <c r="A34" s="116"/>
      <c r="B34" s="73"/>
      <c r="C34" s="73" t="s">
        <v>302</v>
      </c>
      <c r="D34" s="57" t="s">
        <v>282</v>
      </c>
      <c r="E34" s="73"/>
      <c r="F34" s="73">
        <v>3</v>
      </c>
      <c r="G34" s="73">
        <v>3</v>
      </c>
      <c r="H34" s="53">
        <v>3</v>
      </c>
      <c r="I34" s="53">
        <v>3</v>
      </c>
      <c r="J34" s="73">
        <v>3</v>
      </c>
      <c r="K34" s="73">
        <v>3</v>
      </c>
      <c r="L34" s="52">
        <v>0</v>
      </c>
      <c r="M34" s="73">
        <v>0</v>
      </c>
      <c r="N34" s="73">
        <v>0</v>
      </c>
      <c r="O34" s="73">
        <v>0</v>
      </c>
      <c r="P34" s="73">
        <v>0</v>
      </c>
      <c r="Q34" s="73">
        <v>0</v>
      </c>
      <c r="R34" s="73">
        <v>0</v>
      </c>
      <c r="S34" s="73">
        <v>0</v>
      </c>
      <c r="T34" s="73">
        <v>0</v>
      </c>
      <c r="U34" s="73">
        <v>0</v>
      </c>
      <c r="V34" s="58">
        <v>0</v>
      </c>
    </row>
    <row r="35" spans="1:22">
      <c r="A35" s="116"/>
      <c r="B35" s="73"/>
      <c r="C35" s="73" t="s">
        <v>303</v>
      </c>
      <c r="D35" s="57" t="s">
        <v>333</v>
      </c>
      <c r="E35" s="73"/>
      <c r="F35" s="73">
        <v>3</v>
      </c>
      <c r="G35" s="73">
        <v>3</v>
      </c>
      <c r="H35" s="53">
        <v>3</v>
      </c>
      <c r="I35" s="53">
        <v>3</v>
      </c>
      <c r="J35" s="73">
        <v>3</v>
      </c>
      <c r="K35" s="73">
        <v>3</v>
      </c>
      <c r="L35" s="52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58">
        <v>0</v>
      </c>
    </row>
    <row r="36" spans="1:22">
      <c r="A36" s="116"/>
      <c r="B36" s="73"/>
      <c r="C36" s="73" t="s">
        <v>304</v>
      </c>
      <c r="D36" s="57" t="s">
        <v>1</v>
      </c>
      <c r="E36" s="73"/>
      <c r="F36" s="73">
        <v>24</v>
      </c>
      <c r="G36" s="73">
        <v>24</v>
      </c>
      <c r="H36" s="53">
        <v>24</v>
      </c>
      <c r="I36" s="53">
        <v>24</v>
      </c>
      <c r="J36" s="73">
        <v>24</v>
      </c>
      <c r="K36" s="73">
        <v>24</v>
      </c>
      <c r="L36" s="52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58">
        <v>0</v>
      </c>
    </row>
    <row r="37" spans="1:22">
      <c r="A37" s="116"/>
      <c r="B37" s="74" t="s">
        <v>101</v>
      </c>
      <c r="C37" s="73" t="s">
        <v>305</v>
      </c>
      <c r="D37" s="57" t="s">
        <v>337</v>
      </c>
      <c r="E37" s="73"/>
      <c r="F37" s="73">
        <v>16</v>
      </c>
      <c r="G37" s="73">
        <v>16</v>
      </c>
      <c r="H37" s="53">
        <v>16</v>
      </c>
      <c r="I37" s="53">
        <v>16</v>
      </c>
      <c r="J37" s="73">
        <v>16</v>
      </c>
      <c r="K37" s="73">
        <v>16</v>
      </c>
      <c r="L37" s="53">
        <v>16</v>
      </c>
      <c r="M37" s="52">
        <v>0</v>
      </c>
      <c r="N37" s="73">
        <v>0</v>
      </c>
      <c r="O37" s="73">
        <v>0</v>
      </c>
      <c r="P37" s="73">
        <v>0</v>
      </c>
      <c r="Q37" s="73">
        <v>0</v>
      </c>
      <c r="R37" s="73">
        <v>0</v>
      </c>
      <c r="S37" s="73">
        <v>0</v>
      </c>
      <c r="T37" s="73">
        <v>0</v>
      </c>
      <c r="U37" s="73">
        <v>0</v>
      </c>
      <c r="V37" s="58">
        <v>0</v>
      </c>
    </row>
    <row r="38" spans="1:22">
      <c r="A38" s="116"/>
      <c r="B38" s="73"/>
      <c r="C38" s="48" t="s">
        <v>306</v>
      </c>
      <c r="D38" s="57" t="s">
        <v>337</v>
      </c>
      <c r="E38" s="73"/>
      <c r="F38" s="73">
        <v>32</v>
      </c>
      <c r="G38" s="73">
        <v>32</v>
      </c>
      <c r="H38" s="53">
        <v>32</v>
      </c>
      <c r="I38" s="53">
        <v>32</v>
      </c>
      <c r="J38" s="73">
        <v>32</v>
      </c>
      <c r="K38" s="73">
        <v>32</v>
      </c>
      <c r="L38" s="73">
        <v>32</v>
      </c>
      <c r="M38" s="73">
        <v>32</v>
      </c>
      <c r="N38" s="73">
        <v>16</v>
      </c>
      <c r="O38" s="52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58">
        <v>0</v>
      </c>
    </row>
    <row r="39" spans="1:22">
      <c r="A39" s="116"/>
      <c r="B39" s="73"/>
      <c r="C39" s="73" t="s">
        <v>307</v>
      </c>
      <c r="D39" s="57" t="s">
        <v>282</v>
      </c>
      <c r="E39" s="73"/>
      <c r="F39" s="73">
        <v>16</v>
      </c>
      <c r="G39" s="73">
        <v>16</v>
      </c>
      <c r="H39" s="53">
        <v>16</v>
      </c>
      <c r="I39" s="53">
        <v>16</v>
      </c>
      <c r="J39" s="73">
        <v>16</v>
      </c>
      <c r="K39" s="73">
        <v>16</v>
      </c>
      <c r="L39" s="73">
        <v>16</v>
      </c>
      <c r="M39" s="73">
        <v>8</v>
      </c>
      <c r="N39" s="52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73">
        <v>0</v>
      </c>
      <c r="U39" s="73">
        <v>0</v>
      </c>
      <c r="V39" s="58">
        <v>0</v>
      </c>
    </row>
    <row r="40" spans="1:22">
      <c r="A40" s="116"/>
      <c r="B40" s="73"/>
      <c r="C40" s="73" t="s">
        <v>308</v>
      </c>
      <c r="D40" s="57" t="s">
        <v>333</v>
      </c>
      <c r="E40" s="73"/>
      <c r="F40" s="73">
        <v>24</v>
      </c>
      <c r="G40" s="73">
        <v>24</v>
      </c>
      <c r="H40" s="53">
        <v>24</v>
      </c>
      <c r="I40" s="53">
        <v>24</v>
      </c>
      <c r="J40" s="73">
        <v>24</v>
      </c>
      <c r="K40" s="73">
        <v>24</v>
      </c>
      <c r="L40" s="73">
        <v>24</v>
      </c>
      <c r="M40" s="73">
        <v>16</v>
      </c>
      <c r="N40" s="73">
        <v>8</v>
      </c>
      <c r="O40" s="52">
        <v>0</v>
      </c>
      <c r="P40" s="73">
        <v>0</v>
      </c>
      <c r="Q40" s="73">
        <v>0</v>
      </c>
      <c r="R40" s="73">
        <v>0</v>
      </c>
      <c r="S40" s="73">
        <v>0</v>
      </c>
      <c r="T40" s="73">
        <v>0</v>
      </c>
      <c r="U40" s="73">
        <v>0</v>
      </c>
      <c r="V40" s="58">
        <v>0</v>
      </c>
    </row>
    <row r="41" spans="1:22">
      <c r="A41" s="116"/>
      <c r="B41" s="73"/>
      <c r="C41" s="73" t="s">
        <v>309</v>
      </c>
      <c r="D41" s="57" t="s">
        <v>282</v>
      </c>
      <c r="E41" s="73"/>
      <c r="F41" s="73">
        <v>16</v>
      </c>
      <c r="G41" s="73">
        <v>16</v>
      </c>
      <c r="H41" s="53">
        <v>16</v>
      </c>
      <c r="I41" s="53">
        <v>16</v>
      </c>
      <c r="J41" s="73">
        <v>16</v>
      </c>
      <c r="K41" s="73">
        <v>16</v>
      </c>
      <c r="L41" s="73">
        <v>16</v>
      </c>
      <c r="M41" s="73">
        <v>16</v>
      </c>
      <c r="N41" s="73">
        <v>16</v>
      </c>
      <c r="O41" s="73">
        <v>8</v>
      </c>
      <c r="P41" s="52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58">
        <v>0</v>
      </c>
    </row>
    <row r="42" spans="1:22">
      <c r="A42" s="116"/>
      <c r="B42" s="73"/>
      <c r="C42" s="73" t="s">
        <v>310</v>
      </c>
      <c r="D42" s="57" t="s">
        <v>337</v>
      </c>
      <c r="E42" s="73"/>
      <c r="F42" s="73">
        <v>16</v>
      </c>
      <c r="G42" s="73">
        <v>16</v>
      </c>
      <c r="H42" s="53">
        <v>16</v>
      </c>
      <c r="I42" s="53">
        <v>16</v>
      </c>
      <c r="J42" s="73">
        <v>16</v>
      </c>
      <c r="K42" s="73">
        <v>16</v>
      </c>
      <c r="L42" s="73">
        <v>16</v>
      </c>
      <c r="M42" s="73">
        <v>16</v>
      </c>
      <c r="N42" s="73">
        <v>16</v>
      </c>
      <c r="O42" s="73">
        <v>16</v>
      </c>
      <c r="P42" s="52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58">
        <v>0</v>
      </c>
    </row>
    <row r="43" spans="1:22">
      <c r="A43" s="116"/>
      <c r="B43" s="73"/>
      <c r="C43" s="73" t="s">
        <v>311</v>
      </c>
      <c r="D43" s="57" t="s">
        <v>1</v>
      </c>
      <c r="E43" s="73"/>
      <c r="F43" s="73">
        <v>24</v>
      </c>
      <c r="G43" s="73">
        <v>24</v>
      </c>
      <c r="H43" s="53">
        <v>24</v>
      </c>
      <c r="I43" s="53">
        <v>24</v>
      </c>
      <c r="J43" s="73">
        <v>24</v>
      </c>
      <c r="K43" s="73">
        <v>24</v>
      </c>
      <c r="L43" s="73">
        <v>24</v>
      </c>
      <c r="M43" s="73">
        <v>24</v>
      </c>
      <c r="N43" s="73">
        <v>24</v>
      </c>
      <c r="O43" s="73">
        <v>24</v>
      </c>
      <c r="P43" s="73">
        <v>24</v>
      </c>
      <c r="Q43" s="52">
        <v>0</v>
      </c>
      <c r="R43" s="73">
        <v>0</v>
      </c>
      <c r="S43" s="73">
        <v>0</v>
      </c>
      <c r="T43" s="73">
        <v>0</v>
      </c>
      <c r="U43" s="73">
        <v>0</v>
      </c>
      <c r="V43" s="58">
        <v>0</v>
      </c>
    </row>
    <row r="44" spans="1:22">
      <c r="A44" s="116"/>
      <c r="B44" s="74" t="s">
        <v>106</v>
      </c>
      <c r="C44" s="73" t="s">
        <v>312</v>
      </c>
      <c r="D44" s="57" t="s">
        <v>337</v>
      </c>
      <c r="E44" s="73"/>
      <c r="F44" s="73">
        <v>4</v>
      </c>
      <c r="G44" s="73">
        <v>4</v>
      </c>
      <c r="H44" s="53">
        <v>4</v>
      </c>
      <c r="I44" s="53">
        <v>4</v>
      </c>
      <c r="J44" s="73">
        <v>4</v>
      </c>
      <c r="K44" s="73">
        <v>4</v>
      </c>
      <c r="L44" s="73">
        <v>4</v>
      </c>
      <c r="M44" s="73">
        <v>4</v>
      </c>
      <c r="N44" s="73">
        <v>4</v>
      </c>
      <c r="O44" s="73">
        <v>4</v>
      </c>
      <c r="P44" s="73">
        <v>4</v>
      </c>
      <c r="Q44" s="73">
        <v>4</v>
      </c>
      <c r="R44" s="52">
        <v>0</v>
      </c>
      <c r="S44" s="73">
        <v>0</v>
      </c>
      <c r="T44" s="73">
        <v>0</v>
      </c>
      <c r="U44" s="73">
        <v>0</v>
      </c>
      <c r="V44" s="58">
        <v>0</v>
      </c>
    </row>
    <row r="45" spans="1:22">
      <c r="A45" s="116"/>
      <c r="B45" s="73"/>
      <c r="C45" s="73" t="s">
        <v>313</v>
      </c>
      <c r="D45" s="57" t="s">
        <v>334</v>
      </c>
      <c r="E45" s="73"/>
      <c r="F45" s="73">
        <v>2</v>
      </c>
      <c r="G45" s="73">
        <v>2</v>
      </c>
      <c r="H45" s="53">
        <v>2</v>
      </c>
      <c r="I45" s="53">
        <v>2</v>
      </c>
      <c r="J45" s="73">
        <v>2</v>
      </c>
      <c r="K45" s="73">
        <v>2</v>
      </c>
      <c r="L45" s="73">
        <v>2</v>
      </c>
      <c r="M45" s="73">
        <v>2</v>
      </c>
      <c r="N45" s="73">
        <v>2</v>
      </c>
      <c r="O45" s="73">
        <v>2</v>
      </c>
      <c r="P45" s="73">
        <v>2</v>
      </c>
      <c r="Q45" s="73">
        <v>2</v>
      </c>
      <c r="R45" s="52">
        <v>0</v>
      </c>
      <c r="S45" s="73">
        <v>0</v>
      </c>
      <c r="T45" s="73">
        <v>0</v>
      </c>
      <c r="U45" s="73">
        <v>0</v>
      </c>
      <c r="V45" s="58">
        <v>0</v>
      </c>
    </row>
    <row r="46" spans="1:22">
      <c r="A46" s="116"/>
      <c r="B46" s="73"/>
      <c r="C46" s="73" t="s">
        <v>314</v>
      </c>
      <c r="D46" s="57" t="s">
        <v>333</v>
      </c>
      <c r="E46" s="73"/>
      <c r="F46" s="73">
        <v>2</v>
      </c>
      <c r="G46" s="73">
        <v>2</v>
      </c>
      <c r="H46" s="53">
        <v>2</v>
      </c>
      <c r="I46" s="53">
        <v>2</v>
      </c>
      <c r="J46" s="73">
        <v>2</v>
      </c>
      <c r="K46" s="73">
        <v>2</v>
      </c>
      <c r="L46" s="73">
        <v>2</v>
      </c>
      <c r="M46" s="73">
        <v>2</v>
      </c>
      <c r="N46" s="73">
        <v>2</v>
      </c>
      <c r="O46" s="73">
        <v>2</v>
      </c>
      <c r="P46" s="73">
        <v>2</v>
      </c>
      <c r="Q46" s="73">
        <v>2</v>
      </c>
      <c r="R46" s="52">
        <v>0</v>
      </c>
      <c r="S46" s="73">
        <v>0</v>
      </c>
      <c r="T46" s="73">
        <v>0</v>
      </c>
      <c r="U46" s="73">
        <v>0</v>
      </c>
      <c r="V46" s="58">
        <v>0</v>
      </c>
    </row>
    <row r="47" spans="1:22">
      <c r="A47" s="116"/>
      <c r="B47" s="73"/>
      <c r="C47" s="73" t="s">
        <v>315</v>
      </c>
      <c r="D47" s="57" t="s">
        <v>338</v>
      </c>
      <c r="E47" s="73"/>
      <c r="F47" s="73">
        <v>4</v>
      </c>
      <c r="G47" s="73">
        <v>4</v>
      </c>
      <c r="H47" s="53">
        <v>4</v>
      </c>
      <c r="I47" s="53">
        <v>4</v>
      </c>
      <c r="J47" s="73">
        <v>4</v>
      </c>
      <c r="K47" s="73">
        <v>4</v>
      </c>
      <c r="L47" s="73">
        <v>4</v>
      </c>
      <c r="M47" s="73">
        <v>4</v>
      </c>
      <c r="N47" s="73">
        <v>4</v>
      </c>
      <c r="O47" s="73">
        <v>4</v>
      </c>
      <c r="P47" s="73">
        <v>4</v>
      </c>
      <c r="Q47" s="73">
        <v>4</v>
      </c>
      <c r="R47" s="52">
        <v>0</v>
      </c>
      <c r="S47" s="73">
        <v>0</v>
      </c>
      <c r="T47" s="73">
        <v>0</v>
      </c>
      <c r="U47" s="73">
        <v>0</v>
      </c>
      <c r="V47" s="58">
        <v>0</v>
      </c>
    </row>
    <row r="48" spans="1:22">
      <c r="A48" s="116"/>
      <c r="B48" s="73"/>
      <c r="C48" s="73" t="s">
        <v>316</v>
      </c>
      <c r="D48" s="57" t="s">
        <v>282</v>
      </c>
      <c r="E48" s="73"/>
      <c r="F48" s="73">
        <v>2</v>
      </c>
      <c r="G48" s="73">
        <v>2</v>
      </c>
      <c r="H48" s="53">
        <v>2</v>
      </c>
      <c r="I48" s="53">
        <v>2</v>
      </c>
      <c r="J48" s="73">
        <v>2</v>
      </c>
      <c r="K48" s="73">
        <v>2</v>
      </c>
      <c r="L48" s="73">
        <v>2</v>
      </c>
      <c r="M48" s="73">
        <v>2</v>
      </c>
      <c r="N48" s="73">
        <v>2</v>
      </c>
      <c r="O48" s="73">
        <v>2</v>
      </c>
      <c r="P48" s="73">
        <v>2</v>
      </c>
      <c r="Q48" s="73">
        <v>2</v>
      </c>
      <c r="R48" s="52">
        <v>0</v>
      </c>
      <c r="S48" s="73">
        <v>0</v>
      </c>
      <c r="T48" s="73">
        <v>0</v>
      </c>
      <c r="U48" s="73">
        <v>0</v>
      </c>
      <c r="V48" s="58">
        <v>0</v>
      </c>
    </row>
    <row r="49" spans="1:22">
      <c r="A49" s="116"/>
      <c r="B49" s="73"/>
      <c r="C49" s="48" t="s">
        <v>317</v>
      </c>
      <c r="D49" s="57" t="s">
        <v>282</v>
      </c>
      <c r="E49" s="73"/>
      <c r="F49" s="73">
        <v>2</v>
      </c>
      <c r="G49" s="73">
        <v>2</v>
      </c>
      <c r="H49" s="53">
        <v>2</v>
      </c>
      <c r="I49" s="53">
        <v>2</v>
      </c>
      <c r="J49" s="73">
        <v>2</v>
      </c>
      <c r="K49" s="73">
        <v>2</v>
      </c>
      <c r="L49" s="73">
        <v>2</v>
      </c>
      <c r="M49" s="73">
        <v>2</v>
      </c>
      <c r="N49" s="73">
        <v>2</v>
      </c>
      <c r="O49" s="73">
        <v>2</v>
      </c>
      <c r="P49" s="73">
        <v>2</v>
      </c>
      <c r="Q49" s="73">
        <v>2</v>
      </c>
      <c r="R49" s="52">
        <v>0</v>
      </c>
      <c r="S49" s="73">
        <v>0</v>
      </c>
      <c r="T49" s="73">
        <v>0</v>
      </c>
      <c r="U49" s="73">
        <v>0</v>
      </c>
      <c r="V49" s="58">
        <v>0</v>
      </c>
    </row>
    <row r="50" spans="1:22">
      <c r="A50" s="116"/>
      <c r="B50" s="74" t="s">
        <v>318</v>
      </c>
      <c r="C50" s="73" t="s">
        <v>319</v>
      </c>
      <c r="D50" s="57" t="s">
        <v>337</v>
      </c>
      <c r="E50" s="73"/>
      <c r="F50" s="73">
        <v>16</v>
      </c>
      <c r="G50" s="73">
        <v>16</v>
      </c>
      <c r="H50" s="53">
        <v>16</v>
      </c>
      <c r="I50" s="53">
        <v>16</v>
      </c>
      <c r="J50" s="73">
        <v>16</v>
      </c>
      <c r="K50" s="73">
        <v>16</v>
      </c>
      <c r="L50" s="73">
        <v>16</v>
      </c>
      <c r="M50" s="73">
        <v>16</v>
      </c>
      <c r="N50" s="73">
        <v>16</v>
      </c>
      <c r="O50" s="73">
        <v>16</v>
      </c>
      <c r="P50" s="73">
        <v>16</v>
      </c>
      <c r="Q50" s="73">
        <v>16</v>
      </c>
      <c r="R50" s="73">
        <v>16</v>
      </c>
      <c r="S50" s="52">
        <v>0</v>
      </c>
      <c r="T50" s="73">
        <v>0</v>
      </c>
      <c r="U50" s="73">
        <v>0</v>
      </c>
      <c r="V50" s="58">
        <v>0</v>
      </c>
    </row>
    <row r="51" spans="1:22">
      <c r="A51" s="116"/>
      <c r="B51" s="73"/>
      <c r="C51" s="48" t="s">
        <v>320</v>
      </c>
      <c r="D51" s="57" t="s">
        <v>337</v>
      </c>
      <c r="E51" s="73"/>
      <c r="F51" s="73">
        <v>16</v>
      </c>
      <c r="G51" s="73">
        <v>16</v>
      </c>
      <c r="H51" s="53">
        <v>16</v>
      </c>
      <c r="I51" s="53">
        <v>16</v>
      </c>
      <c r="J51" s="73">
        <v>16</v>
      </c>
      <c r="K51" s="73">
        <v>16</v>
      </c>
      <c r="L51" s="73">
        <v>16</v>
      </c>
      <c r="M51" s="73">
        <v>16</v>
      </c>
      <c r="N51" s="73">
        <v>16</v>
      </c>
      <c r="O51" s="73">
        <v>16</v>
      </c>
      <c r="P51" s="73">
        <v>16</v>
      </c>
      <c r="Q51" s="73">
        <v>16</v>
      </c>
      <c r="R51" s="73">
        <v>16</v>
      </c>
      <c r="S51" s="73">
        <v>16</v>
      </c>
      <c r="T51" s="52">
        <v>0</v>
      </c>
      <c r="U51" s="73">
        <v>0</v>
      </c>
      <c r="V51" s="58">
        <v>0</v>
      </c>
    </row>
    <row r="52" spans="1:22">
      <c r="A52" s="116"/>
      <c r="B52" s="73"/>
      <c r="C52" s="73" t="s">
        <v>321</v>
      </c>
      <c r="D52" s="57" t="s">
        <v>282</v>
      </c>
      <c r="E52" s="73"/>
      <c r="F52" s="73">
        <v>8</v>
      </c>
      <c r="G52" s="73">
        <v>8</v>
      </c>
      <c r="H52" s="53">
        <v>8</v>
      </c>
      <c r="I52" s="53">
        <v>8</v>
      </c>
      <c r="J52" s="73">
        <v>8</v>
      </c>
      <c r="K52" s="73">
        <v>8</v>
      </c>
      <c r="L52" s="73">
        <v>8</v>
      </c>
      <c r="M52" s="73">
        <v>8</v>
      </c>
      <c r="N52" s="73">
        <v>8</v>
      </c>
      <c r="O52" s="73">
        <v>8</v>
      </c>
      <c r="P52" s="73">
        <v>8</v>
      </c>
      <c r="Q52" s="73">
        <v>8</v>
      </c>
      <c r="R52" s="73">
        <v>8</v>
      </c>
      <c r="S52" s="52">
        <v>0</v>
      </c>
      <c r="T52" s="53">
        <v>0</v>
      </c>
      <c r="U52" s="73">
        <v>0</v>
      </c>
      <c r="V52" s="58">
        <v>0</v>
      </c>
    </row>
    <row r="53" spans="1:22">
      <c r="A53" s="116"/>
      <c r="B53" s="73"/>
      <c r="C53" s="73" t="s">
        <v>322</v>
      </c>
      <c r="D53" s="57" t="s">
        <v>333</v>
      </c>
      <c r="E53" s="73"/>
      <c r="F53" s="73">
        <v>8</v>
      </c>
      <c r="G53" s="73">
        <v>8</v>
      </c>
      <c r="H53" s="53">
        <v>8</v>
      </c>
      <c r="I53" s="53">
        <v>8</v>
      </c>
      <c r="J53" s="73">
        <v>8</v>
      </c>
      <c r="K53" s="73">
        <v>8</v>
      </c>
      <c r="L53" s="73">
        <v>8</v>
      </c>
      <c r="M53" s="73">
        <v>8</v>
      </c>
      <c r="N53" s="73">
        <v>8</v>
      </c>
      <c r="O53" s="73">
        <v>8</v>
      </c>
      <c r="P53" s="73">
        <v>8</v>
      </c>
      <c r="Q53" s="73">
        <v>8</v>
      </c>
      <c r="R53" s="73">
        <v>8</v>
      </c>
      <c r="S53" s="52">
        <v>0</v>
      </c>
      <c r="T53" s="53">
        <v>0</v>
      </c>
      <c r="U53" s="73">
        <v>0</v>
      </c>
      <c r="V53" s="58">
        <v>0</v>
      </c>
    </row>
    <row r="54" spans="1:22">
      <c r="A54" s="116"/>
      <c r="B54" s="73"/>
      <c r="C54" s="73" t="s">
        <v>323</v>
      </c>
      <c r="D54" s="57" t="s">
        <v>282</v>
      </c>
      <c r="E54" s="73"/>
      <c r="F54" s="73">
        <v>8</v>
      </c>
      <c r="G54" s="73">
        <v>8</v>
      </c>
      <c r="H54" s="53">
        <v>8</v>
      </c>
      <c r="I54" s="53">
        <v>8</v>
      </c>
      <c r="J54" s="73">
        <v>8</v>
      </c>
      <c r="K54" s="73">
        <v>8</v>
      </c>
      <c r="L54" s="73">
        <v>8</v>
      </c>
      <c r="M54" s="73">
        <v>8</v>
      </c>
      <c r="N54" s="73">
        <v>8</v>
      </c>
      <c r="O54" s="73">
        <v>8</v>
      </c>
      <c r="P54" s="73">
        <v>8</v>
      </c>
      <c r="Q54" s="73">
        <v>8</v>
      </c>
      <c r="R54" s="73">
        <v>8</v>
      </c>
      <c r="S54" s="73">
        <v>8</v>
      </c>
      <c r="T54" s="52">
        <v>0</v>
      </c>
      <c r="U54" s="73">
        <v>0</v>
      </c>
      <c r="V54" s="58">
        <v>0</v>
      </c>
    </row>
    <row r="55" spans="1:22">
      <c r="A55" s="116"/>
      <c r="B55" s="73"/>
      <c r="C55" s="73" t="s">
        <v>324</v>
      </c>
      <c r="D55" s="57" t="s">
        <v>333</v>
      </c>
      <c r="E55" s="73"/>
      <c r="F55" s="73">
        <v>8</v>
      </c>
      <c r="G55" s="73">
        <v>8</v>
      </c>
      <c r="H55" s="53">
        <v>8</v>
      </c>
      <c r="I55" s="53">
        <v>8</v>
      </c>
      <c r="J55" s="73">
        <v>8</v>
      </c>
      <c r="K55" s="73">
        <v>8</v>
      </c>
      <c r="L55" s="73">
        <v>8</v>
      </c>
      <c r="M55" s="73">
        <v>8</v>
      </c>
      <c r="N55" s="73">
        <v>8</v>
      </c>
      <c r="O55" s="73">
        <v>8</v>
      </c>
      <c r="P55" s="73">
        <v>8</v>
      </c>
      <c r="Q55" s="73">
        <v>8</v>
      </c>
      <c r="R55" s="73">
        <v>8</v>
      </c>
      <c r="S55" s="73">
        <v>8</v>
      </c>
      <c r="T55" s="52">
        <v>0</v>
      </c>
      <c r="U55" s="73">
        <v>0</v>
      </c>
      <c r="V55" s="58">
        <v>0</v>
      </c>
    </row>
    <row r="56" spans="1:22">
      <c r="A56" s="116"/>
      <c r="B56" s="74" t="s">
        <v>3</v>
      </c>
      <c r="C56" s="73" t="s">
        <v>325</v>
      </c>
      <c r="D56" s="57" t="s">
        <v>282</v>
      </c>
      <c r="E56" s="73"/>
      <c r="F56" s="73">
        <v>4</v>
      </c>
      <c r="G56" s="73">
        <v>4</v>
      </c>
      <c r="H56" s="53">
        <v>4</v>
      </c>
      <c r="I56" s="53">
        <v>4</v>
      </c>
      <c r="J56" s="73">
        <v>4</v>
      </c>
      <c r="K56" s="73">
        <v>4</v>
      </c>
      <c r="L56" s="73">
        <v>4</v>
      </c>
      <c r="M56" s="73">
        <v>4</v>
      </c>
      <c r="N56" s="73">
        <v>4</v>
      </c>
      <c r="O56" s="73">
        <v>4</v>
      </c>
      <c r="P56" s="73">
        <v>4</v>
      </c>
      <c r="Q56" s="73">
        <v>4</v>
      </c>
      <c r="R56" s="73">
        <v>4</v>
      </c>
      <c r="S56" s="73">
        <v>4</v>
      </c>
      <c r="T56" s="73">
        <v>4</v>
      </c>
      <c r="U56" s="52">
        <v>0</v>
      </c>
      <c r="V56" s="58">
        <v>0</v>
      </c>
    </row>
    <row r="57" spans="1:22">
      <c r="A57" s="116"/>
      <c r="B57" s="73"/>
      <c r="C57" s="73" t="s">
        <v>326</v>
      </c>
      <c r="D57" s="57" t="s">
        <v>334</v>
      </c>
      <c r="E57" s="73"/>
      <c r="F57" s="73">
        <v>4</v>
      </c>
      <c r="G57" s="73">
        <v>4</v>
      </c>
      <c r="H57" s="53">
        <v>4</v>
      </c>
      <c r="I57" s="53">
        <v>4</v>
      </c>
      <c r="J57" s="73">
        <v>4</v>
      </c>
      <c r="K57" s="73">
        <v>4</v>
      </c>
      <c r="L57" s="73">
        <v>4</v>
      </c>
      <c r="M57" s="73">
        <v>4</v>
      </c>
      <c r="N57" s="73">
        <v>4</v>
      </c>
      <c r="O57" s="73">
        <v>4</v>
      </c>
      <c r="P57" s="73">
        <v>4</v>
      </c>
      <c r="Q57" s="73">
        <v>4</v>
      </c>
      <c r="R57" s="73">
        <v>4</v>
      </c>
      <c r="S57" s="73">
        <v>4</v>
      </c>
      <c r="T57" s="73">
        <v>4</v>
      </c>
      <c r="U57" s="52">
        <v>0</v>
      </c>
      <c r="V57" s="58">
        <v>0</v>
      </c>
    </row>
    <row r="58" spans="1:22">
      <c r="A58" s="116"/>
      <c r="B58" s="73"/>
      <c r="C58" s="73" t="s">
        <v>327</v>
      </c>
      <c r="D58" s="57" t="s">
        <v>336</v>
      </c>
      <c r="E58" s="73"/>
      <c r="F58" s="73">
        <v>4</v>
      </c>
      <c r="G58" s="73">
        <v>4</v>
      </c>
      <c r="H58" s="53">
        <v>4</v>
      </c>
      <c r="I58" s="53">
        <v>4</v>
      </c>
      <c r="J58" s="73">
        <v>4</v>
      </c>
      <c r="K58" s="73">
        <v>4</v>
      </c>
      <c r="L58" s="73">
        <v>4</v>
      </c>
      <c r="M58" s="73">
        <v>4</v>
      </c>
      <c r="N58" s="73">
        <v>4</v>
      </c>
      <c r="O58" s="73">
        <v>4</v>
      </c>
      <c r="P58" s="73">
        <v>4</v>
      </c>
      <c r="Q58" s="73">
        <v>4</v>
      </c>
      <c r="R58" s="73">
        <v>4</v>
      </c>
      <c r="S58" s="73">
        <v>4</v>
      </c>
      <c r="T58" s="73">
        <v>4</v>
      </c>
      <c r="U58" s="52">
        <v>0</v>
      </c>
      <c r="V58" s="58">
        <v>0</v>
      </c>
    </row>
    <row r="59" spans="1:22">
      <c r="A59" s="116"/>
      <c r="B59" s="73"/>
      <c r="C59" s="73" t="s">
        <v>328</v>
      </c>
      <c r="D59" s="57" t="s">
        <v>333</v>
      </c>
      <c r="E59" s="73"/>
      <c r="F59" s="73">
        <v>6</v>
      </c>
      <c r="G59" s="73">
        <v>6</v>
      </c>
      <c r="H59" s="53">
        <v>6</v>
      </c>
      <c r="I59" s="53">
        <v>6</v>
      </c>
      <c r="J59" s="73">
        <v>6</v>
      </c>
      <c r="K59" s="73">
        <v>6</v>
      </c>
      <c r="L59" s="73">
        <v>6</v>
      </c>
      <c r="M59" s="73">
        <v>6</v>
      </c>
      <c r="N59" s="73">
        <v>6</v>
      </c>
      <c r="O59" s="73">
        <v>6</v>
      </c>
      <c r="P59" s="73">
        <v>6</v>
      </c>
      <c r="Q59" s="73">
        <v>6</v>
      </c>
      <c r="R59" s="73">
        <v>6</v>
      </c>
      <c r="S59" s="73">
        <v>6</v>
      </c>
      <c r="T59" s="73">
        <v>6</v>
      </c>
      <c r="U59" s="52">
        <v>0</v>
      </c>
      <c r="V59" s="58">
        <v>0</v>
      </c>
    </row>
    <row r="60" spans="1:22">
      <c r="A60" s="116"/>
      <c r="B60" s="73"/>
      <c r="C60" s="73" t="s">
        <v>329</v>
      </c>
      <c r="D60" s="57" t="s">
        <v>282</v>
      </c>
      <c r="E60" s="73"/>
      <c r="F60" s="73">
        <v>2</v>
      </c>
      <c r="G60" s="73">
        <v>2</v>
      </c>
      <c r="H60" s="53">
        <v>2</v>
      </c>
      <c r="I60" s="53">
        <v>2</v>
      </c>
      <c r="J60" s="73">
        <v>2</v>
      </c>
      <c r="K60" s="73">
        <v>2</v>
      </c>
      <c r="L60" s="73">
        <v>2</v>
      </c>
      <c r="M60" s="73">
        <v>2</v>
      </c>
      <c r="N60" s="73">
        <v>2</v>
      </c>
      <c r="O60" s="73">
        <v>2</v>
      </c>
      <c r="P60" s="73">
        <v>2</v>
      </c>
      <c r="Q60" s="73">
        <v>2</v>
      </c>
      <c r="R60" s="73">
        <v>2</v>
      </c>
      <c r="S60" s="73">
        <v>2</v>
      </c>
      <c r="T60" s="73">
        <v>2</v>
      </c>
      <c r="U60" s="52">
        <v>0</v>
      </c>
      <c r="V60" s="58">
        <v>0</v>
      </c>
    </row>
    <row r="61" spans="1:22">
      <c r="A61" s="116"/>
      <c r="B61" s="73"/>
      <c r="C61" s="73" t="s">
        <v>330</v>
      </c>
      <c r="D61" s="57" t="s">
        <v>334</v>
      </c>
      <c r="E61" s="73"/>
      <c r="F61" s="73">
        <v>2</v>
      </c>
      <c r="G61" s="73">
        <v>2</v>
      </c>
      <c r="H61" s="53">
        <v>2</v>
      </c>
      <c r="I61" s="53">
        <v>2</v>
      </c>
      <c r="J61" s="73">
        <v>2</v>
      </c>
      <c r="K61" s="73">
        <v>2</v>
      </c>
      <c r="L61" s="73">
        <v>2</v>
      </c>
      <c r="M61" s="73">
        <v>2</v>
      </c>
      <c r="N61" s="73">
        <v>2</v>
      </c>
      <c r="O61" s="73">
        <v>2</v>
      </c>
      <c r="P61" s="73">
        <v>2</v>
      </c>
      <c r="Q61" s="73">
        <v>2</v>
      </c>
      <c r="R61" s="73">
        <v>2</v>
      </c>
      <c r="S61" s="73">
        <v>2</v>
      </c>
      <c r="T61" s="73">
        <v>2</v>
      </c>
      <c r="U61" s="52">
        <v>0</v>
      </c>
      <c r="V61" s="58">
        <v>0</v>
      </c>
    </row>
    <row r="62" spans="1:22">
      <c r="A62" s="116"/>
      <c r="B62" s="74" t="s">
        <v>206</v>
      </c>
      <c r="C62" s="73" t="s">
        <v>331</v>
      </c>
      <c r="D62" s="57" t="s">
        <v>1</v>
      </c>
      <c r="E62" s="73"/>
      <c r="F62" s="73">
        <v>16</v>
      </c>
      <c r="G62" s="73">
        <v>16</v>
      </c>
      <c r="H62" s="53">
        <v>16</v>
      </c>
      <c r="I62" s="53">
        <v>16</v>
      </c>
      <c r="J62" s="73">
        <v>16</v>
      </c>
      <c r="K62" s="73">
        <v>16</v>
      </c>
      <c r="L62" s="73">
        <v>16</v>
      </c>
      <c r="M62" s="73">
        <v>16</v>
      </c>
      <c r="N62" s="73">
        <v>16</v>
      </c>
      <c r="O62" s="73">
        <v>16</v>
      </c>
      <c r="P62" s="73">
        <v>16</v>
      </c>
      <c r="Q62" s="73">
        <v>16</v>
      </c>
      <c r="R62" s="73">
        <v>16</v>
      </c>
      <c r="S62" s="73">
        <v>16</v>
      </c>
      <c r="T62" s="73">
        <v>16</v>
      </c>
      <c r="U62" s="73">
        <v>16</v>
      </c>
      <c r="V62" s="52">
        <v>0</v>
      </c>
    </row>
    <row r="63" spans="1:22">
      <c r="A63" s="116"/>
      <c r="B63" s="73"/>
      <c r="C63" s="59" t="s">
        <v>332</v>
      </c>
      <c r="D63" s="57" t="s">
        <v>1</v>
      </c>
      <c r="E63" s="73"/>
      <c r="F63" s="73">
        <v>16</v>
      </c>
      <c r="G63" s="73">
        <v>16</v>
      </c>
      <c r="H63" s="53">
        <v>16</v>
      </c>
      <c r="I63" s="53">
        <v>16</v>
      </c>
      <c r="J63" s="73">
        <v>16</v>
      </c>
      <c r="K63" s="73">
        <v>16</v>
      </c>
      <c r="L63" s="73">
        <v>16</v>
      </c>
      <c r="M63" s="73">
        <v>16</v>
      </c>
      <c r="N63" s="73">
        <v>16</v>
      </c>
      <c r="O63" s="73">
        <v>16</v>
      </c>
      <c r="P63" s="73">
        <v>16</v>
      </c>
      <c r="Q63" s="73">
        <v>16</v>
      </c>
      <c r="R63" s="73">
        <v>16</v>
      </c>
      <c r="S63" s="73">
        <v>16</v>
      </c>
      <c r="T63" s="73">
        <v>16</v>
      </c>
      <c r="U63" s="73">
        <v>16</v>
      </c>
      <c r="V63" s="52">
        <v>0</v>
      </c>
    </row>
    <row r="64" spans="1:22">
      <c r="A64" s="56"/>
      <c r="B64" s="60"/>
      <c r="C64" s="60"/>
      <c r="D64" s="73" t="s">
        <v>274</v>
      </c>
      <c r="E64" s="73"/>
      <c r="F64" s="73">
        <f>SUM(F17:F63)</f>
        <v>430</v>
      </c>
      <c r="G64" s="73">
        <f>SUM(G17:G63)</f>
        <v>398</v>
      </c>
      <c r="H64" s="73">
        <f>SUM(H17:H63)</f>
        <v>386</v>
      </c>
      <c r="I64" s="73">
        <f t="shared" ref="I64:V64" si="0">SUM(I17:I63)</f>
        <v>370</v>
      </c>
      <c r="J64" s="73">
        <f t="shared" si="0"/>
        <v>339</v>
      </c>
      <c r="K64" s="73">
        <f t="shared" si="0"/>
        <v>315</v>
      </c>
      <c r="L64" s="73">
        <f t="shared" si="0"/>
        <v>278</v>
      </c>
      <c r="M64" s="73">
        <f t="shared" si="0"/>
        <v>246</v>
      </c>
      <c r="N64" s="73">
        <f t="shared" si="0"/>
        <v>214</v>
      </c>
      <c r="O64" s="73">
        <f t="shared" si="0"/>
        <v>182</v>
      </c>
      <c r="P64" s="73">
        <f t="shared" si="0"/>
        <v>158</v>
      </c>
      <c r="Q64" s="73">
        <f t="shared" si="0"/>
        <v>134</v>
      </c>
      <c r="R64" s="73">
        <f t="shared" si="0"/>
        <v>118</v>
      </c>
      <c r="S64" s="73">
        <f t="shared" si="0"/>
        <v>86</v>
      </c>
      <c r="T64" s="73">
        <f t="shared" si="0"/>
        <v>54</v>
      </c>
      <c r="U64" s="73">
        <f t="shared" si="0"/>
        <v>32</v>
      </c>
      <c r="V64" s="73">
        <f t="shared" si="0"/>
        <v>0</v>
      </c>
    </row>
    <row r="65" spans="1:22">
      <c r="A65" s="60"/>
      <c r="B65" s="60"/>
      <c r="C65" s="60"/>
    </row>
    <row r="66" spans="1:22" ht="31.5" customHeight="1">
      <c r="C66" s="60"/>
    </row>
    <row r="67" spans="1:22" ht="58.5" customHeight="1">
      <c r="A67" s="74" t="s">
        <v>0</v>
      </c>
      <c r="B67" s="74" t="s">
        <v>275</v>
      </c>
      <c r="C67" s="74" t="s">
        <v>276</v>
      </c>
      <c r="D67" s="1" t="s">
        <v>277</v>
      </c>
      <c r="E67" s="4" t="s">
        <v>274</v>
      </c>
      <c r="F67" s="4" t="s">
        <v>280</v>
      </c>
      <c r="G67" s="2">
        <v>44264</v>
      </c>
      <c r="H67" s="2">
        <v>44265</v>
      </c>
      <c r="I67" s="2">
        <v>44266</v>
      </c>
      <c r="J67" s="2">
        <v>44267</v>
      </c>
      <c r="K67" s="2">
        <v>44268</v>
      </c>
      <c r="L67" s="2">
        <v>44269</v>
      </c>
      <c r="M67" s="2">
        <v>44270</v>
      </c>
      <c r="N67" s="2">
        <v>44271</v>
      </c>
      <c r="O67" s="2">
        <v>44272</v>
      </c>
      <c r="P67" s="2">
        <v>44273</v>
      </c>
      <c r="Q67" s="2">
        <v>44274</v>
      </c>
      <c r="R67" s="2">
        <v>44275</v>
      </c>
      <c r="S67" s="2">
        <v>44276</v>
      </c>
      <c r="T67" s="2">
        <v>44277</v>
      </c>
      <c r="U67" s="2">
        <v>44278</v>
      </c>
      <c r="V67" s="2">
        <v>44279</v>
      </c>
    </row>
    <row r="68" spans="1:22">
      <c r="A68" s="116">
        <v>1</v>
      </c>
      <c r="B68" s="73" t="s">
        <v>283</v>
      </c>
      <c r="C68" s="161" t="s">
        <v>283</v>
      </c>
      <c r="D68" s="57" t="s">
        <v>1</v>
      </c>
      <c r="E68" s="73">
        <v>32</v>
      </c>
      <c r="F68" s="73">
        <v>32</v>
      </c>
      <c r="G68" s="52">
        <v>0</v>
      </c>
      <c r="H68" s="5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58">
        <v>0</v>
      </c>
    </row>
    <row r="69" spans="1:22">
      <c r="A69" s="116"/>
      <c r="B69" s="73" t="s">
        <v>82</v>
      </c>
      <c r="C69" s="161" t="s">
        <v>82</v>
      </c>
      <c r="D69" s="57" t="s">
        <v>333</v>
      </c>
      <c r="E69" s="73">
        <v>6</v>
      </c>
      <c r="F69" s="73">
        <v>4</v>
      </c>
      <c r="G69" s="73">
        <v>6</v>
      </c>
      <c r="H69" s="52">
        <v>0</v>
      </c>
      <c r="I69" s="53">
        <v>0</v>
      </c>
      <c r="J69" s="73">
        <v>0</v>
      </c>
      <c r="K69" s="73">
        <v>0</v>
      </c>
      <c r="L69" s="73">
        <v>0</v>
      </c>
      <c r="M69" s="73">
        <v>0</v>
      </c>
      <c r="N69" s="73">
        <v>0</v>
      </c>
      <c r="O69" s="73">
        <v>0</v>
      </c>
      <c r="P69" s="73">
        <v>0</v>
      </c>
      <c r="Q69" s="73">
        <v>0</v>
      </c>
      <c r="R69" s="73">
        <v>0</v>
      </c>
      <c r="S69" s="73">
        <v>0</v>
      </c>
      <c r="T69" s="73">
        <v>0</v>
      </c>
      <c r="U69" s="73">
        <v>0</v>
      </c>
      <c r="V69" s="58">
        <v>0</v>
      </c>
    </row>
    <row r="70" spans="1:22">
      <c r="A70" s="116"/>
      <c r="B70" s="73"/>
      <c r="C70" s="73"/>
      <c r="D70" s="57"/>
      <c r="E70" s="73"/>
      <c r="F70" s="73"/>
      <c r="G70" s="61">
        <v>-2</v>
      </c>
      <c r="I70" s="5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58"/>
    </row>
    <row r="71" spans="1:22" ht="35.25" customHeight="1">
      <c r="A71" s="116"/>
      <c r="B71" s="48" t="s">
        <v>284</v>
      </c>
      <c r="C71" s="161" t="s">
        <v>421</v>
      </c>
      <c r="D71" s="57" t="s">
        <v>334</v>
      </c>
      <c r="E71" s="73">
        <v>6</v>
      </c>
      <c r="F71" s="73">
        <v>6</v>
      </c>
      <c r="G71" s="73">
        <v>6</v>
      </c>
      <c r="H71" s="52">
        <v>0</v>
      </c>
      <c r="I71" s="53">
        <v>0</v>
      </c>
      <c r="J71" s="73">
        <v>0</v>
      </c>
      <c r="K71" s="73">
        <v>0</v>
      </c>
      <c r="L71" s="73">
        <v>0</v>
      </c>
      <c r="M71" s="73">
        <v>0</v>
      </c>
      <c r="N71" s="73">
        <v>0</v>
      </c>
      <c r="O71" s="73">
        <v>0</v>
      </c>
      <c r="P71" s="73">
        <v>0</v>
      </c>
      <c r="Q71" s="73">
        <v>0</v>
      </c>
      <c r="R71" s="73">
        <v>0</v>
      </c>
      <c r="S71" s="73">
        <v>0</v>
      </c>
      <c r="T71" s="73">
        <v>0</v>
      </c>
      <c r="U71" s="73">
        <v>0</v>
      </c>
      <c r="V71" s="58">
        <v>0</v>
      </c>
    </row>
    <row r="72" spans="1:22">
      <c r="A72" s="116"/>
      <c r="B72" s="110" t="s">
        <v>285</v>
      </c>
      <c r="C72" s="73" t="s">
        <v>286</v>
      </c>
      <c r="D72" s="57" t="s">
        <v>335</v>
      </c>
      <c r="E72" s="73">
        <v>8</v>
      </c>
      <c r="F72" s="73">
        <v>6</v>
      </c>
      <c r="G72" s="73">
        <v>8</v>
      </c>
      <c r="H72" s="57">
        <v>8</v>
      </c>
      <c r="I72" s="52">
        <v>0</v>
      </c>
      <c r="J72" s="73">
        <v>0</v>
      </c>
      <c r="K72" s="73">
        <v>0</v>
      </c>
      <c r="L72" s="73">
        <v>0</v>
      </c>
      <c r="M72" s="73">
        <v>0</v>
      </c>
      <c r="N72" s="73">
        <v>0</v>
      </c>
      <c r="O72" s="73">
        <v>0</v>
      </c>
      <c r="P72" s="73">
        <v>0</v>
      </c>
      <c r="Q72" s="73">
        <v>0</v>
      </c>
      <c r="R72" s="73">
        <v>0</v>
      </c>
      <c r="S72" s="73">
        <v>0</v>
      </c>
      <c r="T72" s="73">
        <v>0</v>
      </c>
      <c r="U72" s="73">
        <v>0</v>
      </c>
      <c r="V72" s="58">
        <v>0</v>
      </c>
    </row>
    <row r="73" spans="1:22">
      <c r="A73" s="116"/>
      <c r="B73" s="111"/>
      <c r="C73" s="73"/>
      <c r="D73" s="57"/>
      <c r="E73" s="73"/>
      <c r="F73" s="73"/>
      <c r="G73" s="73"/>
      <c r="H73" s="62">
        <v>-2</v>
      </c>
      <c r="I73" s="5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58"/>
    </row>
    <row r="74" spans="1:22">
      <c r="A74" s="116"/>
      <c r="B74" s="111"/>
      <c r="C74" s="73" t="s">
        <v>287</v>
      </c>
      <c r="D74" s="57" t="s">
        <v>335</v>
      </c>
      <c r="E74" s="73">
        <v>8</v>
      </c>
      <c r="F74" s="73">
        <v>6</v>
      </c>
      <c r="G74" s="73">
        <v>8</v>
      </c>
      <c r="H74" s="57">
        <v>8</v>
      </c>
      <c r="I74" s="52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58">
        <v>0</v>
      </c>
    </row>
    <row r="75" spans="1:22">
      <c r="A75" s="116"/>
      <c r="B75" s="112"/>
      <c r="C75" s="73"/>
      <c r="D75" s="57"/>
      <c r="E75" s="73"/>
      <c r="F75" s="73"/>
      <c r="G75" s="73"/>
      <c r="H75" s="62">
        <v>-2</v>
      </c>
      <c r="I75" s="5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58"/>
    </row>
    <row r="76" spans="1:22">
      <c r="A76" s="116"/>
      <c r="B76" s="113" t="s">
        <v>288</v>
      </c>
      <c r="C76" s="73" t="s">
        <v>289</v>
      </c>
      <c r="D76" s="57" t="s">
        <v>336</v>
      </c>
      <c r="E76" s="73">
        <v>8</v>
      </c>
      <c r="F76" s="73">
        <v>12</v>
      </c>
      <c r="G76" s="73">
        <v>8</v>
      </c>
      <c r="H76" s="53">
        <v>8</v>
      </c>
      <c r="I76" s="53">
        <v>8</v>
      </c>
      <c r="J76" s="52">
        <v>0</v>
      </c>
      <c r="K76" s="84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0</v>
      </c>
      <c r="S76" s="73">
        <v>0</v>
      </c>
      <c r="T76" s="73">
        <v>0</v>
      </c>
      <c r="U76" s="73">
        <v>0</v>
      </c>
      <c r="V76" s="58">
        <v>0</v>
      </c>
    </row>
    <row r="77" spans="1:22">
      <c r="A77" s="116"/>
      <c r="B77" s="114"/>
      <c r="C77" s="73"/>
      <c r="D77" s="57"/>
      <c r="E77" s="73"/>
      <c r="F77" s="73"/>
      <c r="G77" s="73"/>
      <c r="H77" s="53"/>
      <c r="I77" s="53"/>
      <c r="J77" s="64">
        <v>4</v>
      </c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58"/>
    </row>
    <row r="78" spans="1:22">
      <c r="A78" s="116"/>
      <c r="B78" s="114"/>
      <c r="C78" s="73" t="s">
        <v>290</v>
      </c>
      <c r="D78" s="57" t="s">
        <v>334</v>
      </c>
      <c r="E78" s="73">
        <v>3</v>
      </c>
      <c r="F78" s="73">
        <v>4</v>
      </c>
      <c r="G78" s="73">
        <v>3</v>
      </c>
      <c r="H78" s="53">
        <v>3</v>
      </c>
      <c r="I78" s="53">
        <v>3</v>
      </c>
      <c r="J78" s="53">
        <v>1</v>
      </c>
      <c r="K78" s="63">
        <v>0</v>
      </c>
      <c r="L78" s="73">
        <v>0</v>
      </c>
      <c r="M78" s="73">
        <v>0</v>
      </c>
      <c r="N78" s="73">
        <v>0</v>
      </c>
      <c r="O78" s="73">
        <v>0</v>
      </c>
      <c r="P78" s="73">
        <v>0</v>
      </c>
      <c r="Q78" s="73">
        <v>0</v>
      </c>
      <c r="R78" s="73">
        <v>0</v>
      </c>
      <c r="S78" s="73">
        <v>0</v>
      </c>
      <c r="T78" s="73">
        <v>0</v>
      </c>
      <c r="U78" s="73">
        <v>0</v>
      </c>
      <c r="V78" s="58">
        <v>0</v>
      </c>
    </row>
    <row r="79" spans="1:22">
      <c r="A79" s="116"/>
      <c r="B79" s="114"/>
      <c r="C79" s="73"/>
      <c r="D79" s="57"/>
      <c r="E79" s="73"/>
      <c r="F79" s="73"/>
      <c r="G79" s="73"/>
      <c r="H79" s="53"/>
      <c r="I79" s="53"/>
      <c r="K79" s="65">
        <v>1</v>
      </c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58"/>
    </row>
    <row r="80" spans="1:22">
      <c r="A80" s="116"/>
      <c r="B80" s="114"/>
      <c r="C80" s="73" t="s">
        <v>291</v>
      </c>
      <c r="D80" s="57" t="s">
        <v>334</v>
      </c>
      <c r="E80" s="73">
        <v>2</v>
      </c>
      <c r="F80" s="73">
        <v>2</v>
      </c>
      <c r="G80" s="73">
        <v>2</v>
      </c>
      <c r="H80" s="53">
        <v>2</v>
      </c>
      <c r="I80" s="53">
        <v>2</v>
      </c>
      <c r="J80" s="52">
        <v>0</v>
      </c>
      <c r="K80" s="73">
        <v>0</v>
      </c>
      <c r="L80" s="73">
        <v>0</v>
      </c>
      <c r="M80" s="73">
        <v>0</v>
      </c>
      <c r="N80" s="73">
        <v>0</v>
      </c>
      <c r="O80" s="73">
        <v>0</v>
      </c>
      <c r="P80" s="73">
        <v>0</v>
      </c>
      <c r="Q80" s="73">
        <v>0</v>
      </c>
      <c r="R80" s="73">
        <v>0</v>
      </c>
      <c r="S80" s="73">
        <v>0</v>
      </c>
      <c r="T80" s="73">
        <v>0</v>
      </c>
      <c r="U80" s="73">
        <v>0</v>
      </c>
      <c r="V80" s="58">
        <v>0</v>
      </c>
    </row>
    <row r="81" spans="1:22">
      <c r="A81" s="116"/>
      <c r="B81" s="114"/>
      <c r="C81" s="73" t="s">
        <v>292</v>
      </c>
      <c r="D81" s="57" t="s">
        <v>334</v>
      </c>
      <c r="E81" s="73">
        <v>3</v>
      </c>
      <c r="F81" s="73">
        <v>3</v>
      </c>
      <c r="G81" s="73">
        <v>3</v>
      </c>
      <c r="H81" s="53">
        <v>3</v>
      </c>
      <c r="I81" s="53">
        <v>3</v>
      </c>
      <c r="J81" s="52">
        <v>0</v>
      </c>
      <c r="K81" s="73">
        <v>0</v>
      </c>
      <c r="L81" s="73">
        <v>0</v>
      </c>
      <c r="M81" s="73">
        <v>0</v>
      </c>
      <c r="N81" s="73">
        <v>0</v>
      </c>
      <c r="O81" s="73">
        <v>0</v>
      </c>
      <c r="P81" s="73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</v>
      </c>
      <c r="V81" s="58">
        <v>0</v>
      </c>
    </row>
    <row r="82" spans="1:22">
      <c r="A82" s="116"/>
      <c r="B82" s="114"/>
      <c r="C82" s="73" t="s">
        <v>293</v>
      </c>
      <c r="D82" s="57" t="s">
        <v>282</v>
      </c>
      <c r="E82" s="73">
        <v>3</v>
      </c>
      <c r="F82" s="73">
        <v>5</v>
      </c>
      <c r="G82" s="73">
        <v>3</v>
      </c>
      <c r="H82" s="53">
        <v>3</v>
      </c>
      <c r="I82" s="53">
        <v>3</v>
      </c>
      <c r="J82" s="52">
        <v>0</v>
      </c>
      <c r="K82" s="84">
        <v>0</v>
      </c>
      <c r="L82" s="73">
        <v>0</v>
      </c>
      <c r="M82" s="73">
        <v>0</v>
      </c>
      <c r="N82" s="73">
        <v>0</v>
      </c>
      <c r="O82" s="73">
        <v>0</v>
      </c>
      <c r="P82" s="73">
        <v>0</v>
      </c>
      <c r="Q82" s="73">
        <v>0</v>
      </c>
      <c r="R82" s="73">
        <v>0</v>
      </c>
      <c r="S82" s="73">
        <v>0</v>
      </c>
      <c r="T82" s="73">
        <v>0</v>
      </c>
      <c r="U82" s="73">
        <v>0</v>
      </c>
      <c r="V82" s="58">
        <v>0</v>
      </c>
    </row>
    <row r="83" spans="1:22">
      <c r="A83" s="116"/>
      <c r="B83" s="114"/>
      <c r="C83" s="73"/>
      <c r="D83" s="57"/>
      <c r="E83" s="73"/>
      <c r="F83" s="73"/>
      <c r="G83" s="73"/>
      <c r="H83" s="53"/>
      <c r="I83" s="53"/>
      <c r="J83" s="65">
        <v>2</v>
      </c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58"/>
    </row>
    <row r="84" spans="1:22">
      <c r="A84" s="116"/>
      <c r="B84" s="114"/>
      <c r="C84" s="73" t="s">
        <v>294</v>
      </c>
      <c r="D84" s="57" t="s">
        <v>333</v>
      </c>
      <c r="E84" s="73">
        <v>2</v>
      </c>
      <c r="F84" s="73">
        <v>4</v>
      </c>
      <c r="G84" s="73">
        <v>2</v>
      </c>
      <c r="H84" s="53">
        <v>2</v>
      </c>
      <c r="I84" s="53">
        <v>2</v>
      </c>
      <c r="J84" s="52">
        <v>0</v>
      </c>
      <c r="K84" s="84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58">
        <v>0</v>
      </c>
    </row>
    <row r="85" spans="1:22">
      <c r="A85" s="116"/>
      <c r="B85" s="114"/>
      <c r="C85" s="73"/>
      <c r="D85" s="57"/>
      <c r="E85" s="73"/>
      <c r="F85" s="73"/>
      <c r="G85" s="73"/>
      <c r="H85" s="53"/>
      <c r="I85" s="53"/>
      <c r="J85" s="65">
        <v>2</v>
      </c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58"/>
    </row>
    <row r="86" spans="1:22">
      <c r="A86" s="116"/>
      <c r="B86" s="114"/>
      <c r="C86" s="73" t="s">
        <v>295</v>
      </c>
      <c r="D86" s="57" t="s">
        <v>333</v>
      </c>
      <c r="E86" s="73">
        <v>3</v>
      </c>
      <c r="F86" s="73">
        <v>2</v>
      </c>
      <c r="G86" s="73">
        <v>3</v>
      </c>
      <c r="H86" s="53">
        <v>3</v>
      </c>
      <c r="I86" s="53">
        <v>3</v>
      </c>
      <c r="J86" s="52">
        <v>0</v>
      </c>
      <c r="K86" s="73">
        <v>0</v>
      </c>
      <c r="L86" s="73">
        <v>0</v>
      </c>
      <c r="M86" s="73">
        <v>0</v>
      </c>
      <c r="N86" s="73">
        <v>0</v>
      </c>
      <c r="O86" s="73">
        <v>0</v>
      </c>
      <c r="P86" s="73">
        <v>0</v>
      </c>
      <c r="Q86" s="73">
        <v>0</v>
      </c>
      <c r="R86" s="73">
        <v>0</v>
      </c>
      <c r="S86" s="73">
        <v>0</v>
      </c>
      <c r="T86" s="73">
        <v>0</v>
      </c>
      <c r="U86" s="73">
        <v>0</v>
      </c>
      <c r="V86" s="58">
        <v>0</v>
      </c>
    </row>
    <row r="87" spans="1:22">
      <c r="A87" s="116"/>
      <c r="B87" s="114"/>
      <c r="C87" s="73"/>
      <c r="D87" s="57"/>
      <c r="E87" s="73"/>
      <c r="F87" s="73"/>
      <c r="G87" s="73"/>
      <c r="H87" s="53"/>
      <c r="I87" s="61">
        <v>-1</v>
      </c>
      <c r="J87" s="5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58"/>
    </row>
    <row r="88" spans="1:22">
      <c r="A88" s="116"/>
      <c r="B88" s="114"/>
      <c r="C88" s="73" t="s">
        <v>296</v>
      </c>
      <c r="D88" s="57" t="s">
        <v>1</v>
      </c>
      <c r="E88" s="73">
        <v>24</v>
      </c>
      <c r="F88" s="73">
        <v>16</v>
      </c>
      <c r="G88" s="73">
        <v>24</v>
      </c>
      <c r="H88" s="53">
        <v>24</v>
      </c>
      <c r="I88" s="53">
        <v>24</v>
      </c>
      <c r="J88" s="73">
        <v>24</v>
      </c>
      <c r="K88" s="52">
        <v>0</v>
      </c>
      <c r="L88" s="73">
        <v>0</v>
      </c>
      <c r="M88" s="73">
        <v>0</v>
      </c>
      <c r="N88" s="73">
        <v>0</v>
      </c>
      <c r="O88" s="73">
        <v>0</v>
      </c>
      <c r="P88" s="73">
        <v>0</v>
      </c>
      <c r="Q88" s="73">
        <v>0</v>
      </c>
      <c r="R88" s="73">
        <v>0</v>
      </c>
      <c r="S88" s="73">
        <v>0</v>
      </c>
      <c r="T88" s="73">
        <v>0</v>
      </c>
      <c r="U88" s="73">
        <v>0</v>
      </c>
      <c r="V88" s="58">
        <v>0</v>
      </c>
    </row>
    <row r="89" spans="1:22">
      <c r="A89" s="116"/>
      <c r="B89" s="115"/>
      <c r="C89" s="73"/>
      <c r="D89" s="57"/>
      <c r="E89" s="73"/>
      <c r="F89" s="73"/>
      <c r="G89" s="73"/>
      <c r="H89" s="53"/>
      <c r="I89" s="53"/>
      <c r="J89" s="61">
        <v>-8</v>
      </c>
      <c r="K89" s="57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58"/>
    </row>
    <row r="90" spans="1:22">
      <c r="A90" s="116"/>
      <c r="B90" s="113" t="s">
        <v>297</v>
      </c>
      <c r="C90" s="73" t="s">
        <v>298</v>
      </c>
      <c r="D90" s="57" t="s">
        <v>282</v>
      </c>
      <c r="E90" s="73">
        <v>4</v>
      </c>
      <c r="F90" s="73">
        <v>6</v>
      </c>
      <c r="G90" s="73">
        <v>4</v>
      </c>
      <c r="H90" s="53">
        <v>4</v>
      </c>
      <c r="I90" s="53">
        <v>4</v>
      </c>
      <c r="J90" s="52">
        <v>0</v>
      </c>
      <c r="K90" s="84">
        <v>0</v>
      </c>
      <c r="L90" s="73">
        <v>0</v>
      </c>
      <c r="M90" s="73">
        <v>0</v>
      </c>
      <c r="N90" s="73">
        <v>0</v>
      </c>
      <c r="O90" s="73">
        <v>0</v>
      </c>
      <c r="P90" s="73">
        <v>0</v>
      </c>
      <c r="Q90" s="73">
        <v>0</v>
      </c>
      <c r="R90" s="73">
        <v>0</v>
      </c>
      <c r="S90" s="73">
        <v>0</v>
      </c>
      <c r="T90" s="73">
        <v>0</v>
      </c>
      <c r="U90" s="73">
        <v>0</v>
      </c>
      <c r="V90" s="58">
        <v>0</v>
      </c>
    </row>
    <row r="91" spans="1:22">
      <c r="A91" s="116"/>
      <c r="B91" s="114"/>
      <c r="C91" s="73"/>
      <c r="D91" s="57"/>
      <c r="E91" s="73"/>
      <c r="F91" s="73"/>
      <c r="G91" s="73"/>
      <c r="H91" s="53"/>
      <c r="I91" s="53"/>
      <c r="J91" s="65">
        <v>2</v>
      </c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58"/>
    </row>
    <row r="92" spans="1:22">
      <c r="A92" s="116"/>
      <c r="B92" s="114"/>
      <c r="C92" s="73" t="s">
        <v>299</v>
      </c>
      <c r="D92" s="57" t="s">
        <v>333</v>
      </c>
      <c r="E92" s="73">
        <v>3</v>
      </c>
      <c r="F92" s="73">
        <v>5</v>
      </c>
      <c r="G92" s="73">
        <v>3</v>
      </c>
      <c r="H92" s="53">
        <v>3</v>
      </c>
      <c r="I92" s="53">
        <v>3</v>
      </c>
      <c r="J92" s="52">
        <v>0</v>
      </c>
      <c r="K92" s="84">
        <v>0</v>
      </c>
      <c r="L92" s="73">
        <v>0</v>
      </c>
      <c r="M92" s="73">
        <v>0</v>
      </c>
      <c r="N92" s="73">
        <v>0</v>
      </c>
      <c r="O92" s="73">
        <v>0</v>
      </c>
      <c r="P92" s="73">
        <v>0</v>
      </c>
      <c r="Q92" s="73">
        <v>0</v>
      </c>
      <c r="R92" s="73">
        <v>0</v>
      </c>
      <c r="S92" s="73">
        <v>0</v>
      </c>
      <c r="T92" s="73">
        <v>0</v>
      </c>
      <c r="U92" s="73">
        <v>0</v>
      </c>
      <c r="V92" s="58">
        <v>0</v>
      </c>
    </row>
    <row r="93" spans="1:22">
      <c r="A93" s="116"/>
      <c r="B93" s="114"/>
      <c r="C93" s="73"/>
      <c r="D93" s="57"/>
      <c r="E93" s="73"/>
      <c r="F93" s="73"/>
      <c r="G93" s="73"/>
      <c r="H93" s="53"/>
      <c r="I93" s="53"/>
      <c r="J93" s="65">
        <v>2</v>
      </c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58"/>
    </row>
    <row r="94" spans="1:22">
      <c r="A94" s="116"/>
      <c r="B94" s="114"/>
      <c r="C94" s="73" t="s">
        <v>300</v>
      </c>
      <c r="D94" s="57" t="s">
        <v>334</v>
      </c>
      <c r="E94" s="73">
        <v>3</v>
      </c>
      <c r="F94" s="73">
        <v>3</v>
      </c>
      <c r="G94" s="73">
        <v>3</v>
      </c>
      <c r="H94" s="53">
        <v>3</v>
      </c>
      <c r="I94" s="53">
        <v>3</v>
      </c>
      <c r="J94" s="73">
        <v>3</v>
      </c>
      <c r="K94" s="73">
        <v>3</v>
      </c>
      <c r="L94" s="52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3">
        <v>0</v>
      </c>
      <c r="U94" s="73">
        <v>0</v>
      </c>
      <c r="V94" s="58">
        <v>0</v>
      </c>
    </row>
    <row r="95" spans="1:22">
      <c r="A95" s="116"/>
      <c r="B95" s="114"/>
      <c r="C95" s="73" t="s">
        <v>301</v>
      </c>
      <c r="D95" s="57" t="s">
        <v>336</v>
      </c>
      <c r="E95" s="73">
        <v>4</v>
      </c>
      <c r="F95" s="73">
        <v>6</v>
      </c>
      <c r="G95" s="73">
        <v>4</v>
      </c>
      <c r="H95" s="53">
        <v>4</v>
      </c>
      <c r="I95" s="53">
        <v>4</v>
      </c>
      <c r="J95" s="73">
        <v>4</v>
      </c>
      <c r="K95" s="73">
        <v>4</v>
      </c>
      <c r="L95" s="52">
        <v>0</v>
      </c>
      <c r="M95" s="84">
        <v>0</v>
      </c>
      <c r="N95" s="73">
        <v>0</v>
      </c>
      <c r="O95" s="73">
        <v>0</v>
      </c>
      <c r="P95" s="73">
        <v>0</v>
      </c>
      <c r="Q95" s="73">
        <v>0</v>
      </c>
      <c r="R95" s="73">
        <v>0</v>
      </c>
      <c r="S95" s="73">
        <v>0</v>
      </c>
      <c r="T95" s="73">
        <v>0</v>
      </c>
      <c r="U95" s="73">
        <v>0</v>
      </c>
      <c r="V95" s="58">
        <v>0</v>
      </c>
    </row>
    <row r="96" spans="1:22">
      <c r="A96" s="116"/>
      <c r="B96" s="114"/>
      <c r="C96" s="73"/>
      <c r="D96" s="57"/>
      <c r="E96" s="73"/>
      <c r="F96" s="73"/>
      <c r="G96" s="73"/>
      <c r="H96" s="53"/>
      <c r="I96" s="53"/>
      <c r="J96" s="73"/>
      <c r="K96" s="73"/>
      <c r="L96" s="65">
        <v>2</v>
      </c>
      <c r="M96" s="73"/>
      <c r="N96" s="73"/>
      <c r="O96" s="73"/>
      <c r="P96" s="73"/>
      <c r="Q96" s="73"/>
      <c r="R96" s="73"/>
      <c r="S96" s="73"/>
      <c r="T96" s="73"/>
      <c r="U96" s="73"/>
      <c r="V96" s="58"/>
    </row>
    <row r="97" spans="1:22">
      <c r="A97" s="116"/>
      <c r="B97" s="114"/>
      <c r="C97" s="73" t="s">
        <v>302</v>
      </c>
      <c r="D97" s="57" t="s">
        <v>282</v>
      </c>
      <c r="E97" s="73">
        <v>3</v>
      </c>
      <c r="F97" s="73">
        <v>4</v>
      </c>
      <c r="G97" s="73">
        <v>3</v>
      </c>
      <c r="H97" s="53">
        <v>3</v>
      </c>
      <c r="I97" s="53">
        <v>3</v>
      </c>
      <c r="J97" s="73">
        <v>3</v>
      </c>
      <c r="K97" s="73">
        <v>3</v>
      </c>
      <c r="L97" s="52">
        <v>0</v>
      </c>
      <c r="M97" s="84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  <c r="U97" s="73">
        <v>0</v>
      </c>
      <c r="V97" s="58">
        <v>0</v>
      </c>
    </row>
    <row r="98" spans="1:22">
      <c r="A98" s="116"/>
      <c r="B98" s="114"/>
      <c r="C98" s="73"/>
      <c r="D98" s="57"/>
      <c r="E98" s="73"/>
      <c r="F98" s="73"/>
      <c r="G98" s="73"/>
      <c r="H98" s="53"/>
      <c r="I98" s="53"/>
      <c r="J98" s="73"/>
      <c r="K98" s="73"/>
      <c r="L98" s="65">
        <v>1</v>
      </c>
      <c r="M98" s="73"/>
      <c r="N98" s="73"/>
      <c r="O98" s="73"/>
      <c r="P98" s="73"/>
      <c r="Q98" s="73"/>
      <c r="R98" s="73"/>
      <c r="S98" s="73"/>
      <c r="T98" s="73"/>
      <c r="U98" s="73"/>
      <c r="V98" s="58"/>
    </row>
    <row r="99" spans="1:22">
      <c r="A99" s="116"/>
      <c r="B99" s="114"/>
      <c r="C99" s="73" t="s">
        <v>303</v>
      </c>
      <c r="D99" s="57" t="s">
        <v>333</v>
      </c>
      <c r="E99" s="73">
        <v>3</v>
      </c>
      <c r="F99" s="73">
        <v>3</v>
      </c>
      <c r="G99" s="73">
        <v>3</v>
      </c>
      <c r="H99" s="53">
        <v>3</v>
      </c>
      <c r="I99" s="53">
        <v>3</v>
      </c>
      <c r="J99" s="73">
        <v>3</v>
      </c>
      <c r="K99" s="73">
        <v>3</v>
      </c>
      <c r="L99" s="52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58">
        <v>0</v>
      </c>
    </row>
    <row r="100" spans="1:22">
      <c r="A100" s="116"/>
      <c r="B100" s="114"/>
      <c r="C100" s="73" t="s">
        <v>304</v>
      </c>
      <c r="D100" s="57" t="s">
        <v>1</v>
      </c>
      <c r="E100" s="73">
        <v>24</v>
      </c>
      <c r="F100" s="73">
        <v>16</v>
      </c>
      <c r="G100" s="73">
        <v>24</v>
      </c>
      <c r="H100" s="53">
        <v>24</v>
      </c>
      <c r="I100" s="53">
        <v>24</v>
      </c>
      <c r="J100" s="73">
        <v>24</v>
      </c>
      <c r="K100" s="73">
        <v>24</v>
      </c>
      <c r="L100" s="52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3">
        <v>0</v>
      </c>
      <c r="T100" s="73">
        <v>0</v>
      </c>
      <c r="U100" s="73">
        <v>0</v>
      </c>
      <c r="V100" s="58">
        <v>0</v>
      </c>
    </row>
    <row r="101" spans="1:22">
      <c r="A101" s="116"/>
      <c r="B101" s="115"/>
      <c r="C101" s="73"/>
      <c r="D101" s="57"/>
      <c r="E101" s="73"/>
      <c r="F101" s="73"/>
      <c r="G101" s="73"/>
      <c r="H101" s="53"/>
      <c r="I101" s="53"/>
      <c r="J101" s="73"/>
      <c r="K101" s="61">
        <v>-8</v>
      </c>
      <c r="L101" s="53"/>
      <c r="M101" s="73"/>
      <c r="N101" s="73"/>
      <c r="O101" s="73"/>
      <c r="P101" s="73"/>
      <c r="Q101" s="73"/>
      <c r="R101" s="73"/>
      <c r="S101" s="73"/>
      <c r="T101" s="73"/>
      <c r="U101" s="73"/>
      <c r="V101" s="58"/>
    </row>
    <row r="102" spans="1:22">
      <c r="A102" s="116"/>
      <c r="B102" s="113" t="s">
        <v>101</v>
      </c>
      <c r="C102" s="73" t="s">
        <v>305</v>
      </c>
      <c r="D102" s="57" t="s">
        <v>337</v>
      </c>
      <c r="E102" s="73">
        <v>16</v>
      </c>
      <c r="F102" s="73">
        <v>12</v>
      </c>
      <c r="G102" s="73">
        <v>16</v>
      </c>
      <c r="H102" s="53">
        <v>16</v>
      </c>
      <c r="I102" s="53">
        <v>16</v>
      </c>
      <c r="J102" s="73">
        <v>16</v>
      </c>
      <c r="K102" s="73">
        <v>16</v>
      </c>
      <c r="L102" s="53">
        <v>16</v>
      </c>
      <c r="M102" s="52">
        <v>0</v>
      </c>
      <c r="N102" s="73">
        <v>0</v>
      </c>
      <c r="O102" s="73">
        <v>0</v>
      </c>
      <c r="P102" s="73">
        <v>0</v>
      </c>
      <c r="Q102" s="73">
        <v>0</v>
      </c>
      <c r="R102" s="73">
        <v>0</v>
      </c>
      <c r="S102" s="73">
        <v>0</v>
      </c>
      <c r="T102" s="73">
        <v>0</v>
      </c>
      <c r="U102" s="73">
        <v>0</v>
      </c>
      <c r="V102" s="58">
        <v>0</v>
      </c>
    </row>
    <row r="103" spans="1:22">
      <c r="A103" s="116"/>
      <c r="B103" s="114"/>
      <c r="C103" s="73"/>
      <c r="D103" s="57"/>
      <c r="E103" s="73"/>
      <c r="F103" s="73"/>
      <c r="G103" s="73"/>
      <c r="H103" s="53"/>
      <c r="I103" s="53"/>
      <c r="J103" s="73"/>
      <c r="K103" s="73"/>
      <c r="L103" s="61">
        <v>-4</v>
      </c>
      <c r="M103" s="53"/>
      <c r="N103" s="73"/>
      <c r="O103" s="73"/>
      <c r="P103" s="73"/>
      <c r="Q103" s="73"/>
      <c r="R103" s="73"/>
      <c r="S103" s="73"/>
      <c r="T103" s="73"/>
      <c r="U103" s="73"/>
      <c r="V103" s="58"/>
    </row>
    <row r="104" spans="1:22">
      <c r="A104" s="116"/>
      <c r="B104" s="114"/>
      <c r="C104" s="48" t="s">
        <v>306</v>
      </c>
      <c r="D104" s="57" t="s">
        <v>337</v>
      </c>
      <c r="E104" s="73">
        <v>32</v>
      </c>
      <c r="F104" s="73">
        <v>38</v>
      </c>
      <c r="G104" s="73">
        <v>32</v>
      </c>
      <c r="H104" s="53">
        <v>32</v>
      </c>
      <c r="I104" s="53">
        <v>32</v>
      </c>
      <c r="J104" s="73">
        <v>32</v>
      </c>
      <c r="K104" s="73">
        <v>32</v>
      </c>
      <c r="L104" s="73">
        <v>32</v>
      </c>
      <c r="M104" s="73">
        <v>32</v>
      </c>
      <c r="N104" s="73">
        <v>16</v>
      </c>
      <c r="O104" s="52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3">
        <v>0</v>
      </c>
      <c r="V104" s="58">
        <v>0</v>
      </c>
    </row>
    <row r="105" spans="1:22">
      <c r="A105" s="116"/>
      <c r="B105" s="114"/>
      <c r="C105" s="48"/>
      <c r="D105" s="57"/>
      <c r="E105" s="73"/>
      <c r="F105" s="73"/>
      <c r="G105" s="73"/>
      <c r="H105" s="53"/>
      <c r="I105" s="53"/>
      <c r="J105" s="73"/>
      <c r="K105" s="73"/>
      <c r="L105" s="73"/>
      <c r="M105" s="73"/>
      <c r="N105" s="65">
        <v>6</v>
      </c>
      <c r="P105" s="73"/>
      <c r="Q105" s="73"/>
      <c r="R105" s="73"/>
      <c r="S105" s="73"/>
      <c r="T105" s="73"/>
      <c r="U105" s="73"/>
      <c r="V105" s="58"/>
    </row>
    <row r="106" spans="1:22">
      <c r="A106" s="116"/>
      <c r="B106" s="114"/>
      <c r="C106" s="73" t="s">
        <v>307</v>
      </c>
      <c r="D106" s="57" t="s">
        <v>282</v>
      </c>
      <c r="E106" s="73">
        <v>16</v>
      </c>
      <c r="F106" s="73">
        <v>12</v>
      </c>
      <c r="G106" s="73">
        <v>16</v>
      </c>
      <c r="H106" s="53">
        <v>16</v>
      </c>
      <c r="I106" s="53">
        <v>16</v>
      </c>
      <c r="J106" s="73">
        <v>16</v>
      </c>
      <c r="K106" s="73">
        <v>16</v>
      </c>
      <c r="L106" s="73">
        <v>16</v>
      </c>
      <c r="M106" s="73">
        <v>8</v>
      </c>
      <c r="N106" s="52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  <c r="U106" s="73">
        <v>0</v>
      </c>
      <c r="V106" s="58">
        <v>0</v>
      </c>
    </row>
    <row r="107" spans="1:22">
      <c r="A107" s="116"/>
      <c r="B107" s="114"/>
      <c r="C107" s="73"/>
      <c r="D107" s="57"/>
      <c r="E107" s="73"/>
      <c r="F107" s="73"/>
      <c r="G107" s="73"/>
      <c r="H107" s="53"/>
      <c r="I107" s="53"/>
      <c r="J107" s="73"/>
      <c r="K107" s="73"/>
      <c r="L107" s="73"/>
      <c r="M107" s="61">
        <v>-4</v>
      </c>
      <c r="N107" s="53"/>
      <c r="O107" s="73"/>
      <c r="P107" s="73"/>
      <c r="Q107" s="73"/>
      <c r="R107" s="73"/>
      <c r="S107" s="73"/>
      <c r="T107" s="73"/>
      <c r="U107" s="73"/>
      <c r="V107" s="58"/>
    </row>
    <row r="108" spans="1:22">
      <c r="A108" s="116"/>
      <c r="B108" s="114"/>
      <c r="C108" s="73" t="s">
        <v>308</v>
      </c>
      <c r="D108" s="57" t="s">
        <v>333</v>
      </c>
      <c r="E108" s="73">
        <v>24</v>
      </c>
      <c r="F108" s="73">
        <v>28</v>
      </c>
      <c r="G108" s="73">
        <v>24</v>
      </c>
      <c r="H108" s="53">
        <v>24</v>
      </c>
      <c r="I108" s="53">
        <v>24</v>
      </c>
      <c r="J108" s="73">
        <v>24</v>
      </c>
      <c r="K108" s="73">
        <v>24</v>
      </c>
      <c r="L108" s="73">
        <v>24</v>
      </c>
      <c r="M108" s="73">
        <v>16</v>
      </c>
      <c r="N108" s="73">
        <v>8</v>
      </c>
      <c r="O108" s="52">
        <v>0</v>
      </c>
      <c r="P108" s="84">
        <v>0</v>
      </c>
      <c r="Q108" s="73">
        <v>0</v>
      </c>
      <c r="R108" s="73">
        <v>0</v>
      </c>
      <c r="S108" s="73">
        <v>0</v>
      </c>
      <c r="T108" s="73">
        <v>0</v>
      </c>
      <c r="U108" s="73">
        <v>0</v>
      </c>
      <c r="V108" s="58">
        <v>0</v>
      </c>
    </row>
    <row r="109" spans="1:22">
      <c r="A109" s="116"/>
      <c r="B109" s="114"/>
      <c r="C109" s="73"/>
      <c r="D109" s="57"/>
      <c r="E109" s="73"/>
      <c r="F109" s="73"/>
      <c r="G109" s="73"/>
      <c r="H109" s="53"/>
      <c r="I109" s="53"/>
      <c r="J109" s="73"/>
      <c r="K109" s="73"/>
      <c r="L109" s="73"/>
      <c r="M109" s="73"/>
      <c r="N109" s="73"/>
      <c r="O109" s="65">
        <v>4</v>
      </c>
      <c r="P109" s="73"/>
      <c r="Q109" s="73"/>
      <c r="R109" s="73"/>
      <c r="S109" s="73"/>
      <c r="T109" s="73"/>
      <c r="U109" s="73"/>
      <c r="V109" s="58"/>
    </row>
    <row r="110" spans="1:22">
      <c r="A110" s="116"/>
      <c r="B110" s="114"/>
      <c r="C110" s="73" t="s">
        <v>309</v>
      </c>
      <c r="D110" s="57" t="s">
        <v>282</v>
      </c>
      <c r="E110" s="73">
        <v>16</v>
      </c>
      <c r="F110" s="73">
        <v>12</v>
      </c>
      <c r="G110" s="73">
        <v>16</v>
      </c>
      <c r="H110" s="53">
        <v>16</v>
      </c>
      <c r="I110" s="53">
        <v>16</v>
      </c>
      <c r="J110" s="73">
        <v>16</v>
      </c>
      <c r="K110" s="73">
        <v>16</v>
      </c>
      <c r="L110" s="73">
        <v>16</v>
      </c>
      <c r="M110" s="73">
        <v>16</v>
      </c>
      <c r="N110" s="73">
        <v>16</v>
      </c>
      <c r="O110" s="73">
        <v>8</v>
      </c>
      <c r="P110" s="52">
        <v>0</v>
      </c>
      <c r="Q110" s="73">
        <v>0</v>
      </c>
      <c r="R110" s="73">
        <v>0</v>
      </c>
      <c r="S110" s="73">
        <v>0</v>
      </c>
      <c r="T110" s="73">
        <v>0</v>
      </c>
      <c r="U110" s="73">
        <v>0</v>
      </c>
      <c r="V110" s="58">
        <v>0</v>
      </c>
    </row>
    <row r="111" spans="1:22">
      <c r="A111" s="116"/>
      <c r="B111" s="114"/>
      <c r="C111" s="73"/>
      <c r="D111" s="57"/>
      <c r="E111" s="73"/>
      <c r="F111" s="73"/>
      <c r="G111" s="73"/>
      <c r="H111" s="53"/>
      <c r="I111" s="53"/>
      <c r="J111" s="73"/>
      <c r="K111" s="73"/>
      <c r="L111" s="73"/>
      <c r="M111" s="73"/>
      <c r="N111" s="73"/>
      <c r="O111" s="61">
        <v>-4</v>
      </c>
      <c r="P111" s="53"/>
      <c r="Q111" s="73"/>
      <c r="R111" s="73"/>
      <c r="S111" s="73"/>
      <c r="T111" s="73"/>
      <c r="U111" s="73"/>
      <c r="V111" s="58"/>
    </row>
    <row r="112" spans="1:22">
      <c r="A112" s="116"/>
      <c r="B112" s="114"/>
      <c r="C112" s="73" t="s">
        <v>310</v>
      </c>
      <c r="D112" s="57" t="s">
        <v>337</v>
      </c>
      <c r="E112" s="73">
        <v>16</v>
      </c>
      <c r="F112" s="73">
        <v>8</v>
      </c>
      <c r="G112" s="73">
        <v>16</v>
      </c>
      <c r="H112" s="53">
        <v>16</v>
      </c>
      <c r="I112" s="53">
        <v>16</v>
      </c>
      <c r="J112" s="73">
        <v>16</v>
      </c>
      <c r="K112" s="73">
        <v>16</v>
      </c>
      <c r="L112" s="73">
        <v>16</v>
      </c>
      <c r="M112" s="73">
        <v>16</v>
      </c>
      <c r="N112" s="73">
        <v>16</v>
      </c>
      <c r="O112" s="73">
        <v>16</v>
      </c>
      <c r="P112" s="52">
        <v>0</v>
      </c>
      <c r="Q112" s="73">
        <v>0</v>
      </c>
      <c r="R112" s="73">
        <v>0</v>
      </c>
      <c r="S112" s="73">
        <v>0</v>
      </c>
      <c r="T112" s="73">
        <v>0</v>
      </c>
      <c r="U112" s="73">
        <v>0</v>
      </c>
      <c r="V112" s="58">
        <v>0</v>
      </c>
    </row>
    <row r="113" spans="1:22">
      <c r="A113" s="116"/>
      <c r="B113" s="114"/>
      <c r="C113" s="73"/>
      <c r="D113" s="57"/>
      <c r="E113" s="73"/>
      <c r="F113" s="73"/>
      <c r="G113" s="73"/>
      <c r="H113" s="53"/>
      <c r="I113" s="53"/>
      <c r="J113" s="73"/>
      <c r="K113" s="73"/>
      <c r="L113" s="73"/>
      <c r="M113" s="73"/>
      <c r="N113" s="73"/>
      <c r="O113" s="61">
        <v>-8</v>
      </c>
      <c r="P113" s="53"/>
      <c r="Q113" s="73"/>
      <c r="R113" s="73"/>
      <c r="S113" s="73"/>
      <c r="T113" s="73"/>
      <c r="U113" s="73"/>
      <c r="V113" s="58"/>
    </row>
    <row r="114" spans="1:22">
      <c r="A114" s="116"/>
      <c r="B114" s="114"/>
      <c r="C114" s="73" t="s">
        <v>311</v>
      </c>
      <c r="D114" s="57" t="s">
        <v>1</v>
      </c>
      <c r="E114" s="73">
        <v>24</v>
      </c>
      <c r="F114" s="73">
        <v>32</v>
      </c>
      <c r="G114" s="73">
        <v>24</v>
      </c>
      <c r="H114" s="53">
        <v>24</v>
      </c>
      <c r="I114" s="53">
        <v>24</v>
      </c>
      <c r="J114" s="73">
        <v>24</v>
      </c>
      <c r="K114" s="73">
        <v>24</v>
      </c>
      <c r="L114" s="73">
        <v>24</v>
      </c>
      <c r="M114" s="73">
        <v>24</v>
      </c>
      <c r="N114" s="73">
        <v>24</v>
      </c>
      <c r="O114" s="73">
        <v>24</v>
      </c>
      <c r="P114" s="73">
        <v>24</v>
      </c>
      <c r="Q114" s="52">
        <v>0</v>
      </c>
      <c r="R114" s="73">
        <v>0</v>
      </c>
      <c r="S114" s="73">
        <v>0</v>
      </c>
      <c r="T114" s="73">
        <v>0</v>
      </c>
      <c r="U114" s="73">
        <v>0</v>
      </c>
      <c r="V114" s="58">
        <v>0</v>
      </c>
    </row>
    <row r="115" spans="1:22">
      <c r="A115" s="116"/>
      <c r="B115" s="115"/>
      <c r="C115" s="73"/>
      <c r="D115" s="57"/>
      <c r="E115" s="73"/>
      <c r="F115" s="73"/>
      <c r="G115" s="73"/>
      <c r="H115" s="53"/>
      <c r="I115" s="53"/>
      <c r="J115" s="73"/>
      <c r="K115" s="73"/>
      <c r="L115" s="73"/>
      <c r="M115" s="73"/>
      <c r="N115" s="73"/>
      <c r="O115" s="73"/>
      <c r="P115" s="65">
        <v>8</v>
      </c>
      <c r="Q115" s="53"/>
      <c r="R115" s="73"/>
      <c r="S115" s="73"/>
      <c r="T115" s="73"/>
      <c r="U115" s="73"/>
      <c r="V115" s="58"/>
    </row>
    <row r="116" spans="1:22">
      <c r="A116" s="116"/>
      <c r="B116" s="113" t="s">
        <v>106</v>
      </c>
      <c r="C116" s="73" t="s">
        <v>312</v>
      </c>
      <c r="D116" s="57" t="s">
        <v>337</v>
      </c>
      <c r="E116" s="73">
        <v>4</v>
      </c>
      <c r="F116" s="73">
        <v>4</v>
      </c>
      <c r="G116" s="73">
        <v>4</v>
      </c>
      <c r="H116" s="53">
        <v>4</v>
      </c>
      <c r="I116" s="53">
        <v>4</v>
      </c>
      <c r="J116" s="73">
        <v>4</v>
      </c>
      <c r="K116" s="73">
        <v>4</v>
      </c>
      <c r="L116" s="73">
        <v>4</v>
      </c>
      <c r="M116" s="73">
        <v>4</v>
      </c>
      <c r="N116" s="73">
        <v>4</v>
      </c>
      <c r="O116" s="73">
        <v>4</v>
      </c>
      <c r="P116" s="73">
        <v>4</v>
      </c>
      <c r="Q116" s="73">
        <v>4</v>
      </c>
      <c r="R116" s="52">
        <v>0</v>
      </c>
      <c r="S116" s="73">
        <v>0</v>
      </c>
      <c r="T116" s="73">
        <v>0</v>
      </c>
      <c r="U116" s="73">
        <v>0</v>
      </c>
      <c r="V116" s="58">
        <v>0</v>
      </c>
    </row>
    <row r="117" spans="1:22">
      <c r="A117" s="116"/>
      <c r="B117" s="114"/>
      <c r="C117" s="73" t="s">
        <v>313</v>
      </c>
      <c r="D117" s="57" t="s">
        <v>334</v>
      </c>
      <c r="E117" s="73">
        <v>2</v>
      </c>
      <c r="F117" s="73">
        <v>2</v>
      </c>
      <c r="G117" s="73">
        <v>2</v>
      </c>
      <c r="H117" s="53">
        <v>2</v>
      </c>
      <c r="I117" s="53">
        <v>2</v>
      </c>
      <c r="J117" s="73">
        <v>2</v>
      </c>
      <c r="K117" s="73">
        <v>2</v>
      </c>
      <c r="L117" s="73">
        <v>2</v>
      </c>
      <c r="M117" s="73">
        <v>2</v>
      </c>
      <c r="N117" s="73">
        <v>2</v>
      </c>
      <c r="O117" s="73">
        <v>2</v>
      </c>
      <c r="P117" s="73">
        <v>2</v>
      </c>
      <c r="Q117" s="73">
        <v>2</v>
      </c>
      <c r="R117" s="52">
        <v>0</v>
      </c>
      <c r="S117" s="73">
        <v>0</v>
      </c>
      <c r="T117" s="73">
        <v>0</v>
      </c>
      <c r="U117" s="73">
        <v>0</v>
      </c>
      <c r="V117" s="58">
        <v>0</v>
      </c>
    </row>
    <row r="118" spans="1:22">
      <c r="A118" s="116"/>
      <c r="B118" s="114"/>
      <c r="C118" s="73" t="s">
        <v>314</v>
      </c>
      <c r="D118" s="57" t="s">
        <v>333</v>
      </c>
      <c r="E118" s="73">
        <v>2</v>
      </c>
      <c r="F118" s="73">
        <v>2</v>
      </c>
      <c r="G118" s="73">
        <v>2</v>
      </c>
      <c r="H118" s="53">
        <v>2</v>
      </c>
      <c r="I118" s="53">
        <v>2</v>
      </c>
      <c r="J118" s="73">
        <v>2</v>
      </c>
      <c r="K118" s="73">
        <v>2</v>
      </c>
      <c r="L118" s="73">
        <v>2</v>
      </c>
      <c r="M118" s="73">
        <v>2</v>
      </c>
      <c r="N118" s="73">
        <v>2</v>
      </c>
      <c r="O118" s="73">
        <v>2</v>
      </c>
      <c r="P118" s="73">
        <v>2</v>
      </c>
      <c r="Q118" s="73">
        <v>2</v>
      </c>
      <c r="R118" s="52">
        <v>0</v>
      </c>
      <c r="S118" s="73">
        <v>0</v>
      </c>
      <c r="T118" s="73">
        <v>0</v>
      </c>
      <c r="U118" s="73">
        <v>0</v>
      </c>
      <c r="V118" s="58">
        <v>0</v>
      </c>
    </row>
    <row r="119" spans="1:22">
      <c r="A119" s="116"/>
      <c r="B119" s="114"/>
      <c r="C119" s="73" t="s">
        <v>315</v>
      </c>
      <c r="D119" s="57" t="s">
        <v>338</v>
      </c>
      <c r="E119" s="73">
        <v>4</v>
      </c>
      <c r="F119" s="73">
        <v>3</v>
      </c>
      <c r="G119" s="73">
        <v>4</v>
      </c>
      <c r="H119" s="53">
        <v>4</v>
      </c>
      <c r="I119" s="53">
        <v>4</v>
      </c>
      <c r="J119" s="73">
        <v>4</v>
      </c>
      <c r="K119" s="73">
        <v>4</v>
      </c>
      <c r="L119" s="73">
        <v>4</v>
      </c>
      <c r="M119" s="73">
        <v>4</v>
      </c>
      <c r="N119" s="73">
        <v>4</v>
      </c>
      <c r="O119" s="73">
        <v>4</v>
      </c>
      <c r="P119" s="73">
        <v>4</v>
      </c>
      <c r="Q119" s="73">
        <v>4</v>
      </c>
      <c r="R119" s="52">
        <v>0</v>
      </c>
      <c r="S119" s="73">
        <v>0</v>
      </c>
      <c r="T119" s="73">
        <v>0</v>
      </c>
      <c r="U119" s="73">
        <v>0</v>
      </c>
      <c r="V119" s="58">
        <v>0</v>
      </c>
    </row>
    <row r="120" spans="1:22">
      <c r="A120" s="116"/>
      <c r="B120" s="114"/>
      <c r="C120" s="73"/>
      <c r="D120" s="57"/>
      <c r="E120" s="73"/>
      <c r="F120" s="73"/>
      <c r="G120" s="73"/>
      <c r="H120" s="53"/>
      <c r="I120" s="53"/>
      <c r="J120" s="73"/>
      <c r="K120" s="73"/>
      <c r="L120" s="73"/>
      <c r="M120" s="73"/>
      <c r="N120" s="73"/>
      <c r="O120" s="73"/>
      <c r="P120" s="73"/>
      <c r="Q120" s="61">
        <v>-1</v>
      </c>
      <c r="R120" s="53"/>
      <c r="S120" s="73"/>
      <c r="T120" s="73"/>
      <c r="U120" s="73"/>
      <c r="V120" s="58"/>
    </row>
    <row r="121" spans="1:22">
      <c r="A121" s="116"/>
      <c r="B121" s="114"/>
      <c r="C121" s="73" t="s">
        <v>316</v>
      </c>
      <c r="D121" s="57" t="s">
        <v>282</v>
      </c>
      <c r="E121" s="73">
        <v>2</v>
      </c>
      <c r="F121" s="73">
        <v>2</v>
      </c>
      <c r="G121" s="73">
        <v>2</v>
      </c>
      <c r="H121" s="53">
        <v>2</v>
      </c>
      <c r="I121" s="53">
        <v>2</v>
      </c>
      <c r="J121" s="73">
        <v>2</v>
      </c>
      <c r="K121" s="73">
        <v>2</v>
      </c>
      <c r="L121" s="73">
        <v>2</v>
      </c>
      <c r="M121" s="73">
        <v>2</v>
      </c>
      <c r="N121" s="73">
        <v>2</v>
      </c>
      <c r="O121" s="73">
        <v>2</v>
      </c>
      <c r="P121" s="73">
        <v>2</v>
      </c>
      <c r="Q121" s="73">
        <v>2</v>
      </c>
      <c r="R121" s="52">
        <v>0</v>
      </c>
      <c r="S121" s="73">
        <v>0</v>
      </c>
      <c r="T121" s="73">
        <v>0</v>
      </c>
      <c r="U121" s="73">
        <v>0</v>
      </c>
      <c r="V121" s="58">
        <v>0</v>
      </c>
    </row>
    <row r="122" spans="1:22">
      <c r="A122" s="116"/>
      <c r="B122" s="115"/>
      <c r="C122" s="48" t="s">
        <v>317</v>
      </c>
      <c r="D122" s="57" t="s">
        <v>282</v>
      </c>
      <c r="E122" s="73">
        <v>2</v>
      </c>
      <c r="F122" s="73">
        <v>2</v>
      </c>
      <c r="G122" s="73">
        <v>2</v>
      </c>
      <c r="H122" s="53">
        <v>2</v>
      </c>
      <c r="I122" s="53">
        <v>2</v>
      </c>
      <c r="J122" s="73">
        <v>2</v>
      </c>
      <c r="K122" s="73">
        <v>2</v>
      </c>
      <c r="L122" s="73">
        <v>2</v>
      </c>
      <c r="M122" s="73">
        <v>2</v>
      </c>
      <c r="N122" s="73">
        <v>2</v>
      </c>
      <c r="O122" s="73">
        <v>2</v>
      </c>
      <c r="P122" s="73">
        <v>2</v>
      </c>
      <c r="Q122" s="73">
        <v>2</v>
      </c>
      <c r="R122" s="52">
        <v>0</v>
      </c>
      <c r="S122" s="73">
        <v>0</v>
      </c>
      <c r="T122" s="73">
        <v>0</v>
      </c>
      <c r="U122" s="73">
        <v>0</v>
      </c>
      <c r="V122" s="58">
        <v>0</v>
      </c>
    </row>
    <row r="123" spans="1:22">
      <c r="A123" s="116"/>
      <c r="B123" s="113" t="s">
        <v>318</v>
      </c>
      <c r="C123" s="73" t="s">
        <v>319</v>
      </c>
      <c r="D123" s="57" t="s">
        <v>337</v>
      </c>
      <c r="E123" s="73">
        <v>16</v>
      </c>
      <c r="F123" s="73">
        <v>20</v>
      </c>
      <c r="G123" s="73">
        <v>16</v>
      </c>
      <c r="H123" s="53">
        <v>16</v>
      </c>
      <c r="I123" s="53">
        <v>16</v>
      </c>
      <c r="J123" s="73">
        <v>16</v>
      </c>
      <c r="K123" s="73">
        <v>16</v>
      </c>
      <c r="L123" s="73">
        <v>16</v>
      </c>
      <c r="M123" s="73">
        <v>16</v>
      </c>
      <c r="N123" s="73">
        <v>16</v>
      </c>
      <c r="O123" s="73">
        <v>16</v>
      </c>
      <c r="P123" s="73">
        <v>16</v>
      </c>
      <c r="Q123" s="73">
        <v>16</v>
      </c>
      <c r="R123" s="73">
        <v>16</v>
      </c>
      <c r="S123" s="52">
        <v>0</v>
      </c>
      <c r="T123" s="73">
        <v>0</v>
      </c>
      <c r="U123" s="73">
        <v>0</v>
      </c>
      <c r="V123" s="58">
        <v>0</v>
      </c>
    </row>
    <row r="124" spans="1:22">
      <c r="A124" s="116"/>
      <c r="B124" s="114"/>
      <c r="C124" s="73"/>
      <c r="D124" s="57"/>
      <c r="E124" s="73"/>
      <c r="F124" s="73"/>
      <c r="G124" s="73"/>
      <c r="H124" s="53"/>
      <c r="I124" s="53"/>
      <c r="J124" s="73"/>
      <c r="K124" s="73"/>
      <c r="L124" s="73"/>
      <c r="M124" s="73"/>
      <c r="N124" s="73"/>
      <c r="O124" s="73"/>
      <c r="P124" s="73"/>
      <c r="Q124" s="73"/>
      <c r="R124" s="65">
        <v>4</v>
      </c>
      <c r="S124" s="53"/>
      <c r="T124" s="73"/>
      <c r="U124" s="73"/>
      <c r="V124" s="58"/>
    </row>
    <row r="125" spans="1:22">
      <c r="A125" s="116"/>
      <c r="B125" s="114"/>
      <c r="C125" s="48" t="s">
        <v>320</v>
      </c>
      <c r="D125" s="57" t="s">
        <v>337</v>
      </c>
      <c r="E125" s="73">
        <v>16</v>
      </c>
      <c r="F125" s="73">
        <v>20</v>
      </c>
      <c r="G125" s="73">
        <v>16</v>
      </c>
      <c r="H125" s="53">
        <v>16</v>
      </c>
      <c r="I125" s="53">
        <v>16</v>
      </c>
      <c r="J125" s="73">
        <v>16</v>
      </c>
      <c r="K125" s="73">
        <v>16</v>
      </c>
      <c r="L125" s="73">
        <v>16</v>
      </c>
      <c r="M125" s="73">
        <v>16</v>
      </c>
      <c r="N125" s="73">
        <v>16</v>
      </c>
      <c r="O125" s="73">
        <v>16</v>
      </c>
      <c r="P125" s="73">
        <v>16</v>
      </c>
      <c r="Q125" s="73">
        <v>16</v>
      </c>
      <c r="R125" s="73">
        <v>16</v>
      </c>
      <c r="S125" s="73">
        <v>16</v>
      </c>
      <c r="T125" s="52">
        <v>0</v>
      </c>
      <c r="U125" s="73">
        <v>0</v>
      </c>
      <c r="V125" s="58">
        <v>0</v>
      </c>
    </row>
    <row r="126" spans="1:22">
      <c r="A126" s="116"/>
      <c r="B126" s="114"/>
      <c r="C126" s="48"/>
      <c r="D126" s="57"/>
      <c r="E126" s="73"/>
      <c r="F126" s="73"/>
      <c r="G126" s="73"/>
      <c r="H126" s="53"/>
      <c r="I126" s="53"/>
      <c r="J126" s="73"/>
      <c r="K126" s="73"/>
      <c r="L126" s="73"/>
      <c r="M126" s="73"/>
      <c r="N126" s="73"/>
      <c r="O126" s="73"/>
      <c r="P126" s="73"/>
      <c r="Q126" s="73"/>
      <c r="R126" s="73"/>
      <c r="S126" s="65">
        <v>4</v>
      </c>
      <c r="T126" s="53"/>
      <c r="U126" s="73"/>
      <c r="V126" s="58"/>
    </row>
    <row r="127" spans="1:22">
      <c r="A127" s="116"/>
      <c r="B127" s="114"/>
      <c r="C127" s="73" t="s">
        <v>321</v>
      </c>
      <c r="D127" s="57" t="s">
        <v>282</v>
      </c>
      <c r="E127" s="73">
        <v>8</v>
      </c>
      <c r="F127" s="73">
        <v>10</v>
      </c>
      <c r="G127" s="73">
        <v>8</v>
      </c>
      <c r="H127" s="53">
        <v>8</v>
      </c>
      <c r="I127" s="53">
        <v>8</v>
      </c>
      <c r="J127" s="73">
        <v>8</v>
      </c>
      <c r="K127" s="73">
        <v>8</v>
      </c>
      <c r="L127" s="73">
        <v>8</v>
      </c>
      <c r="M127" s="73">
        <v>8</v>
      </c>
      <c r="N127" s="73">
        <v>8</v>
      </c>
      <c r="O127" s="73">
        <v>8</v>
      </c>
      <c r="P127" s="73">
        <v>8</v>
      </c>
      <c r="Q127" s="73">
        <v>8</v>
      </c>
      <c r="R127" s="73">
        <v>8</v>
      </c>
      <c r="S127" s="52">
        <v>0</v>
      </c>
      <c r="T127" s="53">
        <v>0</v>
      </c>
      <c r="U127" s="73">
        <v>0</v>
      </c>
      <c r="V127" s="58">
        <v>0</v>
      </c>
    </row>
    <row r="128" spans="1:22">
      <c r="A128" s="116"/>
      <c r="B128" s="114"/>
      <c r="C128" s="73"/>
      <c r="D128" s="57"/>
      <c r="E128" s="73"/>
      <c r="F128" s="73"/>
      <c r="G128" s="73"/>
      <c r="H128" s="53"/>
      <c r="I128" s="53"/>
      <c r="J128" s="73"/>
      <c r="K128" s="73"/>
      <c r="L128" s="73"/>
      <c r="M128" s="73"/>
      <c r="N128" s="73"/>
      <c r="O128" s="73"/>
      <c r="P128" s="73"/>
      <c r="Q128" s="73"/>
      <c r="R128" s="65">
        <v>2</v>
      </c>
      <c r="S128" s="53"/>
      <c r="T128" s="53"/>
      <c r="U128" s="73"/>
      <c r="V128" s="58"/>
    </row>
    <row r="129" spans="1:22">
      <c r="A129" s="116"/>
      <c r="B129" s="114"/>
      <c r="C129" s="73" t="s">
        <v>322</v>
      </c>
      <c r="D129" s="57" t="s">
        <v>333</v>
      </c>
      <c r="E129" s="73">
        <v>8</v>
      </c>
      <c r="F129" s="73">
        <v>8</v>
      </c>
      <c r="G129" s="73">
        <v>8</v>
      </c>
      <c r="H129" s="53">
        <v>8</v>
      </c>
      <c r="I129" s="53">
        <v>8</v>
      </c>
      <c r="J129" s="73">
        <v>8</v>
      </c>
      <c r="K129" s="73">
        <v>8</v>
      </c>
      <c r="L129" s="73">
        <v>8</v>
      </c>
      <c r="M129" s="73">
        <v>8</v>
      </c>
      <c r="N129" s="73">
        <v>8</v>
      </c>
      <c r="O129" s="73">
        <v>8</v>
      </c>
      <c r="P129" s="73">
        <v>8</v>
      </c>
      <c r="Q129" s="73">
        <v>8</v>
      </c>
      <c r="R129" s="73">
        <v>8</v>
      </c>
      <c r="S129" s="52">
        <v>0</v>
      </c>
      <c r="T129" s="53">
        <v>0</v>
      </c>
      <c r="U129" s="73">
        <v>0</v>
      </c>
      <c r="V129" s="58">
        <v>0</v>
      </c>
    </row>
    <row r="130" spans="1:22">
      <c r="A130" s="116"/>
      <c r="B130" s="114"/>
      <c r="C130" s="73" t="s">
        <v>323</v>
      </c>
      <c r="D130" s="57" t="s">
        <v>282</v>
      </c>
      <c r="E130" s="73">
        <v>8</v>
      </c>
      <c r="F130" s="73">
        <v>12</v>
      </c>
      <c r="G130" s="73">
        <v>8</v>
      </c>
      <c r="H130" s="53">
        <v>8</v>
      </c>
      <c r="I130" s="53">
        <v>8</v>
      </c>
      <c r="J130" s="73">
        <v>8</v>
      </c>
      <c r="K130" s="73">
        <v>8</v>
      </c>
      <c r="L130" s="73">
        <v>8</v>
      </c>
      <c r="M130" s="73">
        <v>8</v>
      </c>
      <c r="N130" s="73">
        <v>8</v>
      </c>
      <c r="O130" s="73">
        <v>8</v>
      </c>
      <c r="P130" s="73">
        <v>8</v>
      </c>
      <c r="Q130" s="73">
        <v>8</v>
      </c>
      <c r="R130" s="73">
        <v>8</v>
      </c>
      <c r="S130" s="73">
        <v>8</v>
      </c>
      <c r="T130" s="52">
        <v>0</v>
      </c>
      <c r="U130" s="73">
        <v>0</v>
      </c>
      <c r="V130" s="58">
        <v>0</v>
      </c>
    </row>
    <row r="131" spans="1:22">
      <c r="A131" s="116"/>
      <c r="B131" s="114"/>
      <c r="C131" s="73"/>
      <c r="D131" s="57"/>
      <c r="E131" s="73"/>
      <c r="F131" s="73"/>
      <c r="G131" s="73"/>
      <c r="H131" s="53"/>
      <c r="I131" s="53"/>
      <c r="J131" s="73"/>
      <c r="K131" s="73"/>
      <c r="L131" s="73"/>
      <c r="M131" s="73"/>
      <c r="N131" s="73"/>
      <c r="O131" s="73"/>
      <c r="P131" s="73"/>
      <c r="Q131" s="73"/>
      <c r="R131" s="73"/>
      <c r="S131" s="65">
        <v>4</v>
      </c>
      <c r="T131" s="53"/>
      <c r="U131" s="73"/>
      <c r="V131" s="58"/>
    </row>
    <row r="132" spans="1:22">
      <c r="A132" s="116"/>
      <c r="B132" s="114"/>
      <c r="C132" s="73" t="s">
        <v>324</v>
      </c>
      <c r="D132" s="57" t="s">
        <v>333</v>
      </c>
      <c r="E132" s="73">
        <v>8</v>
      </c>
      <c r="F132" s="73">
        <v>10</v>
      </c>
      <c r="G132" s="73">
        <v>8</v>
      </c>
      <c r="H132" s="53">
        <v>8</v>
      </c>
      <c r="I132" s="53">
        <v>8</v>
      </c>
      <c r="J132" s="73">
        <v>8</v>
      </c>
      <c r="K132" s="73">
        <v>8</v>
      </c>
      <c r="L132" s="73">
        <v>8</v>
      </c>
      <c r="M132" s="73">
        <v>8</v>
      </c>
      <c r="N132" s="73">
        <v>8</v>
      </c>
      <c r="O132" s="73">
        <v>8</v>
      </c>
      <c r="P132" s="73">
        <v>8</v>
      </c>
      <c r="Q132" s="73">
        <v>8</v>
      </c>
      <c r="R132" s="73">
        <v>8</v>
      </c>
      <c r="S132" s="73">
        <v>8</v>
      </c>
      <c r="T132" s="52">
        <v>0</v>
      </c>
      <c r="U132" s="73">
        <v>0</v>
      </c>
      <c r="V132" s="58">
        <v>0</v>
      </c>
    </row>
    <row r="133" spans="1:22">
      <c r="A133" s="116"/>
      <c r="B133" s="115"/>
      <c r="C133" s="73"/>
      <c r="D133" s="57"/>
      <c r="E133" s="73"/>
      <c r="F133" s="73"/>
      <c r="G133" s="73"/>
      <c r="H133" s="53"/>
      <c r="I133" s="53"/>
      <c r="J133" s="73"/>
      <c r="K133" s="73"/>
      <c r="L133" s="73"/>
      <c r="M133" s="73"/>
      <c r="N133" s="73"/>
      <c r="O133" s="73"/>
      <c r="P133" s="73"/>
      <c r="Q133" s="73"/>
      <c r="R133" s="73"/>
      <c r="S133" s="65">
        <v>2</v>
      </c>
      <c r="T133" s="53"/>
      <c r="U133" s="73"/>
      <c r="V133" s="58"/>
    </row>
    <row r="134" spans="1:22">
      <c r="A134" s="116"/>
      <c r="B134" s="113" t="s">
        <v>3</v>
      </c>
      <c r="C134" s="73" t="s">
        <v>325</v>
      </c>
      <c r="D134" s="57" t="s">
        <v>282</v>
      </c>
      <c r="E134" s="73">
        <v>4</v>
      </c>
      <c r="F134" s="73">
        <v>2</v>
      </c>
      <c r="G134" s="73">
        <v>4</v>
      </c>
      <c r="H134" s="53">
        <v>4</v>
      </c>
      <c r="I134" s="53">
        <v>4</v>
      </c>
      <c r="J134" s="73">
        <v>4</v>
      </c>
      <c r="K134" s="73">
        <v>4</v>
      </c>
      <c r="L134" s="73">
        <v>4</v>
      </c>
      <c r="M134" s="73">
        <v>4</v>
      </c>
      <c r="N134" s="73">
        <v>4</v>
      </c>
      <c r="O134" s="73">
        <v>4</v>
      </c>
      <c r="P134" s="73">
        <v>4</v>
      </c>
      <c r="Q134" s="73">
        <v>4</v>
      </c>
      <c r="R134" s="73">
        <v>4</v>
      </c>
      <c r="S134" s="73">
        <v>4</v>
      </c>
      <c r="T134" s="73">
        <v>4</v>
      </c>
      <c r="U134" s="52">
        <v>0</v>
      </c>
      <c r="V134" s="58">
        <v>0</v>
      </c>
    </row>
    <row r="135" spans="1:22">
      <c r="A135" s="116"/>
      <c r="B135" s="114"/>
      <c r="C135" s="73"/>
      <c r="D135" s="57"/>
      <c r="E135" s="73"/>
      <c r="F135" s="73"/>
      <c r="G135" s="73"/>
      <c r="H135" s="53"/>
      <c r="I135" s="5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61">
        <v>-2</v>
      </c>
      <c r="U135" s="53"/>
      <c r="V135" s="58"/>
    </row>
    <row r="136" spans="1:22">
      <c r="A136" s="116"/>
      <c r="B136" s="114"/>
      <c r="C136" s="73" t="s">
        <v>326</v>
      </c>
      <c r="D136" s="57" t="s">
        <v>334</v>
      </c>
      <c r="E136" s="73">
        <v>4</v>
      </c>
      <c r="F136" s="73">
        <v>2</v>
      </c>
      <c r="G136" s="73">
        <v>4</v>
      </c>
      <c r="H136" s="53">
        <v>4</v>
      </c>
      <c r="I136" s="53">
        <v>4</v>
      </c>
      <c r="J136" s="73">
        <v>4</v>
      </c>
      <c r="K136" s="73">
        <v>4</v>
      </c>
      <c r="L136" s="73">
        <v>4</v>
      </c>
      <c r="M136" s="73">
        <v>4</v>
      </c>
      <c r="N136" s="73">
        <v>4</v>
      </c>
      <c r="O136" s="73">
        <v>4</v>
      </c>
      <c r="P136" s="73">
        <v>4</v>
      </c>
      <c r="Q136" s="73">
        <v>4</v>
      </c>
      <c r="R136" s="73">
        <v>4</v>
      </c>
      <c r="S136" s="73">
        <v>4</v>
      </c>
      <c r="T136" s="73">
        <v>4</v>
      </c>
      <c r="U136" s="52">
        <v>0</v>
      </c>
      <c r="V136" s="58">
        <v>0</v>
      </c>
    </row>
    <row r="137" spans="1:22">
      <c r="A137" s="116"/>
      <c r="B137" s="114"/>
      <c r="C137" s="73"/>
      <c r="D137" s="57"/>
      <c r="E137" s="73"/>
      <c r="F137" s="73"/>
      <c r="G137" s="73"/>
      <c r="H137" s="53"/>
      <c r="I137" s="5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61">
        <v>-2</v>
      </c>
      <c r="U137" s="53"/>
      <c r="V137" s="58"/>
    </row>
    <row r="138" spans="1:22">
      <c r="A138" s="116"/>
      <c r="B138" s="114"/>
      <c r="C138" s="73" t="s">
        <v>327</v>
      </c>
      <c r="D138" s="57" t="s">
        <v>336</v>
      </c>
      <c r="E138" s="73">
        <v>4</v>
      </c>
      <c r="F138" s="73">
        <v>2</v>
      </c>
      <c r="G138" s="73">
        <v>4</v>
      </c>
      <c r="H138" s="53">
        <v>4</v>
      </c>
      <c r="I138" s="53">
        <v>4</v>
      </c>
      <c r="J138" s="73">
        <v>4</v>
      </c>
      <c r="K138" s="73">
        <v>4</v>
      </c>
      <c r="L138" s="73">
        <v>4</v>
      </c>
      <c r="M138" s="73">
        <v>4</v>
      </c>
      <c r="N138" s="73">
        <v>4</v>
      </c>
      <c r="O138" s="73">
        <v>4</v>
      </c>
      <c r="P138" s="73">
        <v>4</v>
      </c>
      <c r="Q138" s="73">
        <v>4</v>
      </c>
      <c r="R138" s="73">
        <v>4</v>
      </c>
      <c r="S138" s="73">
        <v>4</v>
      </c>
      <c r="T138" s="73">
        <v>4</v>
      </c>
      <c r="U138" s="52">
        <v>0</v>
      </c>
      <c r="V138" s="58">
        <v>0</v>
      </c>
    </row>
    <row r="139" spans="1:22">
      <c r="A139" s="116"/>
      <c r="B139" s="114"/>
      <c r="C139" s="73"/>
      <c r="D139" s="57"/>
      <c r="E139" s="73"/>
      <c r="F139" s="73"/>
      <c r="G139" s="73"/>
      <c r="H139" s="53"/>
      <c r="I139" s="5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61">
        <v>-2</v>
      </c>
      <c r="U139" s="53"/>
      <c r="V139" s="58"/>
    </row>
    <row r="140" spans="1:22">
      <c r="A140" s="116"/>
      <c r="B140" s="114"/>
      <c r="C140" s="73" t="s">
        <v>328</v>
      </c>
      <c r="D140" s="57" t="s">
        <v>333</v>
      </c>
      <c r="E140" s="73">
        <v>6</v>
      </c>
      <c r="F140" s="73">
        <v>4</v>
      </c>
      <c r="G140" s="73">
        <v>6</v>
      </c>
      <c r="H140" s="53">
        <v>6</v>
      </c>
      <c r="I140" s="53">
        <v>6</v>
      </c>
      <c r="J140" s="73">
        <v>6</v>
      </c>
      <c r="K140" s="73">
        <v>6</v>
      </c>
      <c r="L140" s="73">
        <v>6</v>
      </c>
      <c r="M140" s="73">
        <v>6</v>
      </c>
      <c r="N140" s="73">
        <v>6</v>
      </c>
      <c r="O140" s="73">
        <v>6</v>
      </c>
      <c r="P140" s="73">
        <v>6</v>
      </c>
      <c r="Q140" s="73">
        <v>6</v>
      </c>
      <c r="R140" s="73">
        <v>6</v>
      </c>
      <c r="S140" s="73">
        <v>6</v>
      </c>
      <c r="T140" s="73">
        <v>6</v>
      </c>
      <c r="U140" s="52">
        <v>0</v>
      </c>
      <c r="V140" s="58">
        <v>0</v>
      </c>
    </row>
    <row r="141" spans="1:22">
      <c r="A141" s="116"/>
      <c r="B141" s="114"/>
      <c r="C141" s="73"/>
      <c r="D141" s="57"/>
      <c r="E141" s="73"/>
      <c r="F141" s="73"/>
      <c r="G141" s="73"/>
      <c r="H141" s="53"/>
      <c r="I141" s="5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61">
        <v>-2</v>
      </c>
      <c r="U141" s="53"/>
      <c r="V141" s="58"/>
    </row>
    <row r="142" spans="1:22">
      <c r="A142" s="116"/>
      <c r="B142" s="114"/>
      <c r="C142" s="73" t="s">
        <v>329</v>
      </c>
      <c r="D142" s="57" t="s">
        <v>282</v>
      </c>
      <c r="E142" s="73">
        <v>2</v>
      </c>
      <c r="F142" s="73">
        <v>2</v>
      </c>
      <c r="G142" s="73">
        <v>2</v>
      </c>
      <c r="H142" s="53">
        <v>2</v>
      </c>
      <c r="I142" s="53">
        <v>2</v>
      </c>
      <c r="J142" s="73">
        <v>2</v>
      </c>
      <c r="K142" s="73">
        <v>2</v>
      </c>
      <c r="L142" s="73">
        <v>2</v>
      </c>
      <c r="M142" s="73">
        <v>2</v>
      </c>
      <c r="N142" s="73">
        <v>2</v>
      </c>
      <c r="O142" s="73">
        <v>2</v>
      </c>
      <c r="P142" s="73">
        <v>2</v>
      </c>
      <c r="Q142" s="73">
        <v>2</v>
      </c>
      <c r="R142" s="73">
        <v>2</v>
      </c>
      <c r="S142" s="73">
        <v>2</v>
      </c>
      <c r="T142" s="73">
        <v>2</v>
      </c>
      <c r="U142" s="52">
        <v>0</v>
      </c>
      <c r="V142" s="58">
        <v>0</v>
      </c>
    </row>
    <row r="143" spans="1:22">
      <c r="A143" s="116"/>
      <c r="B143" s="115"/>
      <c r="C143" s="73" t="s">
        <v>330</v>
      </c>
      <c r="D143" s="57" t="s">
        <v>334</v>
      </c>
      <c r="E143" s="73">
        <v>2</v>
      </c>
      <c r="F143" s="73">
        <v>2</v>
      </c>
      <c r="G143" s="73">
        <v>2</v>
      </c>
      <c r="H143" s="53">
        <v>2</v>
      </c>
      <c r="I143" s="53">
        <v>2</v>
      </c>
      <c r="J143" s="73">
        <v>2</v>
      </c>
      <c r="K143" s="73">
        <v>2</v>
      </c>
      <c r="L143" s="73">
        <v>2</v>
      </c>
      <c r="M143" s="73">
        <v>2</v>
      </c>
      <c r="N143" s="73">
        <v>2</v>
      </c>
      <c r="O143" s="73">
        <v>2</v>
      </c>
      <c r="P143" s="73">
        <v>2</v>
      </c>
      <c r="Q143" s="73">
        <v>2</v>
      </c>
      <c r="R143" s="73">
        <v>2</v>
      </c>
      <c r="S143" s="73">
        <v>2</v>
      </c>
      <c r="T143" s="73">
        <v>2</v>
      </c>
      <c r="U143" s="52">
        <v>0</v>
      </c>
      <c r="V143" s="58">
        <v>0</v>
      </c>
    </row>
    <row r="144" spans="1:22">
      <c r="A144" s="116"/>
      <c r="B144" s="113" t="s">
        <v>206</v>
      </c>
      <c r="C144" s="73" t="s">
        <v>331</v>
      </c>
      <c r="D144" s="57" t="s">
        <v>1</v>
      </c>
      <c r="E144" s="73">
        <v>16</v>
      </c>
      <c r="F144" s="73">
        <v>12</v>
      </c>
      <c r="G144" s="73">
        <v>16</v>
      </c>
      <c r="H144" s="53">
        <v>16</v>
      </c>
      <c r="I144" s="53">
        <v>16</v>
      </c>
      <c r="J144" s="73">
        <v>16</v>
      </c>
      <c r="K144" s="73">
        <v>16</v>
      </c>
      <c r="L144" s="73">
        <v>16</v>
      </c>
      <c r="M144" s="73">
        <v>16</v>
      </c>
      <c r="N144" s="73">
        <v>16</v>
      </c>
      <c r="O144" s="73">
        <v>16</v>
      </c>
      <c r="P144" s="73">
        <v>16</v>
      </c>
      <c r="Q144" s="73">
        <v>16</v>
      </c>
      <c r="R144" s="73">
        <v>16</v>
      </c>
      <c r="S144" s="73">
        <v>16</v>
      </c>
      <c r="T144" s="73">
        <v>16</v>
      </c>
      <c r="U144" s="73">
        <v>16</v>
      </c>
      <c r="V144" s="52">
        <v>0</v>
      </c>
    </row>
    <row r="145" spans="1:23">
      <c r="A145" s="116"/>
      <c r="B145" s="114"/>
      <c r="C145" s="73"/>
      <c r="D145" s="57"/>
      <c r="E145" s="73"/>
      <c r="F145" s="73"/>
      <c r="G145" s="73"/>
      <c r="H145" s="53"/>
      <c r="I145" s="5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61">
        <v>-4</v>
      </c>
      <c r="V145" s="53"/>
    </row>
    <row r="146" spans="1:23">
      <c r="A146" s="116"/>
      <c r="B146" s="115"/>
      <c r="C146" s="59" t="s">
        <v>332</v>
      </c>
      <c r="D146" s="57" t="s">
        <v>1</v>
      </c>
      <c r="E146" s="73">
        <v>16</v>
      </c>
      <c r="F146" s="73">
        <v>8</v>
      </c>
      <c r="G146" s="73">
        <v>16</v>
      </c>
      <c r="H146" s="53">
        <v>16</v>
      </c>
      <c r="I146" s="53">
        <v>16</v>
      </c>
      <c r="J146" s="73">
        <v>16</v>
      </c>
      <c r="K146" s="73">
        <v>16</v>
      </c>
      <c r="L146" s="73">
        <v>16</v>
      </c>
      <c r="M146" s="73">
        <v>16</v>
      </c>
      <c r="N146" s="73">
        <v>16</v>
      </c>
      <c r="O146" s="73">
        <v>16</v>
      </c>
      <c r="P146" s="73">
        <v>16</v>
      </c>
      <c r="Q146" s="73">
        <v>16</v>
      </c>
      <c r="R146" s="73">
        <v>16</v>
      </c>
      <c r="S146" s="73">
        <v>16</v>
      </c>
      <c r="T146" s="73">
        <v>16</v>
      </c>
      <c r="U146" s="73">
        <v>16</v>
      </c>
      <c r="V146" s="52">
        <v>0</v>
      </c>
    </row>
    <row r="147" spans="1:23">
      <c r="A147" s="56"/>
      <c r="B147" s="60"/>
      <c r="C147" s="66"/>
      <c r="D147" s="57"/>
      <c r="E147" s="73"/>
      <c r="F147" s="73"/>
      <c r="G147" s="73"/>
      <c r="H147" s="53"/>
      <c r="I147" s="5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61">
        <v>-8</v>
      </c>
      <c r="V147" s="52"/>
    </row>
    <row r="148" spans="1:23">
      <c r="A148" s="56"/>
      <c r="B148" s="60"/>
      <c r="C148" s="60"/>
      <c r="D148" s="73" t="s">
        <v>280</v>
      </c>
      <c r="E148" s="73"/>
      <c r="F148" s="73">
        <f t="shared" ref="F148:V148" si="1">SUM(F68:F146)</f>
        <v>416</v>
      </c>
      <c r="G148" s="73">
        <f>SUM(G68:G146)</f>
        <v>396</v>
      </c>
      <c r="H148" s="73">
        <f>SUM(H68:H146)</f>
        <v>382</v>
      </c>
      <c r="I148" s="73">
        <f>SUM(I68:I146)</f>
        <v>369</v>
      </c>
      <c r="J148" s="73">
        <f>SUM(J68:J146)</f>
        <v>344</v>
      </c>
      <c r="K148" s="73">
        <f>SUM(K68:K146)</f>
        <v>308</v>
      </c>
      <c r="L148" s="73">
        <f>SUM(L68:L146)</f>
        <v>277</v>
      </c>
      <c r="M148" s="73">
        <f>SUM(M68:M146)</f>
        <v>242</v>
      </c>
      <c r="N148" s="73">
        <f>SUM(N68:N146)</f>
        <v>220</v>
      </c>
      <c r="O148" s="73">
        <f>SUM(O68:O146)</f>
        <v>174</v>
      </c>
      <c r="P148" s="73">
        <f>SUM(P68:P146)</f>
        <v>166</v>
      </c>
      <c r="Q148" s="73">
        <f>SUM(Q68:Q146)</f>
        <v>133</v>
      </c>
      <c r="R148" s="73">
        <f>SUM(R68:R146)</f>
        <v>124</v>
      </c>
      <c r="S148" s="73">
        <f>SUM(S68:S146)</f>
        <v>96</v>
      </c>
      <c r="T148" s="73">
        <f>SUM(T68:T146)</f>
        <v>46</v>
      </c>
      <c r="U148" s="73">
        <f>SUM(U68:U146)</f>
        <v>28</v>
      </c>
      <c r="V148" s="73">
        <f>SUM(V68:V146)</f>
        <v>0</v>
      </c>
    </row>
    <row r="150" spans="1:23" ht="26.25" customHeight="1">
      <c r="F150" s="121" t="s">
        <v>347</v>
      </c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01"/>
    </row>
    <row r="151" spans="1:23" ht="51.6" customHeight="1">
      <c r="F151" s="67" t="s">
        <v>346</v>
      </c>
      <c r="G151" s="68">
        <v>44264</v>
      </c>
      <c r="H151" s="68">
        <v>44265</v>
      </c>
      <c r="I151" s="68">
        <v>44266</v>
      </c>
      <c r="J151" s="68">
        <v>44267</v>
      </c>
      <c r="K151" s="68">
        <v>44268</v>
      </c>
      <c r="L151" s="68">
        <v>44269</v>
      </c>
      <c r="M151" s="68">
        <v>44270</v>
      </c>
      <c r="N151" s="68">
        <v>44271</v>
      </c>
      <c r="O151" s="68">
        <v>44272</v>
      </c>
      <c r="P151" s="68">
        <v>44273</v>
      </c>
      <c r="Q151" s="68">
        <v>44274</v>
      </c>
      <c r="R151" s="68">
        <v>44275</v>
      </c>
      <c r="S151" s="68">
        <v>44276</v>
      </c>
      <c r="T151" s="68">
        <v>44277</v>
      </c>
      <c r="U151" s="68">
        <v>44278</v>
      </c>
      <c r="V151" s="68">
        <v>44279</v>
      </c>
      <c r="W151" s="101"/>
    </row>
    <row r="152" spans="1:23" ht="33">
      <c r="F152" s="1" t="s">
        <v>274</v>
      </c>
      <c r="G152" s="108">
        <f>G64</f>
        <v>398</v>
      </c>
      <c r="H152" s="108">
        <f>H64</f>
        <v>386</v>
      </c>
      <c r="I152" s="108">
        <f t="shared" ref="I152:U152" si="2">I64</f>
        <v>370</v>
      </c>
      <c r="J152" s="108">
        <f t="shared" si="2"/>
        <v>339</v>
      </c>
      <c r="K152" s="108">
        <f t="shared" si="2"/>
        <v>315</v>
      </c>
      <c r="L152" s="108">
        <f t="shared" si="2"/>
        <v>278</v>
      </c>
      <c r="M152" s="108">
        <f t="shared" si="2"/>
        <v>246</v>
      </c>
      <c r="N152" s="108">
        <f t="shared" si="2"/>
        <v>214</v>
      </c>
      <c r="O152" s="108">
        <f t="shared" si="2"/>
        <v>182</v>
      </c>
      <c r="P152" s="108">
        <f t="shared" si="2"/>
        <v>158</v>
      </c>
      <c r="Q152" s="108">
        <f t="shared" si="2"/>
        <v>134</v>
      </c>
      <c r="R152" s="108">
        <f t="shared" si="2"/>
        <v>118</v>
      </c>
      <c r="S152" s="108">
        <f t="shared" si="2"/>
        <v>86</v>
      </c>
      <c r="T152" s="108">
        <f t="shared" si="2"/>
        <v>54</v>
      </c>
      <c r="U152" s="108">
        <f t="shared" si="2"/>
        <v>32</v>
      </c>
      <c r="V152" s="108">
        <v>0</v>
      </c>
      <c r="W152" s="101"/>
    </row>
    <row r="153" spans="1:23">
      <c r="F153" s="1" t="s">
        <v>280</v>
      </c>
      <c r="G153" s="107">
        <f t="shared" ref="G153:U153" si="3">G148</f>
        <v>396</v>
      </c>
      <c r="H153" s="107">
        <f t="shared" si="3"/>
        <v>382</v>
      </c>
      <c r="I153" s="107">
        <f t="shared" si="3"/>
        <v>369</v>
      </c>
      <c r="J153" s="107">
        <f t="shared" si="3"/>
        <v>344</v>
      </c>
      <c r="K153" s="107">
        <f t="shared" si="3"/>
        <v>308</v>
      </c>
      <c r="L153" s="107">
        <f t="shared" si="3"/>
        <v>277</v>
      </c>
      <c r="M153" s="107">
        <f t="shared" si="3"/>
        <v>242</v>
      </c>
      <c r="N153" s="107">
        <f t="shared" si="3"/>
        <v>220</v>
      </c>
      <c r="O153" s="107">
        <f t="shared" si="3"/>
        <v>174</v>
      </c>
      <c r="P153" s="107">
        <f t="shared" si="3"/>
        <v>166</v>
      </c>
      <c r="Q153" s="107">
        <f t="shared" si="3"/>
        <v>133</v>
      </c>
      <c r="R153" s="107">
        <f t="shared" si="3"/>
        <v>124</v>
      </c>
      <c r="S153" s="107">
        <f t="shared" si="3"/>
        <v>96</v>
      </c>
      <c r="T153" s="107">
        <f t="shared" si="3"/>
        <v>46</v>
      </c>
      <c r="U153" s="107">
        <f t="shared" si="3"/>
        <v>28</v>
      </c>
      <c r="V153" s="107">
        <v>0</v>
      </c>
      <c r="W153" s="101"/>
    </row>
  </sheetData>
  <mergeCells count="30">
    <mergeCell ref="F150:V150"/>
    <mergeCell ref="C1:D1"/>
    <mergeCell ref="C2:D2"/>
    <mergeCell ref="C3:D3"/>
    <mergeCell ref="F3:T3"/>
    <mergeCell ref="E13:F13"/>
    <mergeCell ref="B7:F7"/>
    <mergeCell ref="E8:F8"/>
    <mergeCell ref="E9:F9"/>
    <mergeCell ref="E10:F10"/>
    <mergeCell ref="E11:F11"/>
    <mergeCell ref="E12:F12"/>
    <mergeCell ref="J8:K8"/>
    <mergeCell ref="J9:K9"/>
    <mergeCell ref="J10:K10"/>
    <mergeCell ref="A68:A146"/>
    <mergeCell ref="C4:D4"/>
    <mergeCell ref="C5:D5"/>
    <mergeCell ref="B20:B21"/>
    <mergeCell ref="B22:B29"/>
    <mergeCell ref="A17:A63"/>
    <mergeCell ref="B13:C13"/>
    <mergeCell ref="B116:B122"/>
    <mergeCell ref="B123:B133"/>
    <mergeCell ref="B134:B143"/>
    <mergeCell ref="B144:B146"/>
    <mergeCell ref="B72:B75"/>
    <mergeCell ref="B76:B89"/>
    <mergeCell ref="B90:B101"/>
    <mergeCell ref="B102:B11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5"/>
  <sheetViews>
    <sheetView topLeftCell="A178" zoomScale="80" zoomScaleNormal="80" workbookViewId="0">
      <selection activeCell="D202" sqref="D202"/>
    </sheetView>
  </sheetViews>
  <sheetFormatPr defaultColWidth="8.75" defaultRowHeight="16.5"/>
  <cols>
    <col min="1" max="1" width="8" style="84" customWidth="1"/>
    <col min="2" max="2" width="25.75" style="84" customWidth="1"/>
    <col min="3" max="3" width="55.125" style="84" customWidth="1"/>
    <col min="4" max="4" width="20.5" style="84" customWidth="1"/>
    <col min="5" max="5" width="5.875" style="84" customWidth="1"/>
    <col min="6" max="6" width="8.625" style="84" customWidth="1"/>
    <col min="7" max="7" width="7.75" style="84" customWidth="1"/>
    <col min="8" max="20" width="5.625" style="84" customWidth="1"/>
    <col min="21" max="21" width="6.5" style="84" customWidth="1"/>
    <col min="22" max="16384" width="8.75" style="87"/>
  </cols>
  <sheetData>
    <row r="1" spans="1:21">
      <c r="B1" s="85" t="s">
        <v>269</v>
      </c>
      <c r="C1" s="122" t="s">
        <v>343</v>
      </c>
      <c r="D1" s="123"/>
      <c r="E1" s="86"/>
      <c r="F1" s="86"/>
      <c r="G1" s="86"/>
      <c r="H1" s="86"/>
      <c r="I1" s="86"/>
      <c r="J1" s="86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1">
      <c r="B2" s="88" t="s">
        <v>270</v>
      </c>
      <c r="C2" s="124" t="s">
        <v>6</v>
      </c>
      <c r="D2" s="125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1">
      <c r="B3" s="88" t="s">
        <v>271</v>
      </c>
      <c r="C3" s="124" t="s">
        <v>416</v>
      </c>
      <c r="D3" s="125"/>
      <c r="E3" s="89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</row>
    <row r="4" spans="1:21">
      <c r="B4" s="88" t="s">
        <v>272</v>
      </c>
      <c r="C4" s="117">
        <v>44280</v>
      </c>
      <c r="D4" s="118"/>
      <c r="E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1:21">
      <c r="B5" s="88" t="s">
        <v>273</v>
      </c>
      <c r="C5" s="117">
        <v>44294</v>
      </c>
      <c r="D5" s="118"/>
      <c r="E5" s="89"/>
      <c r="F5" s="60"/>
      <c r="I5" s="89"/>
      <c r="J5" s="89"/>
      <c r="K5" s="89"/>
      <c r="L5" s="89"/>
      <c r="M5" s="89"/>
      <c r="N5" s="89"/>
      <c r="O5" s="103"/>
      <c r="P5" s="103"/>
      <c r="Q5" s="89"/>
      <c r="R5" s="89"/>
      <c r="S5" s="89"/>
      <c r="T5" s="89"/>
    </row>
    <row r="6" spans="1:21">
      <c r="A6" s="86"/>
      <c r="B6" s="86"/>
      <c r="C6" s="90"/>
      <c r="D6" s="91"/>
      <c r="E6" s="91"/>
      <c r="H6" s="80"/>
      <c r="I6" s="89"/>
      <c r="J6" s="89"/>
      <c r="K6" s="89"/>
      <c r="L6" s="89"/>
      <c r="M6" s="89"/>
      <c r="N6" s="89"/>
      <c r="O6" s="103"/>
      <c r="P6" s="103"/>
      <c r="Q6" s="89"/>
      <c r="R6" s="89"/>
      <c r="S6" s="89"/>
      <c r="T6" s="89"/>
    </row>
    <row r="7" spans="1:21">
      <c r="B7" s="128" t="s">
        <v>348</v>
      </c>
      <c r="C7" s="129"/>
      <c r="D7" s="129"/>
      <c r="E7" s="129"/>
      <c r="F7" s="130"/>
      <c r="G7" s="92"/>
      <c r="H7" s="86"/>
      <c r="I7" s="80"/>
      <c r="J7" s="80"/>
      <c r="K7" s="80"/>
      <c r="L7" s="86"/>
      <c r="M7" s="86"/>
      <c r="N7" s="86"/>
      <c r="O7" s="86"/>
      <c r="P7" s="86"/>
      <c r="Q7" s="86"/>
      <c r="R7" s="86"/>
      <c r="S7" s="86"/>
      <c r="T7" s="86"/>
    </row>
    <row r="8" spans="1:21" ht="16.5" customHeight="1">
      <c r="B8" s="76" t="s">
        <v>56</v>
      </c>
      <c r="C8" s="3" t="s">
        <v>61</v>
      </c>
      <c r="D8" s="77" t="s">
        <v>274</v>
      </c>
      <c r="E8" s="131" t="s">
        <v>280</v>
      </c>
      <c r="F8" s="132"/>
      <c r="G8" s="92"/>
      <c r="H8" s="89"/>
      <c r="I8" s="94"/>
      <c r="J8" s="138" t="s">
        <v>344</v>
      </c>
      <c r="K8" s="138"/>
      <c r="L8" s="89"/>
      <c r="M8" s="89"/>
      <c r="N8" s="89"/>
      <c r="O8" s="103"/>
      <c r="P8" s="103"/>
      <c r="Q8" s="89"/>
      <c r="R8" s="89"/>
      <c r="S8" s="89"/>
      <c r="T8" s="89"/>
    </row>
    <row r="9" spans="1:21" ht="16.5" customHeight="1">
      <c r="B9" s="78">
        <v>1</v>
      </c>
      <c r="C9" s="70" t="s">
        <v>340</v>
      </c>
      <c r="D9" s="73">
        <f ca="1">SUMIF($D$17:$F$85,"Hồng",$F$17:$F$85) + SUMIF($D$17:$F$85,"Team",$F$17:$F$85)/4 + SUMIF($D$17:$F$85,"Cường, Hồng",$F$17:$F$85)/2</f>
        <v>122</v>
      </c>
      <c r="E9" s="133">
        <f ca="1">SUMIF($D$90:$F$198,"Hồng",$F$90:$F$198) + SUMIF($D$90:$F$198,"Team",$F$90:$F$198)/4 + SUMIF($D$90:$F$198,"Cường, Hồng",$F$90:$F$198)/2</f>
        <v>120</v>
      </c>
      <c r="F9" s="133"/>
      <c r="G9" s="92"/>
      <c r="H9" s="89"/>
      <c r="I9" s="95"/>
      <c r="J9" s="138" t="s">
        <v>339</v>
      </c>
      <c r="K9" s="138"/>
      <c r="L9" s="89"/>
      <c r="M9" s="89"/>
      <c r="N9" s="89"/>
      <c r="O9" s="89"/>
      <c r="P9" s="89"/>
      <c r="Q9" s="89"/>
      <c r="R9" s="89"/>
      <c r="S9" s="89"/>
      <c r="T9" s="89"/>
    </row>
    <row r="10" spans="1:21" ht="16.5" customHeight="1">
      <c r="B10" s="78">
        <v>2</v>
      </c>
      <c r="C10" s="70" t="s">
        <v>341</v>
      </c>
      <c r="D10" s="70">
        <f ca="1">SUMIF($D$17:$F$85,"Thắng",$F$17:$F$85) + SUMIF($D$17:$F$85,"Team",$F$17:$F$85)/4</f>
        <v>118</v>
      </c>
      <c r="E10" s="134">
        <f ca="1">SUMIF($D$90:$F$198,"Thắng",$F$90:$F$198) + SUMIF($D$90:$F$198,"Team",$F$90:$F$198)/4</f>
        <v>107.5</v>
      </c>
      <c r="F10" s="134"/>
      <c r="G10" s="92"/>
      <c r="H10" s="89"/>
      <c r="I10" s="96"/>
      <c r="J10" s="138" t="s">
        <v>345</v>
      </c>
      <c r="K10" s="138"/>
      <c r="L10" s="89"/>
      <c r="M10" s="89"/>
      <c r="N10" s="89"/>
      <c r="O10" s="89"/>
      <c r="P10" s="89"/>
      <c r="Q10" s="89"/>
      <c r="R10" s="89"/>
      <c r="S10" s="89"/>
      <c r="T10" s="89"/>
    </row>
    <row r="11" spans="1:21" ht="18" customHeight="1">
      <c r="B11" s="78">
        <v>3</v>
      </c>
      <c r="C11" s="70" t="s">
        <v>281</v>
      </c>
      <c r="D11" s="72">
        <f ca="1">SUMIF($D$17:$F$85,"Hậu",$F$17:$F$85) + SUMIF($D$17:$F$85,"Team",$F$17:$F$85)/4</f>
        <v>116</v>
      </c>
      <c r="E11" s="135">
        <f ca="1">SUMIF($D$90:$F$198,"Hậu",$F$90:$F$198) + SUMIF($D$90:$F$198,"Team",$F$90:$F$198)/4</f>
        <v>110.5</v>
      </c>
      <c r="F11" s="136"/>
      <c r="G11" s="92"/>
      <c r="H11" s="103"/>
      <c r="I11" s="157"/>
      <c r="J11" s="158"/>
      <c r="K11" s="158"/>
      <c r="L11" s="103"/>
      <c r="M11" s="89"/>
      <c r="N11" s="89"/>
      <c r="O11" s="89"/>
      <c r="P11" s="89"/>
      <c r="Q11" s="89"/>
      <c r="R11" s="89"/>
      <c r="S11" s="89"/>
      <c r="T11" s="89"/>
    </row>
    <row r="12" spans="1:21" ht="16.5" customHeight="1">
      <c r="B12" s="79">
        <v>4</v>
      </c>
      <c r="C12" s="71" t="s">
        <v>342</v>
      </c>
      <c r="D12" s="54">
        <f ca="1">SUMIF($D$17:$F$85,"Cường",$F$17:$F$85) + SUMIF($D$17:$F$85,"Team",$F$17:$F$85)/4 + SUMIF($D$17:$F$85,"Cường, Hồng",$F$17:$F$85)/2</f>
        <v>120</v>
      </c>
      <c r="E12" s="137">
        <f ca="1">SUMIF($D$90:$F$198,"Cường",$F$90:$F$198) + SUMIF($D$90:$F$198,"Team",$F$90:$F$198)/4 + SUMIF($D$90:$F$198,"Cường, Hồng",$F$90:$F$198)/2</f>
        <v>106.5</v>
      </c>
      <c r="F12" s="137"/>
      <c r="G12" s="92"/>
      <c r="H12" s="103"/>
      <c r="I12" s="93"/>
      <c r="J12" s="159"/>
      <c r="K12" s="159"/>
      <c r="L12" s="103"/>
      <c r="M12" s="89"/>
      <c r="N12" s="89"/>
      <c r="O12" s="89"/>
      <c r="P12" s="89"/>
      <c r="Q12" s="89"/>
      <c r="R12" s="89"/>
      <c r="S12" s="89"/>
      <c r="T12" s="89"/>
    </row>
    <row r="13" spans="1:21">
      <c r="B13" s="120" t="s">
        <v>278</v>
      </c>
      <c r="C13" s="120"/>
      <c r="D13" s="55">
        <f ca="1">SUM(D9:D12)</f>
        <v>476</v>
      </c>
      <c r="E13" s="127">
        <f ca="1">SUM(E9:F12)</f>
        <v>444.5</v>
      </c>
      <c r="F13" s="127"/>
      <c r="G13" s="92"/>
      <c r="H13" s="103"/>
      <c r="I13" s="80"/>
      <c r="J13" s="80"/>
      <c r="K13" s="80"/>
      <c r="L13" s="103"/>
      <c r="M13" s="89"/>
      <c r="N13" s="89"/>
      <c r="O13" s="89"/>
      <c r="P13" s="89"/>
      <c r="Q13" s="89"/>
      <c r="R13" s="89"/>
      <c r="S13" s="89"/>
      <c r="T13" s="89"/>
    </row>
    <row r="14" spans="1:21">
      <c r="A14" s="80"/>
      <c r="B14" s="80"/>
      <c r="C14" s="89"/>
      <c r="D14" s="89"/>
      <c r="E14" s="89"/>
      <c r="F14" s="89"/>
    </row>
    <row r="15" spans="1:21">
      <c r="B15" s="81"/>
      <c r="C15" s="81"/>
      <c r="D15" s="82"/>
      <c r="E15" s="83"/>
      <c r="F15" s="83"/>
    </row>
    <row r="16" spans="1:21" ht="51" customHeight="1">
      <c r="A16" s="74" t="s">
        <v>0</v>
      </c>
      <c r="B16" s="74" t="s">
        <v>275</v>
      </c>
      <c r="C16" s="74" t="s">
        <v>276</v>
      </c>
      <c r="D16" s="1" t="s">
        <v>277</v>
      </c>
      <c r="E16" s="1"/>
      <c r="F16" s="4" t="s">
        <v>278</v>
      </c>
      <c r="G16" s="2">
        <v>44280</v>
      </c>
      <c r="H16" s="2">
        <v>44281</v>
      </c>
      <c r="I16" s="2">
        <v>44282</v>
      </c>
      <c r="J16" s="2">
        <v>44283</v>
      </c>
      <c r="K16" s="2">
        <v>44284</v>
      </c>
      <c r="L16" s="2">
        <v>44285</v>
      </c>
      <c r="M16" s="2">
        <v>44286</v>
      </c>
      <c r="N16" s="2">
        <v>44287</v>
      </c>
      <c r="O16" s="2">
        <v>44288</v>
      </c>
      <c r="P16" s="2">
        <v>44289</v>
      </c>
      <c r="Q16" s="2">
        <v>44290</v>
      </c>
      <c r="R16" s="2">
        <v>44291</v>
      </c>
      <c r="S16" s="2">
        <v>44292</v>
      </c>
      <c r="T16" s="2">
        <v>44293</v>
      </c>
      <c r="U16" s="2">
        <v>44294</v>
      </c>
    </row>
    <row r="17" spans="1:21">
      <c r="A17" s="110">
        <v>2</v>
      </c>
      <c r="B17" s="74" t="s">
        <v>349</v>
      </c>
      <c r="C17" s="73"/>
      <c r="D17" s="57" t="s">
        <v>1</v>
      </c>
      <c r="E17" s="73"/>
      <c r="F17" s="73">
        <v>32</v>
      </c>
      <c r="G17" s="52">
        <v>0</v>
      </c>
      <c r="H17" s="5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</row>
    <row r="18" spans="1:21">
      <c r="A18" s="111"/>
      <c r="B18" s="74" t="s">
        <v>82</v>
      </c>
      <c r="C18" s="73"/>
      <c r="D18" s="57" t="s">
        <v>333</v>
      </c>
      <c r="E18" s="73"/>
      <c r="F18" s="73">
        <v>6</v>
      </c>
      <c r="G18" s="73">
        <v>6</v>
      </c>
      <c r="H18" s="52">
        <v>0</v>
      </c>
      <c r="I18" s="5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</row>
    <row r="19" spans="1:21" ht="36" customHeight="1">
      <c r="A19" s="111"/>
      <c r="B19" s="1" t="s">
        <v>350</v>
      </c>
      <c r="C19" s="73"/>
      <c r="D19" s="57" t="s">
        <v>334</v>
      </c>
      <c r="E19" s="73"/>
      <c r="F19" s="73">
        <v>6</v>
      </c>
      <c r="G19" s="73">
        <v>6</v>
      </c>
      <c r="H19" s="52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3">
        <v>0</v>
      </c>
      <c r="T19" s="73">
        <v>0</v>
      </c>
      <c r="U19" s="73">
        <v>0</v>
      </c>
    </row>
    <row r="20" spans="1:21">
      <c r="A20" s="111"/>
      <c r="B20" s="119" t="s">
        <v>288</v>
      </c>
      <c r="C20" s="73" t="s">
        <v>351</v>
      </c>
      <c r="D20" s="57" t="s">
        <v>336</v>
      </c>
      <c r="E20" s="73"/>
      <c r="F20" s="73">
        <v>3</v>
      </c>
      <c r="G20" s="73">
        <v>3</v>
      </c>
      <c r="H20" s="52">
        <v>0</v>
      </c>
      <c r="I20" s="70">
        <v>0</v>
      </c>
      <c r="J20" s="69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3">
        <v>0</v>
      </c>
      <c r="T20" s="73">
        <v>0</v>
      </c>
      <c r="U20" s="73">
        <v>0</v>
      </c>
    </row>
    <row r="21" spans="1:21">
      <c r="A21" s="111"/>
      <c r="B21" s="119"/>
      <c r="C21" s="73" t="s">
        <v>352</v>
      </c>
      <c r="D21" s="57" t="s">
        <v>282</v>
      </c>
      <c r="E21" s="73"/>
      <c r="F21" s="73">
        <v>3</v>
      </c>
      <c r="G21" s="73">
        <v>3</v>
      </c>
      <c r="H21" s="52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3">
        <v>0</v>
      </c>
      <c r="T21" s="73">
        <v>0</v>
      </c>
      <c r="U21" s="73">
        <v>0</v>
      </c>
    </row>
    <row r="22" spans="1:21">
      <c r="A22" s="111"/>
      <c r="B22" s="119"/>
      <c r="C22" s="73" t="s">
        <v>353</v>
      </c>
      <c r="D22" s="57" t="s">
        <v>336</v>
      </c>
      <c r="E22" s="73"/>
      <c r="F22" s="73">
        <v>3</v>
      </c>
      <c r="G22" s="73">
        <v>3</v>
      </c>
      <c r="H22" s="52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3">
        <v>0</v>
      </c>
      <c r="T22" s="73">
        <v>0</v>
      </c>
      <c r="U22" s="73">
        <v>0</v>
      </c>
    </row>
    <row r="23" spans="1:21">
      <c r="A23" s="111"/>
      <c r="B23" s="119"/>
      <c r="C23" s="73" t="s">
        <v>354</v>
      </c>
      <c r="D23" s="57" t="s">
        <v>282</v>
      </c>
      <c r="E23" s="73"/>
      <c r="F23" s="73">
        <v>3</v>
      </c>
      <c r="G23" s="73">
        <v>3</v>
      </c>
      <c r="H23" s="52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3">
        <v>0</v>
      </c>
      <c r="T23" s="73">
        <v>0</v>
      </c>
      <c r="U23" s="73">
        <v>0</v>
      </c>
    </row>
    <row r="24" spans="1:21" ht="18.75" customHeight="1">
      <c r="A24" s="111"/>
      <c r="B24" s="119"/>
      <c r="C24" s="48" t="s">
        <v>355</v>
      </c>
      <c r="D24" s="57" t="s">
        <v>336</v>
      </c>
      <c r="E24" s="73"/>
      <c r="F24" s="73">
        <v>2</v>
      </c>
      <c r="G24" s="73">
        <v>2</v>
      </c>
      <c r="H24" s="52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3">
        <v>0</v>
      </c>
      <c r="T24" s="73">
        <v>0</v>
      </c>
      <c r="U24" s="73">
        <v>0</v>
      </c>
    </row>
    <row r="25" spans="1:21">
      <c r="A25" s="111"/>
      <c r="B25" s="119"/>
      <c r="C25" s="73" t="s">
        <v>356</v>
      </c>
      <c r="D25" s="57" t="s">
        <v>282</v>
      </c>
      <c r="E25" s="73"/>
      <c r="F25" s="73">
        <v>2</v>
      </c>
      <c r="G25" s="73">
        <v>2</v>
      </c>
      <c r="H25" s="52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3">
        <v>0</v>
      </c>
      <c r="T25" s="73">
        <v>0</v>
      </c>
      <c r="U25" s="73">
        <v>0</v>
      </c>
    </row>
    <row r="26" spans="1:21">
      <c r="A26" s="111"/>
      <c r="B26" s="119"/>
      <c r="C26" s="73" t="s">
        <v>357</v>
      </c>
      <c r="D26" s="57" t="s">
        <v>334</v>
      </c>
      <c r="E26" s="73"/>
      <c r="F26" s="73">
        <v>2</v>
      </c>
      <c r="G26" s="73">
        <v>2</v>
      </c>
      <c r="H26" s="52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3">
        <v>0</v>
      </c>
      <c r="T26" s="73">
        <v>0</v>
      </c>
      <c r="U26" s="73">
        <v>0</v>
      </c>
    </row>
    <row r="27" spans="1:21">
      <c r="A27" s="111"/>
      <c r="B27" s="119"/>
      <c r="C27" s="73" t="s">
        <v>358</v>
      </c>
      <c r="D27" s="57" t="s">
        <v>333</v>
      </c>
      <c r="E27" s="73"/>
      <c r="F27" s="73">
        <v>2</v>
      </c>
      <c r="G27" s="73">
        <v>2</v>
      </c>
      <c r="H27" s="52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3">
        <v>0</v>
      </c>
      <c r="T27" s="73">
        <v>0</v>
      </c>
      <c r="U27" s="73">
        <v>0</v>
      </c>
    </row>
    <row r="28" spans="1:21">
      <c r="A28" s="111"/>
      <c r="B28" s="119"/>
      <c r="C28" s="73" t="s">
        <v>359</v>
      </c>
      <c r="D28" s="57" t="s">
        <v>334</v>
      </c>
      <c r="E28" s="73"/>
      <c r="F28" s="73">
        <v>3</v>
      </c>
      <c r="G28" s="73">
        <v>3</v>
      </c>
      <c r="H28" s="53">
        <v>3</v>
      </c>
      <c r="I28" s="52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3">
        <v>0</v>
      </c>
      <c r="T28" s="73">
        <v>0</v>
      </c>
      <c r="U28" s="73">
        <v>0</v>
      </c>
    </row>
    <row r="29" spans="1:21">
      <c r="A29" s="111"/>
      <c r="B29" s="119"/>
      <c r="C29" s="73" t="s">
        <v>360</v>
      </c>
      <c r="D29" s="57" t="s">
        <v>333</v>
      </c>
      <c r="E29" s="73"/>
      <c r="F29" s="73">
        <v>3</v>
      </c>
      <c r="G29" s="73">
        <v>3</v>
      </c>
      <c r="H29" s="53">
        <v>3</v>
      </c>
      <c r="I29" s="52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3">
        <v>0</v>
      </c>
      <c r="T29" s="73">
        <v>0</v>
      </c>
      <c r="U29" s="73">
        <v>0</v>
      </c>
    </row>
    <row r="30" spans="1:21">
      <c r="A30" s="111"/>
      <c r="B30" s="119"/>
      <c r="C30" s="73" t="s">
        <v>296</v>
      </c>
      <c r="D30" s="57" t="s">
        <v>1</v>
      </c>
      <c r="E30" s="73"/>
      <c r="F30" s="73">
        <v>24</v>
      </c>
      <c r="G30" s="73">
        <v>24</v>
      </c>
      <c r="H30" s="53">
        <v>24</v>
      </c>
      <c r="I30" s="70">
        <v>24</v>
      </c>
      <c r="J30" s="52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3">
        <v>0</v>
      </c>
      <c r="T30" s="73">
        <v>0</v>
      </c>
      <c r="U30" s="73">
        <v>0</v>
      </c>
    </row>
    <row r="31" spans="1:21">
      <c r="A31" s="111"/>
      <c r="B31" s="113" t="s">
        <v>297</v>
      </c>
      <c r="C31" s="73" t="s">
        <v>361</v>
      </c>
      <c r="D31" s="57" t="s">
        <v>334</v>
      </c>
      <c r="E31" s="73"/>
      <c r="F31" s="73">
        <v>4</v>
      </c>
      <c r="G31" s="73">
        <v>4</v>
      </c>
      <c r="H31" s="53">
        <v>4</v>
      </c>
      <c r="I31" s="52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3">
        <v>0</v>
      </c>
      <c r="T31" s="73">
        <v>0</v>
      </c>
      <c r="U31" s="73">
        <v>0</v>
      </c>
    </row>
    <row r="32" spans="1:21">
      <c r="A32" s="111"/>
      <c r="B32" s="114"/>
      <c r="C32" s="73" t="s">
        <v>362</v>
      </c>
      <c r="D32" s="57" t="s">
        <v>334</v>
      </c>
      <c r="E32" s="73"/>
      <c r="F32" s="73">
        <v>4</v>
      </c>
      <c r="G32" s="73">
        <v>4</v>
      </c>
      <c r="H32" s="53">
        <v>4</v>
      </c>
      <c r="I32" s="52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3">
        <v>0</v>
      </c>
      <c r="T32" s="73">
        <v>0</v>
      </c>
      <c r="U32" s="73">
        <v>0</v>
      </c>
    </row>
    <row r="33" spans="1:21">
      <c r="A33" s="111"/>
      <c r="B33" s="114"/>
      <c r="C33" s="73" t="s">
        <v>363</v>
      </c>
      <c r="D33" s="57" t="s">
        <v>334</v>
      </c>
      <c r="E33" s="73"/>
      <c r="F33" s="73">
        <v>1</v>
      </c>
      <c r="G33" s="73">
        <v>1</v>
      </c>
      <c r="H33" s="53">
        <v>1</v>
      </c>
      <c r="I33" s="52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3">
        <v>0</v>
      </c>
      <c r="T33" s="73">
        <v>0</v>
      </c>
      <c r="U33" s="73">
        <v>0</v>
      </c>
    </row>
    <row r="34" spans="1:21">
      <c r="A34" s="111"/>
      <c r="B34" s="114"/>
      <c r="C34" s="73" t="s">
        <v>364</v>
      </c>
      <c r="D34" s="57" t="s">
        <v>336</v>
      </c>
      <c r="E34" s="73"/>
      <c r="F34" s="73">
        <v>3</v>
      </c>
      <c r="G34" s="73">
        <v>3</v>
      </c>
      <c r="H34" s="53">
        <v>3</v>
      </c>
      <c r="I34" s="52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3">
        <v>0</v>
      </c>
      <c r="T34" s="73">
        <v>0</v>
      </c>
      <c r="U34" s="73">
        <v>0</v>
      </c>
    </row>
    <row r="35" spans="1:21">
      <c r="A35" s="111"/>
      <c r="B35" s="114"/>
      <c r="C35" s="48" t="s">
        <v>366</v>
      </c>
      <c r="D35" s="57" t="s">
        <v>336</v>
      </c>
      <c r="E35" s="73"/>
      <c r="F35" s="73">
        <v>3</v>
      </c>
      <c r="G35" s="73">
        <v>3</v>
      </c>
      <c r="H35" s="53">
        <v>3</v>
      </c>
      <c r="I35" s="52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3">
        <v>0</v>
      </c>
      <c r="T35" s="73">
        <v>0</v>
      </c>
      <c r="U35" s="73">
        <v>0</v>
      </c>
    </row>
    <row r="36" spans="1:21">
      <c r="A36" s="111"/>
      <c r="B36" s="114"/>
      <c r="C36" s="73" t="s">
        <v>365</v>
      </c>
      <c r="D36" s="57" t="s">
        <v>333</v>
      </c>
      <c r="E36" s="73"/>
      <c r="F36" s="73">
        <v>1</v>
      </c>
      <c r="G36" s="73">
        <v>1</v>
      </c>
      <c r="H36" s="53">
        <v>1</v>
      </c>
      <c r="I36" s="52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3">
        <v>0</v>
      </c>
      <c r="T36" s="73">
        <v>0</v>
      </c>
      <c r="U36" s="73">
        <v>0</v>
      </c>
    </row>
    <row r="37" spans="1:21">
      <c r="A37" s="111"/>
      <c r="B37" s="114"/>
      <c r="C37" s="73" t="s">
        <v>367</v>
      </c>
      <c r="D37" s="57" t="s">
        <v>336</v>
      </c>
      <c r="E37" s="73"/>
      <c r="F37" s="73">
        <v>1</v>
      </c>
      <c r="G37" s="73">
        <v>1</v>
      </c>
      <c r="H37" s="53">
        <v>1</v>
      </c>
      <c r="I37" s="52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3">
        <v>0</v>
      </c>
      <c r="T37" s="73">
        <v>0</v>
      </c>
      <c r="U37" s="73">
        <v>0</v>
      </c>
    </row>
    <row r="38" spans="1:21">
      <c r="A38" s="111"/>
      <c r="B38" s="114"/>
      <c r="C38" s="73" t="s">
        <v>368</v>
      </c>
      <c r="D38" s="57" t="s">
        <v>282</v>
      </c>
      <c r="E38" s="73"/>
      <c r="F38" s="73">
        <v>3</v>
      </c>
      <c r="G38" s="73">
        <v>3</v>
      </c>
      <c r="H38" s="53">
        <v>3</v>
      </c>
      <c r="I38" s="52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3">
        <v>0</v>
      </c>
      <c r="T38" s="73">
        <v>0</v>
      </c>
      <c r="U38" s="73">
        <v>0</v>
      </c>
    </row>
    <row r="39" spans="1:21">
      <c r="A39" s="111"/>
      <c r="B39" s="114"/>
      <c r="C39" s="73" t="s">
        <v>369</v>
      </c>
      <c r="D39" s="57" t="s">
        <v>282</v>
      </c>
      <c r="E39" s="73"/>
      <c r="F39" s="73">
        <v>3</v>
      </c>
      <c r="G39" s="73">
        <v>3</v>
      </c>
      <c r="H39" s="53">
        <v>3</v>
      </c>
      <c r="I39" s="52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3">
        <v>0</v>
      </c>
      <c r="T39" s="73">
        <v>0</v>
      </c>
      <c r="U39" s="73">
        <v>0</v>
      </c>
    </row>
    <row r="40" spans="1:21">
      <c r="A40" s="111"/>
      <c r="B40" s="114"/>
      <c r="C40" s="73" t="s">
        <v>370</v>
      </c>
      <c r="D40" s="57" t="s">
        <v>282</v>
      </c>
      <c r="E40" s="73"/>
      <c r="F40" s="73">
        <v>2</v>
      </c>
      <c r="G40" s="73">
        <v>2</v>
      </c>
      <c r="H40" s="53">
        <v>2</v>
      </c>
      <c r="I40" s="52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3">
        <v>0</v>
      </c>
      <c r="T40" s="73">
        <v>0</v>
      </c>
      <c r="U40" s="73">
        <v>0</v>
      </c>
    </row>
    <row r="41" spans="1:21">
      <c r="A41" s="111"/>
      <c r="B41" s="115"/>
      <c r="C41" s="84" t="s">
        <v>304</v>
      </c>
      <c r="D41" s="57" t="s">
        <v>1</v>
      </c>
      <c r="E41" s="73"/>
      <c r="F41" s="73">
        <v>24</v>
      </c>
      <c r="G41" s="73">
        <v>24</v>
      </c>
      <c r="H41" s="53">
        <v>24</v>
      </c>
      <c r="I41" s="70">
        <v>24</v>
      </c>
      <c r="J41" s="52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3">
        <v>0</v>
      </c>
      <c r="T41" s="73">
        <v>0</v>
      </c>
      <c r="U41" s="73">
        <v>0</v>
      </c>
    </row>
    <row r="42" spans="1:21">
      <c r="A42" s="111"/>
      <c r="B42" s="113" t="s">
        <v>101</v>
      </c>
      <c r="C42" s="73" t="s">
        <v>371</v>
      </c>
      <c r="D42" s="57" t="s">
        <v>333</v>
      </c>
      <c r="E42" s="73"/>
      <c r="F42" s="73">
        <v>32</v>
      </c>
      <c r="G42" s="73">
        <v>32</v>
      </c>
      <c r="H42" s="53">
        <v>32</v>
      </c>
      <c r="I42" s="70">
        <v>32</v>
      </c>
      <c r="J42" s="70">
        <v>32</v>
      </c>
      <c r="K42" s="70">
        <v>24</v>
      </c>
      <c r="L42" s="70">
        <v>16</v>
      </c>
      <c r="M42" s="70">
        <v>8</v>
      </c>
      <c r="N42" s="52">
        <v>0</v>
      </c>
      <c r="O42" s="70">
        <v>0</v>
      </c>
      <c r="P42" s="70">
        <v>0</v>
      </c>
      <c r="Q42" s="70">
        <v>0</v>
      </c>
      <c r="R42" s="70">
        <v>0</v>
      </c>
      <c r="S42" s="73">
        <v>0</v>
      </c>
      <c r="T42" s="73">
        <v>0</v>
      </c>
      <c r="U42" s="73">
        <v>0</v>
      </c>
    </row>
    <row r="43" spans="1:21">
      <c r="A43" s="111"/>
      <c r="B43" s="114"/>
      <c r="C43" s="48" t="s">
        <v>372</v>
      </c>
      <c r="D43" s="57" t="s">
        <v>336</v>
      </c>
      <c r="E43" s="73"/>
      <c r="F43" s="73">
        <v>16</v>
      </c>
      <c r="G43" s="73">
        <v>16</v>
      </c>
      <c r="H43" s="53">
        <v>16</v>
      </c>
      <c r="I43" s="70">
        <v>16</v>
      </c>
      <c r="J43" s="70">
        <v>16</v>
      </c>
      <c r="K43" s="70">
        <v>8</v>
      </c>
      <c r="L43" s="52">
        <v>0</v>
      </c>
      <c r="M43" s="70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  <c r="S43" s="73">
        <v>0</v>
      </c>
      <c r="T43" s="73">
        <v>0</v>
      </c>
      <c r="U43" s="73">
        <v>0</v>
      </c>
    </row>
    <row r="44" spans="1:21">
      <c r="A44" s="111"/>
      <c r="B44" s="114"/>
      <c r="C44" s="73" t="s">
        <v>373</v>
      </c>
      <c r="D44" s="57" t="s">
        <v>334</v>
      </c>
      <c r="E44" s="73"/>
      <c r="F44" s="73">
        <v>16</v>
      </c>
      <c r="G44" s="73">
        <v>16</v>
      </c>
      <c r="H44" s="53">
        <v>16</v>
      </c>
      <c r="I44" s="70">
        <v>16</v>
      </c>
      <c r="J44" s="70">
        <v>16</v>
      </c>
      <c r="K44" s="70">
        <v>8</v>
      </c>
      <c r="L44" s="52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3">
        <v>0</v>
      </c>
      <c r="T44" s="73">
        <v>0</v>
      </c>
      <c r="U44" s="73">
        <v>0</v>
      </c>
    </row>
    <row r="45" spans="1:21">
      <c r="A45" s="111"/>
      <c r="B45" s="114"/>
      <c r="C45" s="73" t="s">
        <v>374</v>
      </c>
      <c r="D45" s="57" t="s">
        <v>336</v>
      </c>
      <c r="E45" s="73"/>
      <c r="F45" s="73">
        <v>16</v>
      </c>
      <c r="G45" s="73">
        <v>16</v>
      </c>
      <c r="H45" s="53">
        <v>16</v>
      </c>
      <c r="I45" s="70">
        <v>16</v>
      </c>
      <c r="J45" s="70">
        <v>16</v>
      </c>
      <c r="K45" s="70">
        <v>16</v>
      </c>
      <c r="L45" s="70">
        <v>16</v>
      </c>
      <c r="M45" s="70">
        <v>8</v>
      </c>
      <c r="N45" s="52">
        <v>0</v>
      </c>
      <c r="O45" s="70">
        <v>0</v>
      </c>
      <c r="P45" s="70">
        <v>0</v>
      </c>
      <c r="Q45" s="70">
        <v>0</v>
      </c>
      <c r="R45" s="70">
        <v>0</v>
      </c>
      <c r="S45" s="73">
        <v>0</v>
      </c>
      <c r="T45" s="73">
        <v>0</v>
      </c>
      <c r="U45" s="73">
        <v>0</v>
      </c>
    </row>
    <row r="46" spans="1:21">
      <c r="A46" s="111"/>
      <c r="B46" s="114"/>
      <c r="C46" s="73" t="s">
        <v>375</v>
      </c>
      <c r="D46" s="57" t="s">
        <v>282</v>
      </c>
      <c r="E46" s="73"/>
      <c r="F46" s="73">
        <v>16</v>
      </c>
      <c r="G46" s="73">
        <v>16</v>
      </c>
      <c r="H46" s="53">
        <v>16</v>
      </c>
      <c r="I46" s="70">
        <v>16</v>
      </c>
      <c r="J46" s="70">
        <v>16</v>
      </c>
      <c r="K46" s="70">
        <v>8</v>
      </c>
      <c r="L46" s="52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3">
        <v>0</v>
      </c>
      <c r="T46" s="73">
        <v>0</v>
      </c>
      <c r="U46" s="73">
        <v>0</v>
      </c>
    </row>
    <row r="47" spans="1:21">
      <c r="A47" s="111"/>
      <c r="B47" s="114"/>
      <c r="C47" s="73" t="s">
        <v>376</v>
      </c>
      <c r="D47" s="57" t="s">
        <v>334</v>
      </c>
      <c r="E47" s="73"/>
      <c r="F47" s="73">
        <v>8</v>
      </c>
      <c r="G47" s="73">
        <v>8</v>
      </c>
      <c r="H47" s="53">
        <v>8</v>
      </c>
      <c r="I47" s="70">
        <v>8</v>
      </c>
      <c r="J47" s="70">
        <v>8</v>
      </c>
      <c r="K47" s="70">
        <v>8</v>
      </c>
      <c r="L47" s="70">
        <v>8</v>
      </c>
      <c r="M47" s="52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3">
        <v>0</v>
      </c>
      <c r="T47" s="73">
        <v>0</v>
      </c>
      <c r="U47" s="73">
        <v>0</v>
      </c>
    </row>
    <row r="48" spans="1:21">
      <c r="A48" s="111"/>
      <c r="B48" s="114"/>
      <c r="C48" s="73" t="s">
        <v>377</v>
      </c>
      <c r="D48" s="57" t="s">
        <v>282</v>
      </c>
      <c r="E48" s="73"/>
      <c r="F48" s="73">
        <v>8</v>
      </c>
      <c r="G48" s="73">
        <v>8</v>
      </c>
      <c r="H48" s="53">
        <v>8</v>
      </c>
      <c r="I48" s="70">
        <v>8</v>
      </c>
      <c r="J48" s="70">
        <v>8</v>
      </c>
      <c r="K48" s="70">
        <v>8</v>
      </c>
      <c r="L48" s="70">
        <v>8</v>
      </c>
      <c r="M48" s="52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3">
        <v>0</v>
      </c>
      <c r="T48" s="73">
        <v>0</v>
      </c>
      <c r="U48" s="73">
        <v>0</v>
      </c>
    </row>
    <row r="49" spans="1:21">
      <c r="A49" s="111"/>
      <c r="B49" s="114"/>
      <c r="C49" s="73" t="s">
        <v>378</v>
      </c>
      <c r="D49" s="57" t="s">
        <v>282</v>
      </c>
      <c r="E49" s="73"/>
      <c r="F49" s="73">
        <v>16</v>
      </c>
      <c r="G49" s="73">
        <v>16</v>
      </c>
      <c r="H49" s="53">
        <v>16</v>
      </c>
      <c r="I49" s="70">
        <v>16</v>
      </c>
      <c r="J49" s="70">
        <v>16</v>
      </c>
      <c r="K49" s="70">
        <v>16</v>
      </c>
      <c r="L49" s="70">
        <v>16</v>
      </c>
      <c r="M49" s="70">
        <v>16</v>
      </c>
      <c r="N49" s="70">
        <v>8</v>
      </c>
      <c r="O49" s="52">
        <v>0</v>
      </c>
      <c r="P49" s="70">
        <v>0</v>
      </c>
      <c r="Q49" s="70">
        <v>0</v>
      </c>
      <c r="R49" s="70">
        <v>0</v>
      </c>
      <c r="S49" s="73">
        <v>0</v>
      </c>
      <c r="T49" s="73">
        <v>0</v>
      </c>
      <c r="U49" s="73">
        <v>0</v>
      </c>
    </row>
    <row r="50" spans="1:21">
      <c r="A50" s="111"/>
      <c r="B50" s="114"/>
      <c r="C50" s="73" t="s">
        <v>379</v>
      </c>
      <c r="D50" s="57" t="s">
        <v>334</v>
      </c>
      <c r="E50" s="73"/>
      <c r="F50" s="73">
        <v>8</v>
      </c>
      <c r="G50" s="73">
        <v>8</v>
      </c>
      <c r="H50" s="53">
        <v>8</v>
      </c>
      <c r="I50" s="70">
        <v>8</v>
      </c>
      <c r="J50" s="70">
        <v>8</v>
      </c>
      <c r="K50" s="70">
        <v>8</v>
      </c>
      <c r="L50" s="70">
        <v>8</v>
      </c>
      <c r="M50" s="70">
        <v>8</v>
      </c>
      <c r="N50" s="52">
        <v>0</v>
      </c>
      <c r="O50" s="70">
        <v>0</v>
      </c>
      <c r="P50" s="70">
        <v>0</v>
      </c>
      <c r="Q50" s="70">
        <v>0</v>
      </c>
      <c r="R50" s="70">
        <v>0</v>
      </c>
      <c r="S50" s="73">
        <v>0</v>
      </c>
      <c r="T50" s="73">
        <v>0</v>
      </c>
      <c r="U50" s="73">
        <v>0</v>
      </c>
    </row>
    <row r="51" spans="1:21">
      <c r="A51" s="111"/>
      <c r="B51" s="114"/>
      <c r="C51" s="73" t="s">
        <v>380</v>
      </c>
      <c r="D51" s="57" t="s">
        <v>413</v>
      </c>
      <c r="E51" s="73"/>
      <c r="F51" s="73">
        <v>16</v>
      </c>
      <c r="G51" s="73">
        <v>16</v>
      </c>
      <c r="H51" s="73">
        <v>16</v>
      </c>
      <c r="I51" s="73">
        <v>16</v>
      </c>
      <c r="J51" s="73">
        <v>16</v>
      </c>
      <c r="K51" s="73">
        <v>16</v>
      </c>
      <c r="L51" s="73">
        <v>16</v>
      </c>
      <c r="M51" s="73">
        <v>16</v>
      </c>
      <c r="N51" s="70">
        <v>8</v>
      </c>
      <c r="O51" s="52">
        <v>0</v>
      </c>
      <c r="P51" s="70">
        <v>0</v>
      </c>
      <c r="Q51" s="70">
        <v>0</v>
      </c>
      <c r="R51" s="70">
        <v>0</v>
      </c>
      <c r="S51" s="73">
        <v>0</v>
      </c>
      <c r="T51" s="73">
        <v>0</v>
      </c>
      <c r="U51" s="73">
        <v>0</v>
      </c>
    </row>
    <row r="52" spans="1:21">
      <c r="A52" s="111"/>
      <c r="B52" s="115"/>
      <c r="C52" s="73" t="s">
        <v>311</v>
      </c>
      <c r="D52" s="57" t="s">
        <v>1</v>
      </c>
      <c r="E52" s="73"/>
      <c r="F52" s="73">
        <v>32</v>
      </c>
      <c r="G52" s="73">
        <v>32</v>
      </c>
      <c r="H52" s="73">
        <v>32</v>
      </c>
      <c r="I52" s="73">
        <v>32</v>
      </c>
      <c r="J52" s="73">
        <v>32</v>
      </c>
      <c r="K52" s="73">
        <v>32</v>
      </c>
      <c r="L52" s="73">
        <v>32</v>
      </c>
      <c r="M52" s="70">
        <v>32</v>
      </c>
      <c r="N52" s="70">
        <v>16</v>
      </c>
      <c r="O52" s="70">
        <v>8</v>
      </c>
      <c r="P52" s="52">
        <v>0</v>
      </c>
      <c r="Q52" s="70">
        <v>0</v>
      </c>
      <c r="R52" s="70">
        <v>0</v>
      </c>
      <c r="S52" s="73">
        <v>0</v>
      </c>
      <c r="T52" s="73">
        <v>0</v>
      </c>
      <c r="U52" s="73">
        <v>0</v>
      </c>
    </row>
    <row r="53" spans="1:21">
      <c r="A53" s="111"/>
      <c r="B53" s="74" t="s">
        <v>106</v>
      </c>
      <c r="C53" s="73" t="s">
        <v>381</v>
      </c>
      <c r="D53" s="57" t="s">
        <v>333</v>
      </c>
      <c r="E53" s="73"/>
      <c r="F53" s="73">
        <v>4</v>
      </c>
      <c r="G53" s="73">
        <v>4</v>
      </c>
      <c r="H53" s="73">
        <v>4</v>
      </c>
      <c r="I53" s="73">
        <v>4</v>
      </c>
      <c r="J53" s="73">
        <v>4</v>
      </c>
      <c r="K53" s="73">
        <v>4</v>
      </c>
      <c r="L53" s="73">
        <v>4</v>
      </c>
      <c r="M53" s="73">
        <v>4</v>
      </c>
      <c r="N53" s="73">
        <v>4</v>
      </c>
      <c r="O53" s="52">
        <v>0</v>
      </c>
      <c r="P53" s="70">
        <v>0</v>
      </c>
      <c r="Q53" s="70">
        <v>0</v>
      </c>
      <c r="R53" s="70">
        <v>0</v>
      </c>
      <c r="S53" s="73">
        <v>0</v>
      </c>
      <c r="T53" s="73">
        <v>0</v>
      </c>
      <c r="U53" s="73">
        <v>0</v>
      </c>
    </row>
    <row r="54" spans="1:21">
      <c r="A54" s="111"/>
      <c r="B54" s="73"/>
      <c r="C54" s="73" t="s">
        <v>382</v>
      </c>
      <c r="D54" s="57" t="s">
        <v>336</v>
      </c>
      <c r="E54" s="73"/>
      <c r="F54" s="73">
        <v>3</v>
      </c>
      <c r="G54" s="73">
        <v>3</v>
      </c>
      <c r="H54" s="73">
        <v>3</v>
      </c>
      <c r="I54" s="73">
        <v>3</v>
      </c>
      <c r="J54" s="73">
        <v>3</v>
      </c>
      <c r="K54" s="73">
        <v>3</v>
      </c>
      <c r="L54" s="73">
        <v>3</v>
      </c>
      <c r="M54" s="73">
        <v>3</v>
      </c>
      <c r="N54" s="73">
        <v>3</v>
      </c>
      <c r="O54" s="73">
        <v>3</v>
      </c>
      <c r="P54" s="73">
        <v>3</v>
      </c>
      <c r="Q54" s="52">
        <v>0</v>
      </c>
      <c r="R54" s="70">
        <v>0</v>
      </c>
      <c r="S54" s="73">
        <v>0</v>
      </c>
      <c r="T54" s="73">
        <v>0</v>
      </c>
      <c r="U54" s="73">
        <v>0</v>
      </c>
    </row>
    <row r="55" spans="1:21">
      <c r="A55" s="111"/>
      <c r="B55" s="73"/>
      <c r="C55" s="73" t="s">
        <v>383</v>
      </c>
      <c r="D55" s="57" t="s">
        <v>336</v>
      </c>
      <c r="E55" s="73"/>
      <c r="F55" s="73">
        <v>3</v>
      </c>
      <c r="G55" s="73">
        <v>3</v>
      </c>
      <c r="H55" s="73">
        <v>3</v>
      </c>
      <c r="I55" s="73">
        <v>3</v>
      </c>
      <c r="J55" s="73">
        <v>3</v>
      </c>
      <c r="K55" s="73">
        <v>3</v>
      </c>
      <c r="L55" s="73">
        <v>3</v>
      </c>
      <c r="M55" s="73">
        <v>3</v>
      </c>
      <c r="N55" s="73">
        <v>3</v>
      </c>
      <c r="O55" s="73">
        <v>3</v>
      </c>
      <c r="P55" s="73">
        <v>3</v>
      </c>
      <c r="Q55" s="52">
        <v>0</v>
      </c>
      <c r="R55" s="70">
        <v>0</v>
      </c>
      <c r="S55" s="73">
        <v>0</v>
      </c>
      <c r="T55" s="73">
        <v>0</v>
      </c>
      <c r="U55" s="73">
        <v>0</v>
      </c>
    </row>
    <row r="56" spans="1:21">
      <c r="A56" s="111"/>
      <c r="B56" s="73"/>
      <c r="C56" s="73" t="s">
        <v>384</v>
      </c>
      <c r="D56" s="57" t="s">
        <v>336</v>
      </c>
      <c r="E56" s="73"/>
      <c r="F56" s="73">
        <v>3</v>
      </c>
      <c r="G56" s="73">
        <v>3</v>
      </c>
      <c r="H56" s="73">
        <v>3</v>
      </c>
      <c r="I56" s="73">
        <v>3</v>
      </c>
      <c r="J56" s="73">
        <v>3</v>
      </c>
      <c r="K56" s="73">
        <v>3</v>
      </c>
      <c r="L56" s="73">
        <v>3</v>
      </c>
      <c r="M56" s="73">
        <v>3</v>
      </c>
      <c r="N56" s="73">
        <v>3</v>
      </c>
      <c r="O56" s="73">
        <v>3</v>
      </c>
      <c r="P56" s="73">
        <v>3</v>
      </c>
      <c r="Q56" s="52">
        <v>0</v>
      </c>
      <c r="R56" s="70">
        <v>0</v>
      </c>
      <c r="S56" s="73">
        <v>0</v>
      </c>
      <c r="T56" s="73">
        <v>0</v>
      </c>
      <c r="U56" s="73">
        <v>0</v>
      </c>
    </row>
    <row r="57" spans="1:21">
      <c r="A57" s="111"/>
      <c r="B57" s="73"/>
      <c r="C57" s="73" t="s">
        <v>385</v>
      </c>
      <c r="D57" s="57" t="s">
        <v>336</v>
      </c>
      <c r="E57" s="73"/>
      <c r="F57" s="73">
        <v>2</v>
      </c>
      <c r="G57" s="73">
        <v>2</v>
      </c>
      <c r="H57" s="73">
        <v>2</v>
      </c>
      <c r="I57" s="73">
        <v>2</v>
      </c>
      <c r="J57" s="73">
        <v>2</v>
      </c>
      <c r="K57" s="73">
        <v>2</v>
      </c>
      <c r="L57" s="73">
        <v>2</v>
      </c>
      <c r="M57" s="73">
        <v>2</v>
      </c>
      <c r="N57" s="73">
        <v>2</v>
      </c>
      <c r="O57" s="73">
        <v>2</v>
      </c>
      <c r="P57" s="73">
        <v>2</v>
      </c>
      <c r="Q57" s="52">
        <v>0</v>
      </c>
      <c r="R57" s="70">
        <v>0</v>
      </c>
      <c r="S57" s="73">
        <v>0</v>
      </c>
      <c r="T57" s="73">
        <v>0</v>
      </c>
      <c r="U57" s="73">
        <v>0</v>
      </c>
    </row>
    <row r="58" spans="1:21">
      <c r="A58" s="111"/>
      <c r="B58" s="73"/>
      <c r="C58" s="48" t="s">
        <v>386</v>
      </c>
      <c r="D58" s="57" t="s">
        <v>333</v>
      </c>
      <c r="E58" s="73"/>
      <c r="F58" s="73">
        <v>2</v>
      </c>
      <c r="G58" s="73">
        <v>2</v>
      </c>
      <c r="H58" s="73">
        <v>2</v>
      </c>
      <c r="I58" s="73">
        <v>2</v>
      </c>
      <c r="J58" s="73">
        <v>2</v>
      </c>
      <c r="K58" s="73">
        <v>2</v>
      </c>
      <c r="L58" s="73">
        <v>2</v>
      </c>
      <c r="M58" s="73">
        <v>2</v>
      </c>
      <c r="N58" s="73">
        <v>2</v>
      </c>
      <c r="O58" s="52">
        <v>0</v>
      </c>
      <c r="P58" s="70">
        <v>0</v>
      </c>
      <c r="Q58" s="70">
        <v>0</v>
      </c>
      <c r="R58" s="70">
        <v>0</v>
      </c>
      <c r="S58" s="73">
        <v>0</v>
      </c>
      <c r="T58" s="73">
        <v>0</v>
      </c>
      <c r="U58" s="73">
        <v>0</v>
      </c>
    </row>
    <row r="59" spans="1:21">
      <c r="A59" s="111"/>
      <c r="B59" s="73"/>
      <c r="C59" s="48" t="s">
        <v>387</v>
      </c>
      <c r="D59" s="57" t="s">
        <v>333</v>
      </c>
      <c r="E59" s="73"/>
      <c r="F59" s="73">
        <v>2</v>
      </c>
      <c r="G59" s="73">
        <v>2</v>
      </c>
      <c r="H59" s="73">
        <v>2</v>
      </c>
      <c r="I59" s="73">
        <v>2</v>
      </c>
      <c r="J59" s="73">
        <v>2</v>
      </c>
      <c r="K59" s="73">
        <v>2</v>
      </c>
      <c r="L59" s="73">
        <v>2</v>
      </c>
      <c r="M59" s="73">
        <v>2</v>
      </c>
      <c r="N59" s="73">
        <v>2</v>
      </c>
      <c r="O59" s="52">
        <v>0</v>
      </c>
      <c r="P59" s="70">
        <v>0</v>
      </c>
      <c r="Q59" s="70">
        <v>0</v>
      </c>
      <c r="R59" s="70">
        <v>0</v>
      </c>
      <c r="S59" s="73">
        <v>0</v>
      </c>
      <c r="T59" s="73">
        <v>0</v>
      </c>
      <c r="U59" s="73">
        <v>0</v>
      </c>
    </row>
    <row r="60" spans="1:21">
      <c r="A60" s="111"/>
      <c r="B60" s="73"/>
      <c r="C60" s="48" t="s">
        <v>388</v>
      </c>
      <c r="D60" s="57" t="s">
        <v>334</v>
      </c>
      <c r="E60" s="73"/>
      <c r="F60" s="73">
        <v>3</v>
      </c>
      <c r="G60" s="73">
        <v>3</v>
      </c>
      <c r="H60" s="73">
        <v>3</v>
      </c>
      <c r="I60" s="73">
        <v>3</v>
      </c>
      <c r="J60" s="73">
        <v>3</v>
      </c>
      <c r="K60" s="73">
        <v>3</v>
      </c>
      <c r="L60" s="73">
        <v>3</v>
      </c>
      <c r="M60" s="73">
        <v>3</v>
      </c>
      <c r="N60" s="73">
        <v>3</v>
      </c>
      <c r="O60" s="73">
        <v>3</v>
      </c>
      <c r="P60" s="73">
        <v>3</v>
      </c>
      <c r="Q60" s="52">
        <v>0</v>
      </c>
      <c r="R60" s="70">
        <v>0</v>
      </c>
      <c r="S60" s="73">
        <v>0</v>
      </c>
      <c r="T60" s="73">
        <v>0</v>
      </c>
      <c r="U60" s="73">
        <v>0</v>
      </c>
    </row>
    <row r="61" spans="1:21">
      <c r="A61" s="111"/>
      <c r="B61" s="73"/>
      <c r="C61" s="48" t="s">
        <v>389</v>
      </c>
      <c r="D61" s="57" t="s">
        <v>334</v>
      </c>
      <c r="E61" s="73"/>
      <c r="F61" s="73">
        <v>3</v>
      </c>
      <c r="G61" s="73">
        <v>3</v>
      </c>
      <c r="H61" s="73">
        <v>3</v>
      </c>
      <c r="I61" s="73">
        <v>3</v>
      </c>
      <c r="J61" s="73">
        <v>3</v>
      </c>
      <c r="K61" s="73">
        <v>3</v>
      </c>
      <c r="L61" s="73">
        <v>3</v>
      </c>
      <c r="M61" s="73">
        <v>3</v>
      </c>
      <c r="N61" s="73">
        <v>3</v>
      </c>
      <c r="O61" s="73">
        <v>3</v>
      </c>
      <c r="P61" s="73">
        <v>3</v>
      </c>
      <c r="Q61" s="52">
        <v>0</v>
      </c>
      <c r="R61" s="70">
        <v>0</v>
      </c>
      <c r="S61" s="73">
        <v>0</v>
      </c>
      <c r="T61" s="73">
        <v>0</v>
      </c>
      <c r="U61" s="73">
        <v>0</v>
      </c>
    </row>
    <row r="62" spans="1:21">
      <c r="A62" s="111"/>
      <c r="B62" s="73"/>
      <c r="C62" s="48" t="s">
        <v>390</v>
      </c>
      <c r="D62" s="57" t="s">
        <v>282</v>
      </c>
      <c r="E62" s="73"/>
      <c r="F62" s="73">
        <v>3</v>
      </c>
      <c r="G62" s="73">
        <v>3</v>
      </c>
      <c r="H62" s="73">
        <v>3</v>
      </c>
      <c r="I62" s="73">
        <v>3</v>
      </c>
      <c r="J62" s="73">
        <v>3</v>
      </c>
      <c r="K62" s="73">
        <v>3</v>
      </c>
      <c r="L62" s="73">
        <v>3</v>
      </c>
      <c r="M62" s="73">
        <v>3</v>
      </c>
      <c r="N62" s="73">
        <v>3</v>
      </c>
      <c r="O62" s="73">
        <v>3</v>
      </c>
      <c r="P62" s="73">
        <v>3</v>
      </c>
      <c r="Q62" s="52">
        <v>0</v>
      </c>
      <c r="R62" s="70">
        <v>0</v>
      </c>
      <c r="S62" s="73">
        <v>0</v>
      </c>
      <c r="T62" s="73">
        <v>0</v>
      </c>
      <c r="U62" s="73">
        <v>0</v>
      </c>
    </row>
    <row r="63" spans="1:21">
      <c r="A63" s="111"/>
      <c r="B63" s="74" t="s">
        <v>318</v>
      </c>
      <c r="C63" s="73" t="s">
        <v>391</v>
      </c>
      <c r="D63" s="57" t="s">
        <v>333</v>
      </c>
      <c r="E63" s="73"/>
      <c r="F63" s="73">
        <v>8</v>
      </c>
      <c r="G63" s="73">
        <v>8</v>
      </c>
      <c r="H63" s="73">
        <v>8</v>
      </c>
      <c r="I63" s="73">
        <v>8</v>
      </c>
      <c r="J63" s="73">
        <v>8</v>
      </c>
      <c r="K63" s="73">
        <v>8</v>
      </c>
      <c r="L63" s="73">
        <v>8</v>
      </c>
      <c r="M63" s="73">
        <v>8</v>
      </c>
      <c r="N63" s="73">
        <v>8</v>
      </c>
      <c r="O63" s="73">
        <v>8</v>
      </c>
      <c r="P63" s="73">
        <v>8</v>
      </c>
      <c r="Q63" s="52">
        <v>0</v>
      </c>
      <c r="R63" s="70">
        <v>0</v>
      </c>
      <c r="S63" s="73">
        <v>0</v>
      </c>
      <c r="T63" s="73">
        <v>0</v>
      </c>
      <c r="U63" s="73">
        <v>0</v>
      </c>
    </row>
    <row r="64" spans="1:21">
      <c r="A64" s="111"/>
      <c r="B64" s="73"/>
      <c r="C64" s="48" t="s">
        <v>392</v>
      </c>
      <c r="D64" s="57" t="s">
        <v>336</v>
      </c>
      <c r="E64" s="73"/>
      <c r="F64" s="73">
        <v>8</v>
      </c>
      <c r="G64" s="73">
        <v>8</v>
      </c>
      <c r="H64" s="73">
        <v>8</v>
      </c>
      <c r="I64" s="73">
        <v>8</v>
      </c>
      <c r="J64" s="73">
        <v>8</v>
      </c>
      <c r="K64" s="73">
        <v>8</v>
      </c>
      <c r="L64" s="73">
        <v>8</v>
      </c>
      <c r="M64" s="73">
        <v>8</v>
      </c>
      <c r="N64" s="73">
        <v>8</v>
      </c>
      <c r="O64" s="73">
        <v>8</v>
      </c>
      <c r="P64" s="73">
        <v>8</v>
      </c>
      <c r="Q64" s="52">
        <v>0</v>
      </c>
      <c r="R64" s="70">
        <v>0</v>
      </c>
      <c r="S64" s="73">
        <v>0</v>
      </c>
      <c r="T64" s="73">
        <v>0</v>
      </c>
      <c r="U64" s="73">
        <v>0</v>
      </c>
    </row>
    <row r="65" spans="1:21">
      <c r="A65" s="111"/>
      <c r="B65" s="73"/>
      <c r="C65" s="73" t="s">
        <v>393</v>
      </c>
      <c r="D65" s="57" t="s">
        <v>282</v>
      </c>
      <c r="E65" s="73"/>
      <c r="F65" s="73">
        <v>3</v>
      </c>
      <c r="G65" s="73">
        <v>3</v>
      </c>
      <c r="H65" s="73">
        <v>3</v>
      </c>
      <c r="I65" s="73">
        <v>3</v>
      </c>
      <c r="J65" s="73">
        <v>3</v>
      </c>
      <c r="K65" s="73">
        <v>3</v>
      </c>
      <c r="L65" s="73">
        <v>3</v>
      </c>
      <c r="M65" s="73">
        <v>3</v>
      </c>
      <c r="N65" s="73">
        <v>3</v>
      </c>
      <c r="O65" s="73">
        <v>3</v>
      </c>
      <c r="P65" s="73">
        <v>3</v>
      </c>
      <c r="Q65" s="52">
        <v>0</v>
      </c>
      <c r="R65" s="70">
        <v>0</v>
      </c>
      <c r="S65" s="73">
        <v>0</v>
      </c>
      <c r="T65" s="73">
        <v>0</v>
      </c>
      <c r="U65" s="73">
        <v>0</v>
      </c>
    </row>
    <row r="66" spans="1:21">
      <c r="A66" s="111"/>
      <c r="B66" s="73"/>
      <c r="C66" s="73" t="s">
        <v>394</v>
      </c>
      <c r="D66" s="57" t="s">
        <v>336</v>
      </c>
      <c r="E66" s="73"/>
      <c r="F66" s="73">
        <v>8</v>
      </c>
      <c r="G66" s="73">
        <v>8</v>
      </c>
      <c r="H66" s="73">
        <v>8</v>
      </c>
      <c r="I66" s="73">
        <v>8</v>
      </c>
      <c r="J66" s="73">
        <v>8</v>
      </c>
      <c r="K66" s="73">
        <v>8</v>
      </c>
      <c r="L66" s="73">
        <v>8</v>
      </c>
      <c r="M66" s="73">
        <v>8</v>
      </c>
      <c r="N66" s="73">
        <v>8</v>
      </c>
      <c r="O66" s="73">
        <v>8</v>
      </c>
      <c r="P66" s="73">
        <v>8</v>
      </c>
      <c r="Q66" s="73">
        <v>8</v>
      </c>
      <c r="R66" s="52">
        <v>0</v>
      </c>
      <c r="S66" s="73">
        <v>0</v>
      </c>
      <c r="T66" s="73">
        <v>0</v>
      </c>
      <c r="U66" s="73">
        <v>0</v>
      </c>
    </row>
    <row r="67" spans="1:21">
      <c r="A67" s="111"/>
      <c r="B67" s="73"/>
      <c r="C67" s="73" t="s">
        <v>395</v>
      </c>
      <c r="D67" s="57" t="s">
        <v>333</v>
      </c>
      <c r="E67" s="73"/>
      <c r="F67" s="73">
        <v>8</v>
      </c>
      <c r="G67" s="73">
        <v>8</v>
      </c>
      <c r="H67" s="73">
        <v>8</v>
      </c>
      <c r="I67" s="73">
        <v>8</v>
      </c>
      <c r="J67" s="73">
        <v>8</v>
      </c>
      <c r="K67" s="73">
        <v>8</v>
      </c>
      <c r="L67" s="73">
        <v>8</v>
      </c>
      <c r="M67" s="73">
        <v>8</v>
      </c>
      <c r="N67" s="73">
        <v>8</v>
      </c>
      <c r="O67" s="73">
        <v>8</v>
      </c>
      <c r="P67" s="73">
        <v>8</v>
      </c>
      <c r="Q67" s="73">
        <v>8</v>
      </c>
      <c r="R67" s="52">
        <v>0</v>
      </c>
      <c r="S67" s="73">
        <v>0</v>
      </c>
      <c r="T67" s="73">
        <v>0</v>
      </c>
      <c r="U67" s="73">
        <v>0</v>
      </c>
    </row>
    <row r="68" spans="1:21">
      <c r="A68" s="111"/>
      <c r="B68" s="73"/>
      <c r="C68" s="73" t="s">
        <v>396</v>
      </c>
      <c r="D68" s="57" t="s">
        <v>334</v>
      </c>
      <c r="E68" s="73"/>
      <c r="F68" s="73">
        <v>2</v>
      </c>
      <c r="G68" s="73">
        <v>2</v>
      </c>
      <c r="H68" s="73">
        <v>2</v>
      </c>
      <c r="I68" s="73">
        <v>2</v>
      </c>
      <c r="J68" s="73">
        <v>2</v>
      </c>
      <c r="K68" s="73">
        <v>2</v>
      </c>
      <c r="L68" s="73">
        <v>2</v>
      </c>
      <c r="M68" s="73">
        <v>2</v>
      </c>
      <c r="N68" s="73">
        <v>2</v>
      </c>
      <c r="O68" s="73">
        <v>2</v>
      </c>
      <c r="P68" s="73">
        <v>2</v>
      </c>
      <c r="Q68" s="52">
        <v>0</v>
      </c>
      <c r="R68" s="70">
        <v>0</v>
      </c>
      <c r="S68" s="73">
        <v>0</v>
      </c>
      <c r="T68" s="73">
        <v>0</v>
      </c>
      <c r="U68" s="73">
        <v>0</v>
      </c>
    </row>
    <row r="69" spans="1:21">
      <c r="A69" s="111"/>
      <c r="B69" s="73"/>
      <c r="C69" s="73" t="s">
        <v>397</v>
      </c>
      <c r="D69" s="57" t="s">
        <v>282</v>
      </c>
      <c r="E69" s="73"/>
      <c r="F69" s="73">
        <v>2</v>
      </c>
      <c r="G69" s="73">
        <v>2</v>
      </c>
      <c r="H69" s="73">
        <v>2</v>
      </c>
      <c r="I69" s="73">
        <v>2</v>
      </c>
      <c r="J69" s="73">
        <v>2</v>
      </c>
      <c r="K69" s="73">
        <v>2</v>
      </c>
      <c r="L69" s="73">
        <v>2</v>
      </c>
      <c r="M69" s="73">
        <v>2</v>
      </c>
      <c r="N69" s="73">
        <v>2</v>
      </c>
      <c r="O69" s="73">
        <v>2</v>
      </c>
      <c r="P69" s="73">
        <v>2</v>
      </c>
      <c r="Q69" s="52">
        <v>0</v>
      </c>
      <c r="R69" s="70">
        <v>0</v>
      </c>
      <c r="S69" s="73">
        <v>0</v>
      </c>
      <c r="T69" s="73">
        <v>0</v>
      </c>
      <c r="U69" s="73">
        <v>0</v>
      </c>
    </row>
    <row r="70" spans="1:21">
      <c r="A70" s="111"/>
      <c r="B70" s="73"/>
      <c r="C70" s="73" t="s">
        <v>398</v>
      </c>
      <c r="D70" s="57" t="s">
        <v>282</v>
      </c>
      <c r="E70" s="73"/>
      <c r="F70" s="73">
        <v>8</v>
      </c>
      <c r="G70" s="73">
        <v>8</v>
      </c>
      <c r="H70" s="73">
        <v>8</v>
      </c>
      <c r="I70" s="73">
        <v>8</v>
      </c>
      <c r="J70" s="73">
        <v>8</v>
      </c>
      <c r="K70" s="73">
        <v>8</v>
      </c>
      <c r="L70" s="73">
        <v>8</v>
      </c>
      <c r="M70" s="73">
        <v>8</v>
      </c>
      <c r="N70" s="73">
        <v>8</v>
      </c>
      <c r="O70" s="73">
        <v>8</v>
      </c>
      <c r="P70" s="73">
        <v>8</v>
      </c>
      <c r="Q70" s="73">
        <v>8</v>
      </c>
      <c r="R70" s="52">
        <v>0</v>
      </c>
      <c r="S70" s="73">
        <v>0</v>
      </c>
      <c r="T70" s="73">
        <v>0</v>
      </c>
      <c r="U70" s="73">
        <v>0</v>
      </c>
    </row>
    <row r="71" spans="1:21">
      <c r="A71" s="111"/>
      <c r="B71" s="73"/>
      <c r="C71" s="73" t="s">
        <v>399</v>
      </c>
      <c r="D71" s="57" t="s">
        <v>334</v>
      </c>
      <c r="E71" s="73"/>
      <c r="F71" s="73">
        <v>8</v>
      </c>
      <c r="G71" s="73">
        <v>8</v>
      </c>
      <c r="H71" s="73">
        <v>8</v>
      </c>
      <c r="I71" s="73">
        <v>8</v>
      </c>
      <c r="J71" s="73">
        <v>8</v>
      </c>
      <c r="K71" s="73">
        <v>8</v>
      </c>
      <c r="L71" s="73">
        <v>8</v>
      </c>
      <c r="M71" s="73">
        <v>8</v>
      </c>
      <c r="N71" s="73">
        <v>8</v>
      </c>
      <c r="O71" s="73">
        <v>8</v>
      </c>
      <c r="P71" s="73">
        <v>8</v>
      </c>
      <c r="Q71" s="73">
        <v>8</v>
      </c>
      <c r="R71" s="52">
        <v>0</v>
      </c>
      <c r="S71" s="73">
        <v>0</v>
      </c>
      <c r="T71" s="73">
        <v>0</v>
      </c>
      <c r="U71" s="73">
        <v>0</v>
      </c>
    </row>
    <row r="72" spans="1:21">
      <c r="A72" s="111"/>
      <c r="B72" s="73"/>
      <c r="C72" s="73" t="s">
        <v>400</v>
      </c>
      <c r="D72" s="57" t="s">
        <v>333</v>
      </c>
      <c r="E72" s="73"/>
      <c r="F72" s="73">
        <v>6</v>
      </c>
      <c r="G72" s="73">
        <v>6</v>
      </c>
      <c r="H72" s="73">
        <v>6</v>
      </c>
      <c r="I72" s="73">
        <v>6</v>
      </c>
      <c r="J72" s="73">
        <v>6</v>
      </c>
      <c r="K72" s="73">
        <v>6</v>
      </c>
      <c r="L72" s="73">
        <v>6</v>
      </c>
      <c r="M72" s="73">
        <v>6</v>
      </c>
      <c r="N72" s="73">
        <v>6</v>
      </c>
      <c r="O72" s="73">
        <v>6</v>
      </c>
      <c r="P72" s="73">
        <v>6</v>
      </c>
      <c r="Q72" s="73">
        <v>6</v>
      </c>
      <c r="R72" s="73">
        <v>6</v>
      </c>
      <c r="S72" s="52">
        <v>0</v>
      </c>
      <c r="T72" s="73">
        <v>0</v>
      </c>
      <c r="U72" s="73">
        <v>0</v>
      </c>
    </row>
    <row r="73" spans="1:21">
      <c r="A73" s="111"/>
      <c r="B73" s="74" t="s">
        <v>3</v>
      </c>
      <c r="C73" s="73" t="s">
        <v>401</v>
      </c>
      <c r="D73" s="57" t="s">
        <v>336</v>
      </c>
      <c r="E73" s="73"/>
      <c r="F73" s="73">
        <v>2</v>
      </c>
      <c r="G73" s="73">
        <v>2</v>
      </c>
      <c r="H73" s="73">
        <v>2</v>
      </c>
      <c r="I73" s="73">
        <v>2</v>
      </c>
      <c r="J73" s="73">
        <v>2</v>
      </c>
      <c r="K73" s="73">
        <v>2</v>
      </c>
      <c r="L73" s="73">
        <v>2</v>
      </c>
      <c r="M73" s="73">
        <v>2</v>
      </c>
      <c r="N73" s="73">
        <v>2</v>
      </c>
      <c r="O73" s="73">
        <v>2</v>
      </c>
      <c r="P73" s="73">
        <v>2</v>
      </c>
      <c r="Q73" s="73">
        <v>2</v>
      </c>
      <c r="R73" s="73">
        <v>2</v>
      </c>
      <c r="S73" s="52">
        <v>0</v>
      </c>
      <c r="T73" s="73">
        <v>0</v>
      </c>
      <c r="U73" s="73">
        <v>0</v>
      </c>
    </row>
    <row r="74" spans="1:21">
      <c r="A74" s="111"/>
      <c r="B74" s="73"/>
      <c r="C74" s="73" t="s">
        <v>402</v>
      </c>
      <c r="D74" s="57" t="s">
        <v>334</v>
      </c>
      <c r="E74" s="73"/>
      <c r="F74" s="73">
        <v>2</v>
      </c>
      <c r="G74" s="73">
        <v>2</v>
      </c>
      <c r="H74" s="73">
        <v>2</v>
      </c>
      <c r="I74" s="73">
        <v>2</v>
      </c>
      <c r="J74" s="73">
        <v>2</v>
      </c>
      <c r="K74" s="73">
        <v>2</v>
      </c>
      <c r="L74" s="73">
        <v>2</v>
      </c>
      <c r="M74" s="73">
        <v>2</v>
      </c>
      <c r="N74" s="73">
        <v>2</v>
      </c>
      <c r="O74" s="73">
        <v>2</v>
      </c>
      <c r="P74" s="73">
        <v>2</v>
      </c>
      <c r="Q74" s="73">
        <v>2</v>
      </c>
      <c r="R74" s="73">
        <v>2</v>
      </c>
      <c r="S74" s="73">
        <v>2</v>
      </c>
      <c r="T74" s="52">
        <v>0</v>
      </c>
      <c r="U74" s="73">
        <v>0</v>
      </c>
    </row>
    <row r="75" spans="1:21">
      <c r="A75" s="111"/>
      <c r="B75" s="73"/>
      <c r="C75" s="73" t="s">
        <v>403</v>
      </c>
      <c r="D75" s="57" t="s">
        <v>334</v>
      </c>
      <c r="E75" s="73"/>
      <c r="F75" s="73">
        <v>2</v>
      </c>
      <c r="G75" s="73">
        <v>2</v>
      </c>
      <c r="H75" s="73">
        <v>2</v>
      </c>
      <c r="I75" s="73">
        <v>2</v>
      </c>
      <c r="J75" s="73">
        <v>2</v>
      </c>
      <c r="K75" s="73">
        <v>2</v>
      </c>
      <c r="L75" s="73">
        <v>2</v>
      </c>
      <c r="M75" s="73">
        <v>2</v>
      </c>
      <c r="N75" s="73">
        <v>2</v>
      </c>
      <c r="O75" s="73">
        <v>2</v>
      </c>
      <c r="P75" s="73">
        <v>2</v>
      </c>
      <c r="Q75" s="73">
        <v>2</v>
      </c>
      <c r="R75" s="73">
        <v>2</v>
      </c>
      <c r="S75" s="73">
        <v>2</v>
      </c>
      <c r="T75" s="52">
        <v>0</v>
      </c>
      <c r="U75" s="73">
        <v>0</v>
      </c>
    </row>
    <row r="76" spans="1:21">
      <c r="A76" s="111"/>
      <c r="B76" s="73"/>
      <c r="C76" s="73" t="s">
        <v>404</v>
      </c>
      <c r="D76" s="57" t="s">
        <v>334</v>
      </c>
      <c r="E76" s="73"/>
      <c r="F76" s="73">
        <v>2</v>
      </c>
      <c r="G76" s="73">
        <v>2</v>
      </c>
      <c r="H76" s="73">
        <v>2</v>
      </c>
      <c r="I76" s="73">
        <v>2</v>
      </c>
      <c r="J76" s="73">
        <v>2</v>
      </c>
      <c r="K76" s="73">
        <v>2</v>
      </c>
      <c r="L76" s="73">
        <v>2</v>
      </c>
      <c r="M76" s="73">
        <v>2</v>
      </c>
      <c r="N76" s="73">
        <v>2</v>
      </c>
      <c r="O76" s="73">
        <v>2</v>
      </c>
      <c r="P76" s="73">
        <v>2</v>
      </c>
      <c r="Q76" s="73">
        <v>2</v>
      </c>
      <c r="R76" s="73">
        <v>2</v>
      </c>
      <c r="S76" s="73">
        <v>2</v>
      </c>
      <c r="T76" s="52">
        <v>0</v>
      </c>
      <c r="U76" s="73">
        <v>0</v>
      </c>
    </row>
    <row r="77" spans="1:21">
      <c r="A77" s="111"/>
      <c r="B77" s="73"/>
      <c r="C77" s="73" t="s">
        <v>405</v>
      </c>
      <c r="D77" s="57" t="s">
        <v>282</v>
      </c>
      <c r="E77" s="73"/>
      <c r="F77" s="73">
        <v>2</v>
      </c>
      <c r="G77" s="73">
        <v>2</v>
      </c>
      <c r="H77" s="73">
        <v>2</v>
      </c>
      <c r="I77" s="73">
        <v>2</v>
      </c>
      <c r="J77" s="73">
        <v>2</v>
      </c>
      <c r="K77" s="73">
        <v>2</v>
      </c>
      <c r="L77" s="73">
        <v>2</v>
      </c>
      <c r="M77" s="73">
        <v>2</v>
      </c>
      <c r="N77" s="73">
        <v>2</v>
      </c>
      <c r="O77" s="73">
        <v>2</v>
      </c>
      <c r="P77" s="73">
        <v>2</v>
      </c>
      <c r="Q77" s="73">
        <v>2</v>
      </c>
      <c r="R77" s="73">
        <v>2</v>
      </c>
      <c r="S77" s="73">
        <v>2</v>
      </c>
      <c r="T77" s="52">
        <v>0</v>
      </c>
      <c r="U77" s="73">
        <v>0</v>
      </c>
    </row>
    <row r="78" spans="1:21">
      <c r="A78" s="111"/>
      <c r="B78" s="73"/>
      <c r="C78" s="73" t="s">
        <v>406</v>
      </c>
      <c r="D78" s="57" t="s">
        <v>333</v>
      </c>
      <c r="E78" s="73"/>
      <c r="F78" s="73">
        <v>2</v>
      </c>
      <c r="G78" s="73">
        <v>2</v>
      </c>
      <c r="H78" s="73">
        <v>2</v>
      </c>
      <c r="I78" s="73">
        <v>2</v>
      </c>
      <c r="J78" s="73">
        <v>2</v>
      </c>
      <c r="K78" s="73">
        <v>2</v>
      </c>
      <c r="L78" s="73">
        <v>2</v>
      </c>
      <c r="M78" s="73">
        <v>2</v>
      </c>
      <c r="N78" s="73">
        <v>2</v>
      </c>
      <c r="O78" s="73">
        <v>2</v>
      </c>
      <c r="P78" s="73">
        <v>2</v>
      </c>
      <c r="Q78" s="73">
        <v>2</v>
      </c>
      <c r="R78" s="73">
        <v>2</v>
      </c>
      <c r="S78" s="73">
        <v>2</v>
      </c>
      <c r="T78" s="52">
        <v>0</v>
      </c>
      <c r="U78" s="73">
        <v>0</v>
      </c>
    </row>
    <row r="79" spans="1:21">
      <c r="A79" s="111"/>
      <c r="B79" s="73"/>
      <c r="C79" s="73" t="s">
        <v>407</v>
      </c>
      <c r="D79" s="57" t="s">
        <v>333</v>
      </c>
      <c r="E79" s="73"/>
      <c r="F79" s="73">
        <v>2</v>
      </c>
      <c r="G79" s="73">
        <v>2</v>
      </c>
      <c r="H79" s="73">
        <v>2</v>
      </c>
      <c r="I79" s="73">
        <v>2</v>
      </c>
      <c r="J79" s="73">
        <v>2</v>
      </c>
      <c r="K79" s="73">
        <v>2</v>
      </c>
      <c r="L79" s="73">
        <v>2</v>
      </c>
      <c r="M79" s="73">
        <v>2</v>
      </c>
      <c r="N79" s="73">
        <v>2</v>
      </c>
      <c r="O79" s="73">
        <v>2</v>
      </c>
      <c r="P79" s="73">
        <v>2</v>
      </c>
      <c r="Q79" s="73">
        <v>2</v>
      </c>
      <c r="R79" s="73">
        <v>2</v>
      </c>
      <c r="S79" s="73">
        <v>2</v>
      </c>
      <c r="T79" s="52">
        <v>0</v>
      </c>
      <c r="U79" s="73">
        <v>0</v>
      </c>
    </row>
    <row r="80" spans="1:21">
      <c r="A80" s="111"/>
      <c r="B80" s="73"/>
      <c r="C80" s="73" t="s">
        <v>408</v>
      </c>
      <c r="D80" s="57" t="s">
        <v>333</v>
      </c>
      <c r="E80" s="73"/>
      <c r="F80" s="73">
        <v>2</v>
      </c>
      <c r="G80" s="73">
        <v>2</v>
      </c>
      <c r="H80" s="73">
        <v>2</v>
      </c>
      <c r="I80" s="73">
        <v>2</v>
      </c>
      <c r="J80" s="73">
        <v>2</v>
      </c>
      <c r="K80" s="73">
        <v>2</v>
      </c>
      <c r="L80" s="73">
        <v>2</v>
      </c>
      <c r="M80" s="73">
        <v>2</v>
      </c>
      <c r="N80" s="73">
        <v>2</v>
      </c>
      <c r="O80" s="73">
        <v>2</v>
      </c>
      <c r="P80" s="73">
        <v>2</v>
      </c>
      <c r="Q80" s="73">
        <v>2</v>
      </c>
      <c r="R80" s="73">
        <v>2</v>
      </c>
      <c r="S80" s="73">
        <v>2</v>
      </c>
      <c r="T80" s="52">
        <v>0</v>
      </c>
      <c r="U80" s="73">
        <v>0</v>
      </c>
    </row>
    <row r="81" spans="1:21">
      <c r="A81" s="111"/>
      <c r="B81" s="73"/>
      <c r="C81" s="73" t="s">
        <v>409</v>
      </c>
      <c r="D81" s="57" t="s">
        <v>282</v>
      </c>
      <c r="E81" s="73"/>
      <c r="F81" s="73">
        <v>2</v>
      </c>
      <c r="G81" s="73">
        <v>2</v>
      </c>
      <c r="H81" s="73">
        <v>2</v>
      </c>
      <c r="I81" s="73">
        <v>2</v>
      </c>
      <c r="J81" s="73">
        <v>2</v>
      </c>
      <c r="K81" s="73">
        <v>2</v>
      </c>
      <c r="L81" s="73">
        <v>2</v>
      </c>
      <c r="M81" s="73">
        <v>2</v>
      </c>
      <c r="N81" s="73">
        <v>2</v>
      </c>
      <c r="O81" s="73">
        <v>2</v>
      </c>
      <c r="P81" s="73">
        <v>2</v>
      </c>
      <c r="Q81" s="73">
        <v>2</v>
      </c>
      <c r="R81" s="73">
        <v>2</v>
      </c>
      <c r="S81" s="73">
        <v>2</v>
      </c>
      <c r="T81" s="52">
        <v>0</v>
      </c>
      <c r="U81" s="73">
        <v>0</v>
      </c>
    </row>
    <row r="82" spans="1:21">
      <c r="A82" s="111"/>
      <c r="B82" s="73"/>
      <c r="C82" s="73" t="s">
        <v>410</v>
      </c>
      <c r="D82" s="57" t="s">
        <v>282</v>
      </c>
      <c r="E82" s="73"/>
      <c r="F82" s="73">
        <v>2</v>
      </c>
      <c r="G82" s="73">
        <v>2</v>
      </c>
      <c r="H82" s="73">
        <v>2</v>
      </c>
      <c r="I82" s="73">
        <v>2</v>
      </c>
      <c r="J82" s="73">
        <v>2</v>
      </c>
      <c r="K82" s="73">
        <v>2</v>
      </c>
      <c r="L82" s="73">
        <v>2</v>
      </c>
      <c r="M82" s="73">
        <v>2</v>
      </c>
      <c r="N82" s="73">
        <v>2</v>
      </c>
      <c r="O82" s="73">
        <v>2</v>
      </c>
      <c r="P82" s="73">
        <v>2</v>
      </c>
      <c r="Q82" s="73">
        <v>2</v>
      </c>
      <c r="R82" s="73">
        <v>2</v>
      </c>
      <c r="S82" s="73">
        <v>2</v>
      </c>
      <c r="T82" s="52">
        <v>0</v>
      </c>
      <c r="U82" s="73">
        <v>0</v>
      </c>
    </row>
    <row r="83" spans="1:21">
      <c r="A83" s="111"/>
      <c r="B83" s="74" t="s">
        <v>5</v>
      </c>
      <c r="C83" s="73" t="s">
        <v>411</v>
      </c>
      <c r="D83" s="57" t="s">
        <v>1</v>
      </c>
      <c r="E83" s="73"/>
      <c r="F83" s="73">
        <v>16</v>
      </c>
      <c r="G83" s="73">
        <v>16</v>
      </c>
      <c r="H83" s="73">
        <v>16</v>
      </c>
      <c r="I83" s="73">
        <v>16</v>
      </c>
      <c r="J83" s="73">
        <v>16</v>
      </c>
      <c r="K83" s="73">
        <v>16</v>
      </c>
      <c r="L83" s="73">
        <v>16</v>
      </c>
      <c r="M83" s="73">
        <v>16</v>
      </c>
      <c r="N83" s="73">
        <v>16</v>
      </c>
      <c r="O83" s="73">
        <v>16</v>
      </c>
      <c r="P83" s="73">
        <v>16</v>
      </c>
      <c r="Q83" s="73">
        <v>16</v>
      </c>
      <c r="R83" s="73">
        <v>16</v>
      </c>
      <c r="S83" s="73">
        <v>16</v>
      </c>
      <c r="T83" s="73">
        <v>16</v>
      </c>
      <c r="U83" s="52">
        <v>0</v>
      </c>
    </row>
    <row r="84" spans="1:21">
      <c r="A84" s="111"/>
      <c r="B84" s="73"/>
      <c r="C84" s="59" t="s">
        <v>412</v>
      </c>
      <c r="D84" s="57" t="s">
        <v>1</v>
      </c>
      <c r="E84" s="73"/>
      <c r="F84" s="73">
        <v>16</v>
      </c>
      <c r="G84" s="73">
        <v>16</v>
      </c>
      <c r="H84" s="73">
        <v>16</v>
      </c>
      <c r="I84" s="73">
        <v>16</v>
      </c>
      <c r="J84" s="73">
        <v>16</v>
      </c>
      <c r="K84" s="73">
        <v>16</v>
      </c>
      <c r="L84" s="73">
        <v>16</v>
      </c>
      <c r="M84" s="73">
        <v>16</v>
      </c>
      <c r="N84" s="73">
        <v>16</v>
      </c>
      <c r="O84" s="73">
        <v>16</v>
      </c>
      <c r="P84" s="73">
        <v>16</v>
      </c>
      <c r="Q84" s="73">
        <v>16</v>
      </c>
      <c r="R84" s="73">
        <v>16</v>
      </c>
      <c r="S84" s="73">
        <v>16</v>
      </c>
      <c r="T84" s="73">
        <v>16</v>
      </c>
      <c r="U84" s="52">
        <v>0</v>
      </c>
    </row>
    <row r="85" spans="1:21">
      <c r="A85" s="111"/>
      <c r="B85" s="74" t="s">
        <v>414</v>
      </c>
      <c r="C85" s="59"/>
      <c r="D85" s="57" t="s">
        <v>1</v>
      </c>
      <c r="E85" s="73"/>
      <c r="F85" s="73">
        <v>8</v>
      </c>
      <c r="G85" s="73">
        <v>8</v>
      </c>
      <c r="H85" s="73">
        <v>8</v>
      </c>
      <c r="I85" s="73">
        <v>8</v>
      </c>
      <c r="J85" s="73">
        <v>8</v>
      </c>
      <c r="K85" s="73">
        <v>8</v>
      </c>
      <c r="L85" s="73">
        <v>8</v>
      </c>
      <c r="M85" s="73">
        <v>8</v>
      </c>
      <c r="N85" s="73">
        <v>8</v>
      </c>
      <c r="O85" s="73">
        <v>8</v>
      </c>
      <c r="P85" s="73">
        <v>8</v>
      </c>
      <c r="Q85" s="73">
        <v>8</v>
      </c>
      <c r="R85" s="73">
        <v>8</v>
      </c>
      <c r="S85" s="73">
        <v>8</v>
      </c>
      <c r="T85" s="73">
        <v>8</v>
      </c>
      <c r="U85" s="52">
        <v>0</v>
      </c>
    </row>
    <row r="86" spans="1:21">
      <c r="A86" s="56"/>
      <c r="B86" s="60"/>
      <c r="C86" s="60"/>
      <c r="D86" s="75" t="s">
        <v>274</v>
      </c>
      <c r="E86" s="73"/>
      <c r="F86" s="73">
        <f>SUM(F17:F85)</f>
        <v>476</v>
      </c>
      <c r="G86" s="73">
        <f>SUM(G17:G84)</f>
        <v>436</v>
      </c>
      <c r="H86" s="73">
        <f>SUM(H17:H84)</f>
        <v>404</v>
      </c>
      <c r="I86" s="73">
        <f>SUM(I17:I84)</f>
        <v>373</v>
      </c>
      <c r="J86" s="73">
        <f>SUM(J17:J84)</f>
        <v>325</v>
      </c>
      <c r="K86" s="73">
        <f>SUM(K17:K84)</f>
        <v>293</v>
      </c>
      <c r="L86" s="73">
        <f>SUM(L17:L84)</f>
        <v>261</v>
      </c>
      <c r="M86" s="73">
        <f>SUM(M17:M84)</f>
        <v>229</v>
      </c>
      <c r="N86" s="73">
        <f>SUM(N17:N84)</f>
        <v>173</v>
      </c>
      <c r="O86" s="73">
        <f>SUM(O17:O84)</f>
        <v>141</v>
      </c>
      <c r="P86" s="73">
        <f>SUM(P17:P84)</f>
        <v>133</v>
      </c>
      <c r="Q86" s="73">
        <f>SUM(Q17:Q84)</f>
        <v>90</v>
      </c>
      <c r="R86" s="73">
        <f>SUM(R17:R84)</f>
        <v>58</v>
      </c>
      <c r="S86" s="73">
        <f>SUM(S17:S84)</f>
        <v>50</v>
      </c>
      <c r="T86" s="73">
        <f>SUM(T17:T84)</f>
        <v>32</v>
      </c>
      <c r="U86" s="73">
        <f>SUM(U17:U85)</f>
        <v>0</v>
      </c>
    </row>
    <row r="87" spans="1:2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</row>
    <row r="88" spans="1:21">
      <c r="A88" s="60"/>
      <c r="B88" s="60"/>
      <c r="C88" s="60"/>
    </row>
    <row r="89" spans="1:21" ht="67.5" customHeight="1">
      <c r="A89" s="74" t="s">
        <v>0</v>
      </c>
      <c r="B89" s="74" t="s">
        <v>275</v>
      </c>
      <c r="C89" s="74" t="s">
        <v>276</v>
      </c>
      <c r="D89" s="1" t="s">
        <v>277</v>
      </c>
      <c r="E89" s="4" t="s">
        <v>278</v>
      </c>
      <c r="F89" s="4" t="s">
        <v>280</v>
      </c>
      <c r="G89" s="2">
        <v>44280</v>
      </c>
      <c r="H89" s="2">
        <v>44281</v>
      </c>
      <c r="I89" s="2">
        <v>44282</v>
      </c>
      <c r="J89" s="2">
        <v>44283</v>
      </c>
      <c r="K89" s="2">
        <v>44284</v>
      </c>
      <c r="L89" s="2">
        <v>44285</v>
      </c>
      <c r="M89" s="2">
        <v>44286</v>
      </c>
      <c r="N89" s="2">
        <v>44287</v>
      </c>
      <c r="O89" s="2">
        <v>44288</v>
      </c>
      <c r="P89" s="2">
        <v>44289</v>
      </c>
      <c r="Q89" s="2">
        <v>44290</v>
      </c>
      <c r="R89" s="2">
        <v>44291</v>
      </c>
      <c r="S89" s="2">
        <v>44292</v>
      </c>
      <c r="T89" s="2">
        <v>44293</v>
      </c>
      <c r="U89" s="2">
        <v>44294</v>
      </c>
    </row>
    <row r="90" spans="1:21">
      <c r="A90" s="110">
        <v>2</v>
      </c>
      <c r="B90" s="113" t="s">
        <v>349</v>
      </c>
      <c r="C90" s="110"/>
      <c r="D90" s="57" t="s">
        <v>1</v>
      </c>
      <c r="E90" s="73">
        <v>32</v>
      </c>
      <c r="F90" s="73">
        <v>28</v>
      </c>
      <c r="G90" s="52">
        <v>0</v>
      </c>
      <c r="H90" s="53">
        <v>0</v>
      </c>
      <c r="I90" s="73">
        <v>0</v>
      </c>
      <c r="J90" s="73">
        <v>0</v>
      </c>
      <c r="K90" s="73">
        <v>0</v>
      </c>
      <c r="L90" s="73">
        <v>0</v>
      </c>
      <c r="M90" s="73">
        <v>0</v>
      </c>
      <c r="N90" s="73">
        <v>0</v>
      </c>
      <c r="O90" s="73">
        <v>0</v>
      </c>
      <c r="P90" s="73">
        <v>0</v>
      </c>
      <c r="Q90" s="73">
        <v>0</v>
      </c>
      <c r="R90" s="73">
        <v>0</v>
      </c>
      <c r="S90" s="73">
        <v>0</v>
      </c>
      <c r="T90" s="73">
        <v>0</v>
      </c>
      <c r="U90" s="73">
        <v>0</v>
      </c>
    </row>
    <row r="91" spans="1:21">
      <c r="A91" s="111"/>
      <c r="B91" s="115"/>
      <c r="C91" s="112"/>
      <c r="D91" s="57"/>
      <c r="E91" s="73"/>
      <c r="G91" s="62">
        <v>-4</v>
      </c>
      <c r="H91" s="5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</row>
    <row r="92" spans="1:21" ht="26.25" customHeight="1">
      <c r="A92" s="111"/>
      <c r="B92" s="113" t="s">
        <v>82</v>
      </c>
      <c r="C92" s="73"/>
      <c r="D92" s="57" t="s">
        <v>333</v>
      </c>
      <c r="E92" s="73">
        <v>6</v>
      </c>
      <c r="F92" s="73">
        <v>4</v>
      </c>
      <c r="G92" s="73">
        <v>6</v>
      </c>
      <c r="H92" s="52">
        <v>0</v>
      </c>
      <c r="I92" s="53">
        <v>0</v>
      </c>
      <c r="J92" s="73">
        <v>0</v>
      </c>
      <c r="K92" s="73">
        <v>0</v>
      </c>
      <c r="L92" s="73">
        <v>0</v>
      </c>
      <c r="M92" s="73">
        <v>0</v>
      </c>
      <c r="N92" s="73">
        <v>0</v>
      </c>
      <c r="O92" s="73">
        <v>0</v>
      </c>
      <c r="P92" s="73">
        <v>0</v>
      </c>
      <c r="Q92" s="73">
        <v>0</v>
      </c>
      <c r="R92" s="73">
        <v>0</v>
      </c>
      <c r="S92" s="73">
        <v>0</v>
      </c>
      <c r="T92" s="73">
        <v>0</v>
      </c>
      <c r="U92" s="73">
        <v>0</v>
      </c>
    </row>
    <row r="93" spans="1:21" ht="26.25" customHeight="1">
      <c r="A93" s="111"/>
      <c r="B93" s="115"/>
      <c r="C93" s="73"/>
      <c r="D93" s="57"/>
      <c r="E93" s="73"/>
      <c r="F93" s="73"/>
      <c r="G93" s="61">
        <v>-2</v>
      </c>
      <c r="H93" s="70"/>
      <c r="I93" s="5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</row>
    <row r="94" spans="1:21" ht="33">
      <c r="A94" s="111"/>
      <c r="B94" s="1" t="s">
        <v>350</v>
      </c>
      <c r="C94" s="73"/>
      <c r="D94" s="57" t="s">
        <v>334</v>
      </c>
      <c r="E94" s="73">
        <v>6</v>
      </c>
      <c r="F94" s="73">
        <v>6</v>
      </c>
      <c r="G94" s="73">
        <v>6</v>
      </c>
      <c r="H94" s="52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3">
        <v>0</v>
      </c>
      <c r="T94" s="73">
        <v>0</v>
      </c>
      <c r="U94" s="73">
        <v>0</v>
      </c>
    </row>
    <row r="95" spans="1:21">
      <c r="A95" s="111"/>
      <c r="B95" s="113" t="s">
        <v>288</v>
      </c>
      <c r="C95" s="73" t="s">
        <v>351</v>
      </c>
      <c r="D95" s="57" t="s">
        <v>336</v>
      </c>
      <c r="E95" s="73">
        <v>3</v>
      </c>
      <c r="F95" s="73">
        <v>3</v>
      </c>
      <c r="G95" s="73">
        <v>3</v>
      </c>
      <c r="H95" s="52">
        <v>0</v>
      </c>
      <c r="I95" s="70">
        <v>0</v>
      </c>
      <c r="J95" s="69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3">
        <v>0</v>
      </c>
      <c r="T95" s="73">
        <v>0</v>
      </c>
      <c r="U95" s="73">
        <v>0</v>
      </c>
    </row>
    <row r="96" spans="1:21">
      <c r="A96" s="111"/>
      <c r="B96" s="114"/>
      <c r="C96" s="73" t="s">
        <v>352</v>
      </c>
      <c r="D96" s="57" t="s">
        <v>282</v>
      </c>
      <c r="E96" s="73">
        <v>3</v>
      </c>
      <c r="F96" s="73">
        <v>3</v>
      </c>
      <c r="G96" s="73">
        <v>3</v>
      </c>
      <c r="H96" s="52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3">
        <v>0</v>
      </c>
      <c r="T96" s="73">
        <v>0</v>
      </c>
      <c r="U96" s="73">
        <v>0</v>
      </c>
    </row>
    <row r="97" spans="1:21">
      <c r="A97" s="111"/>
      <c r="B97" s="114"/>
      <c r="C97" s="73" t="s">
        <v>353</v>
      </c>
      <c r="D97" s="57" t="s">
        <v>336</v>
      </c>
      <c r="E97" s="73">
        <v>3</v>
      </c>
      <c r="F97" s="73">
        <v>3</v>
      </c>
      <c r="G97" s="73">
        <v>3</v>
      </c>
      <c r="H97" s="52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3">
        <v>0</v>
      </c>
      <c r="T97" s="73">
        <v>0</v>
      </c>
      <c r="U97" s="73">
        <v>0</v>
      </c>
    </row>
    <row r="98" spans="1:21">
      <c r="A98" s="111"/>
      <c r="B98" s="114"/>
      <c r="C98" s="73" t="s">
        <v>354</v>
      </c>
      <c r="D98" s="57" t="s">
        <v>282</v>
      </c>
      <c r="E98" s="73">
        <v>3</v>
      </c>
      <c r="F98" s="73">
        <v>3</v>
      </c>
      <c r="G98" s="73">
        <v>3</v>
      </c>
      <c r="H98" s="52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3">
        <v>0</v>
      </c>
      <c r="T98" s="73">
        <v>0</v>
      </c>
      <c r="U98" s="73">
        <v>0</v>
      </c>
    </row>
    <row r="99" spans="1:21">
      <c r="A99" s="111"/>
      <c r="B99" s="114"/>
      <c r="C99" s="48" t="s">
        <v>355</v>
      </c>
      <c r="D99" s="57" t="s">
        <v>336</v>
      </c>
      <c r="E99" s="73">
        <v>2</v>
      </c>
      <c r="F99" s="73">
        <v>2</v>
      </c>
      <c r="G99" s="73">
        <v>2</v>
      </c>
      <c r="H99" s="52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3">
        <v>0</v>
      </c>
      <c r="T99" s="73">
        <v>0</v>
      </c>
      <c r="U99" s="73">
        <v>0</v>
      </c>
    </row>
    <row r="100" spans="1:21">
      <c r="A100" s="111"/>
      <c r="B100" s="114"/>
      <c r="C100" s="73" t="s">
        <v>356</v>
      </c>
      <c r="D100" s="57" t="s">
        <v>282</v>
      </c>
      <c r="E100" s="73">
        <v>2</v>
      </c>
      <c r="F100" s="73">
        <v>2</v>
      </c>
      <c r="G100" s="73">
        <v>2</v>
      </c>
      <c r="H100" s="52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3">
        <v>0</v>
      </c>
      <c r="T100" s="73">
        <v>0</v>
      </c>
      <c r="U100" s="73">
        <v>0</v>
      </c>
    </row>
    <row r="101" spans="1:21">
      <c r="A101" s="111"/>
      <c r="B101" s="114"/>
      <c r="C101" s="73" t="s">
        <v>357</v>
      </c>
      <c r="D101" s="57" t="s">
        <v>334</v>
      </c>
      <c r="E101" s="73">
        <v>2</v>
      </c>
      <c r="F101" s="73">
        <v>2</v>
      </c>
      <c r="G101" s="73">
        <v>2</v>
      </c>
      <c r="H101" s="52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3">
        <v>0</v>
      </c>
      <c r="T101" s="73">
        <v>0</v>
      </c>
      <c r="U101" s="73">
        <v>0</v>
      </c>
    </row>
    <row r="102" spans="1:21">
      <c r="A102" s="111"/>
      <c r="B102" s="114"/>
      <c r="C102" s="73" t="s">
        <v>358</v>
      </c>
      <c r="D102" s="57" t="s">
        <v>333</v>
      </c>
      <c r="E102" s="73">
        <v>2</v>
      </c>
      <c r="F102" s="73">
        <v>2</v>
      </c>
      <c r="G102" s="73">
        <v>2</v>
      </c>
      <c r="H102" s="52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3">
        <v>0</v>
      </c>
      <c r="T102" s="73">
        <v>0</v>
      </c>
      <c r="U102" s="73">
        <v>0</v>
      </c>
    </row>
    <row r="103" spans="1:21">
      <c r="A103" s="111"/>
      <c r="B103" s="114"/>
      <c r="C103" s="73" t="s">
        <v>359</v>
      </c>
      <c r="D103" s="57" t="s">
        <v>334</v>
      </c>
      <c r="E103" s="73">
        <v>3</v>
      </c>
      <c r="F103" s="73">
        <v>3</v>
      </c>
      <c r="G103" s="73">
        <v>3</v>
      </c>
      <c r="H103" s="53">
        <v>3</v>
      </c>
      <c r="I103" s="52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3">
        <v>0</v>
      </c>
      <c r="T103" s="73">
        <v>0</v>
      </c>
      <c r="U103" s="73">
        <v>0</v>
      </c>
    </row>
    <row r="104" spans="1:21">
      <c r="A104" s="111"/>
      <c r="B104" s="114"/>
      <c r="C104" s="73" t="s">
        <v>360</v>
      </c>
      <c r="D104" s="57" t="s">
        <v>333</v>
      </c>
      <c r="E104" s="73">
        <v>3</v>
      </c>
      <c r="F104" s="73">
        <v>3</v>
      </c>
      <c r="G104" s="73">
        <v>3</v>
      </c>
      <c r="H104" s="53">
        <v>3</v>
      </c>
      <c r="I104" s="52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3">
        <v>0</v>
      </c>
      <c r="T104" s="73">
        <v>0</v>
      </c>
      <c r="U104" s="73">
        <v>0</v>
      </c>
    </row>
    <row r="105" spans="1:21">
      <c r="A105" s="111"/>
      <c r="B105" s="114"/>
      <c r="C105" s="73" t="s">
        <v>296</v>
      </c>
      <c r="D105" s="57" t="s">
        <v>1</v>
      </c>
      <c r="E105" s="73">
        <v>24</v>
      </c>
      <c r="F105" s="73">
        <v>16</v>
      </c>
      <c r="G105" s="73">
        <v>24</v>
      </c>
      <c r="H105" s="53">
        <v>24</v>
      </c>
      <c r="I105" s="70">
        <v>24</v>
      </c>
      <c r="J105" s="52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3">
        <v>0</v>
      </c>
      <c r="T105" s="73">
        <v>0</v>
      </c>
      <c r="U105" s="73">
        <v>0</v>
      </c>
    </row>
    <row r="106" spans="1:21">
      <c r="A106" s="111"/>
      <c r="B106" s="115"/>
      <c r="C106" s="73"/>
      <c r="D106" s="57"/>
      <c r="E106" s="73"/>
      <c r="F106" s="73"/>
      <c r="G106" s="73"/>
      <c r="H106" s="53"/>
      <c r="I106" s="61">
        <v>-8</v>
      </c>
      <c r="J106" s="70"/>
      <c r="K106" s="70"/>
      <c r="L106" s="70"/>
      <c r="M106" s="70"/>
      <c r="N106" s="70"/>
      <c r="O106" s="70"/>
      <c r="P106" s="70"/>
      <c r="Q106" s="70"/>
      <c r="R106" s="70"/>
      <c r="S106" s="73"/>
      <c r="T106" s="73"/>
      <c r="U106" s="73"/>
    </row>
    <row r="107" spans="1:21">
      <c r="A107" s="111"/>
      <c r="B107" s="113" t="s">
        <v>297</v>
      </c>
      <c r="C107" s="73" t="s">
        <v>361</v>
      </c>
      <c r="D107" s="57" t="s">
        <v>334</v>
      </c>
      <c r="E107" s="73">
        <v>4</v>
      </c>
      <c r="F107" s="73">
        <v>2</v>
      </c>
      <c r="G107" s="73">
        <v>4</v>
      </c>
      <c r="H107" s="53">
        <v>4</v>
      </c>
      <c r="I107" s="52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</v>
      </c>
      <c r="S107" s="73">
        <v>0</v>
      </c>
      <c r="T107" s="73">
        <v>0</v>
      </c>
      <c r="U107" s="73">
        <v>0</v>
      </c>
    </row>
    <row r="108" spans="1:21">
      <c r="A108" s="111"/>
      <c r="B108" s="114"/>
      <c r="C108" s="73"/>
      <c r="D108" s="57"/>
      <c r="E108" s="73"/>
      <c r="F108" s="73"/>
      <c r="G108" s="73"/>
      <c r="H108" s="61">
        <v>-2</v>
      </c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3"/>
      <c r="T108" s="73"/>
      <c r="U108" s="73"/>
    </row>
    <row r="109" spans="1:21">
      <c r="A109" s="111"/>
      <c r="B109" s="114"/>
      <c r="C109" s="73" t="s">
        <v>362</v>
      </c>
      <c r="D109" s="57" t="s">
        <v>334</v>
      </c>
      <c r="E109" s="73">
        <v>4</v>
      </c>
      <c r="F109" s="73">
        <v>3</v>
      </c>
      <c r="G109" s="73">
        <v>4</v>
      </c>
      <c r="H109" s="53">
        <v>4</v>
      </c>
      <c r="I109" s="52">
        <v>0</v>
      </c>
      <c r="J109" s="70">
        <v>0</v>
      </c>
      <c r="K109" s="70">
        <v>0</v>
      </c>
      <c r="L109" s="70">
        <v>0</v>
      </c>
      <c r="M109" s="70">
        <v>0</v>
      </c>
      <c r="N109" s="70">
        <v>0</v>
      </c>
      <c r="O109" s="70">
        <v>0</v>
      </c>
      <c r="P109" s="70">
        <v>0</v>
      </c>
      <c r="Q109" s="70">
        <v>0</v>
      </c>
      <c r="R109" s="70">
        <v>0</v>
      </c>
      <c r="S109" s="73">
        <v>0</v>
      </c>
      <c r="T109" s="73">
        <v>0</v>
      </c>
      <c r="U109" s="73">
        <v>0</v>
      </c>
    </row>
    <row r="110" spans="1:21">
      <c r="A110" s="111"/>
      <c r="B110" s="114"/>
      <c r="C110" s="73"/>
      <c r="D110" s="57"/>
      <c r="E110" s="73"/>
      <c r="F110" s="73"/>
      <c r="G110" s="73"/>
      <c r="H110" s="61">
        <v>-1</v>
      </c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3"/>
      <c r="T110" s="73"/>
      <c r="U110" s="73"/>
    </row>
    <row r="111" spans="1:21">
      <c r="A111" s="111"/>
      <c r="B111" s="114"/>
      <c r="C111" s="73" t="s">
        <v>363</v>
      </c>
      <c r="D111" s="57" t="s">
        <v>334</v>
      </c>
      <c r="E111" s="73">
        <v>1</v>
      </c>
      <c r="F111" s="73">
        <v>2</v>
      </c>
      <c r="G111" s="73">
        <v>1</v>
      </c>
      <c r="H111" s="53">
        <v>1</v>
      </c>
      <c r="I111" s="52">
        <v>0</v>
      </c>
      <c r="J111" s="70">
        <v>0</v>
      </c>
      <c r="K111" s="70">
        <v>0</v>
      </c>
      <c r="L111" s="70">
        <v>0</v>
      </c>
      <c r="M111" s="70">
        <v>0</v>
      </c>
      <c r="N111" s="70">
        <v>0</v>
      </c>
      <c r="O111" s="70">
        <v>0</v>
      </c>
      <c r="P111" s="70">
        <v>0</v>
      </c>
      <c r="Q111" s="70">
        <v>0</v>
      </c>
      <c r="R111" s="70">
        <v>0</v>
      </c>
      <c r="S111" s="73">
        <v>0</v>
      </c>
      <c r="T111" s="73">
        <v>0</v>
      </c>
      <c r="U111" s="73">
        <v>0</v>
      </c>
    </row>
    <row r="112" spans="1:21">
      <c r="A112" s="111"/>
      <c r="B112" s="114"/>
      <c r="C112" s="73"/>
      <c r="D112" s="57"/>
      <c r="E112" s="73"/>
      <c r="F112" s="73"/>
      <c r="G112" s="73"/>
      <c r="H112" s="53"/>
      <c r="I112" s="65">
        <v>1</v>
      </c>
      <c r="J112" s="70"/>
      <c r="K112" s="70"/>
      <c r="L112" s="70"/>
      <c r="M112" s="70"/>
      <c r="N112" s="70"/>
      <c r="O112" s="70"/>
      <c r="P112" s="70"/>
      <c r="Q112" s="70"/>
      <c r="R112" s="70"/>
      <c r="S112" s="73"/>
      <c r="T112" s="73"/>
      <c r="U112" s="73"/>
    </row>
    <row r="113" spans="1:21">
      <c r="A113" s="111"/>
      <c r="B113" s="114"/>
      <c r="C113" s="73" t="s">
        <v>364</v>
      </c>
      <c r="D113" s="57" t="s">
        <v>336</v>
      </c>
      <c r="E113" s="73">
        <v>3</v>
      </c>
      <c r="F113" s="73">
        <v>2</v>
      </c>
      <c r="G113" s="73">
        <v>3</v>
      </c>
      <c r="H113" s="53">
        <v>3</v>
      </c>
      <c r="I113" s="52">
        <v>0</v>
      </c>
      <c r="J113" s="70">
        <v>0</v>
      </c>
      <c r="K113" s="70">
        <v>0</v>
      </c>
      <c r="L113" s="70">
        <v>0</v>
      </c>
      <c r="M113" s="70">
        <v>0</v>
      </c>
      <c r="N113" s="70">
        <v>0</v>
      </c>
      <c r="O113" s="70">
        <v>0</v>
      </c>
      <c r="P113" s="70">
        <v>0</v>
      </c>
      <c r="Q113" s="70">
        <v>0</v>
      </c>
      <c r="R113" s="70">
        <v>0</v>
      </c>
      <c r="S113" s="73">
        <v>0</v>
      </c>
      <c r="T113" s="73">
        <v>0</v>
      </c>
      <c r="U113" s="73">
        <v>0</v>
      </c>
    </row>
    <row r="114" spans="1:21">
      <c r="A114" s="111"/>
      <c r="B114" s="114"/>
      <c r="C114" s="73"/>
      <c r="D114" s="57"/>
      <c r="E114" s="73"/>
      <c r="F114" s="73"/>
      <c r="G114" s="73"/>
      <c r="H114" s="61">
        <v>-1</v>
      </c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3"/>
      <c r="T114" s="73"/>
      <c r="U114" s="73"/>
    </row>
    <row r="115" spans="1:21">
      <c r="A115" s="111"/>
      <c r="B115" s="114"/>
      <c r="C115" s="48" t="s">
        <v>366</v>
      </c>
      <c r="D115" s="57" t="s">
        <v>336</v>
      </c>
      <c r="E115" s="73">
        <v>3</v>
      </c>
      <c r="F115" s="73">
        <v>2</v>
      </c>
      <c r="G115" s="73">
        <v>3</v>
      </c>
      <c r="H115" s="53">
        <v>3</v>
      </c>
      <c r="I115" s="52">
        <v>0</v>
      </c>
      <c r="J115" s="70">
        <v>0</v>
      </c>
      <c r="K115" s="70">
        <v>0</v>
      </c>
      <c r="L115" s="70">
        <v>0</v>
      </c>
      <c r="M115" s="70">
        <v>0</v>
      </c>
      <c r="N115" s="70">
        <v>0</v>
      </c>
      <c r="O115" s="70">
        <v>0</v>
      </c>
      <c r="P115" s="70">
        <v>0</v>
      </c>
      <c r="Q115" s="70">
        <v>0</v>
      </c>
      <c r="R115" s="70">
        <v>0</v>
      </c>
      <c r="S115" s="73">
        <v>0</v>
      </c>
      <c r="T115" s="73">
        <v>0</v>
      </c>
      <c r="U115" s="73">
        <v>0</v>
      </c>
    </row>
    <row r="116" spans="1:21">
      <c r="A116" s="111"/>
      <c r="B116" s="114"/>
      <c r="C116" s="48"/>
      <c r="D116" s="57"/>
      <c r="E116" s="73"/>
      <c r="F116" s="73"/>
      <c r="G116" s="73"/>
      <c r="H116" s="61">
        <v>-1</v>
      </c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3"/>
      <c r="T116" s="73"/>
      <c r="U116" s="73"/>
    </row>
    <row r="117" spans="1:21">
      <c r="A117" s="111"/>
      <c r="B117" s="114"/>
      <c r="C117" s="73" t="s">
        <v>365</v>
      </c>
      <c r="D117" s="57" t="s">
        <v>333</v>
      </c>
      <c r="E117" s="73">
        <v>1</v>
      </c>
      <c r="F117" s="73">
        <v>1</v>
      </c>
      <c r="G117" s="73">
        <v>1</v>
      </c>
      <c r="H117" s="53">
        <v>1</v>
      </c>
      <c r="I117" s="52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3">
        <v>0</v>
      </c>
      <c r="T117" s="73">
        <v>0</v>
      </c>
      <c r="U117" s="73">
        <v>0</v>
      </c>
    </row>
    <row r="118" spans="1:21">
      <c r="A118" s="111"/>
      <c r="B118" s="114"/>
      <c r="C118" s="73" t="s">
        <v>367</v>
      </c>
      <c r="D118" s="57" t="s">
        <v>336</v>
      </c>
      <c r="E118" s="73">
        <v>1</v>
      </c>
      <c r="F118" s="73">
        <v>1</v>
      </c>
      <c r="G118" s="73">
        <v>1</v>
      </c>
      <c r="H118" s="53">
        <v>1</v>
      </c>
      <c r="I118" s="52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0</v>
      </c>
      <c r="P118" s="70">
        <v>0</v>
      </c>
      <c r="Q118" s="70">
        <v>0</v>
      </c>
      <c r="R118" s="70">
        <v>0</v>
      </c>
      <c r="S118" s="73">
        <v>0</v>
      </c>
      <c r="T118" s="73">
        <v>0</v>
      </c>
      <c r="U118" s="73">
        <v>0</v>
      </c>
    </row>
    <row r="119" spans="1:21">
      <c r="A119" s="111"/>
      <c r="B119" s="114"/>
      <c r="C119" s="73" t="s">
        <v>368</v>
      </c>
      <c r="D119" s="57" t="s">
        <v>282</v>
      </c>
      <c r="E119" s="73">
        <v>3</v>
      </c>
      <c r="F119" s="73">
        <v>2</v>
      </c>
      <c r="G119" s="73">
        <v>3</v>
      </c>
      <c r="H119" s="53">
        <v>3</v>
      </c>
      <c r="I119" s="52">
        <v>0</v>
      </c>
      <c r="J119" s="70">
        <v>0</v>
      </c>
      <c r="K119" s="70">
        <v>0</v>
      </c>
      <c r="L119" s="70">
        <v>0</v>
      </c>
      <c r="M119" s="70">
        <v>0</v>
      </c>
      <c r="N119" s="70">
        <v>0</v>
      </c>
      <c r="O119" s="70">
        <v>0</v>
      </c>
      <c r="P119" s="70">
        <v>0</v>
      </c>
      <c r="Q119" s="70">
        <v>0</v>
      </c>
      <c r="R119" s="70">
        <v>0</v>
      </c>
      <c r="S119" s="73">
        <v>0</v>
      </c>
      <c r="T119" s="73">
        <v>0</v>
      </c>
      <c r="U119" s="73">
        <v>0</v>
      </c>
    </row>
    <row r="120" spans="1:21">
      <c r="A120" s="111"/>
      <c r="B120" s="114"/>
      <c r="C120" s="73"/>
      <c r="D120" s="57"/>
      <c r="E120" s="73"/>
      <c r="F120" s="73"/>
      <c r="G120" s="73"/>
      <c r="H120" s="61">
        <v>-1</v>
      </c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3"/>
      <c r="T120" s="73"/>
      <c r="U120" s="73"/>
    </row>
    <row r="121" spans="1:21">
      <c r="A121" s="111"/>
      <c r="B121" s="114"/>
      <c r="C121" s="73" t="s">
        <v>369</v>
      </c>
      <c r="D121" s="57" t="s">
        <v>282</v>
      </c>
      <c r="E121" s="73">
        <v>3</v>
      </c>
      <c r="F121" s="73">
        <v>1</v>
      </c>
      <c r="G121" s="73">
        <v>3</v>
      </c>
      <c r="H121" s="53">
        <v>3</v>
      </c>
      <c r="I121" s="52">
        <v>0</v>
      </c>
      <c r="J121" s="70">
        <v>0</v>
      </c>
      <c r="K121" s="70">
        <v>0</v>
      </c>
      <c r="L121" s="70">
        <v>0</v>
      </c>
      <c r="M121" s="70">
        <v>0</v>
      </c>
      <c r="N121" s="70">
        <v>0</v>
      </c>
      <c r="O121" s="70">
        <v>0</v>
      </c>
      <c r="P121" s="70">
        <v>0</v>
      </c>
      <c r="Q121" s="70">
        <v>0</v>
      </c>
      <c r="R121" s="70">
        <v>0</v>
      </c>
      <c r="S121" s="73">
        <v>0</v>
      </c>
      <c r="T121" s="73">
        <v>0</v>
      </c>
      <c r="U121" s="73">
        <v>0</v>
      </c>
    </row>
    <row r="122" spans="1:21">
      <c r="A122" s="111"/>
      <c r="B122" s="114"/>
      <c r="C122" s="73"/>
      <c r="D122" s="57"/>
      <c r="E122" s="73"/>
      <c r="F122" s="73"/>
      <c r="G122" s="73"/>
      <c r="H122" s="61">
        <v>-2</v>
      </c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3"/>
      <c r="T122" s="73"/>
      <c r="U122" s="73"/>
    </row>
    <row r="123" spans="1:21">
      <c r="A123" s="111"/>
      <c r="B123" s="114"/>
      <c r="C123" s="73" t="s">
        <v>370</v>
      </c>
      <c r="D123" s="57" t="s">
        <v>282</v>
      </c>
      <c r="E123" s="73">
        <v>2</v>
      </c>
      <c r="F123" s="73">
        <v>2</v>
      </c>
      <c r="G123" s="73">
        <v>2</v>
      </c>
      <c r="H123" s="53">
        <v>2</v>
      </c>
      <c r="I123" s="52">
        <v>0</v>
      </c>
      <c r="J123" s="70">
        <v>0</v>
      </c>
      <c r="K123" s="70">
        <v>0</v>
      </c>
      <c r="L123" s="70">
        <v>0</v>
      </c>
      <c r="M123" s="70">
        <v>0</v>
      </c>
      <c r="N123" s="70">
        <v>0</v>
      </c>
      <c r="O123" s="70">
        <v>0</v>
      </c>
      <c r="P123" s="70">
        <v>0</v>
      </c>
      <c r="Q123" s="70">
        <v>0</v>
      </c>
      <c r="R123" s="70">
        <v>0</v>
      </c>
      <c r="S123" s="73">
        <v>0</v>
      </c>
      <c r="T123" s="73">
        <v>0</v>
      </c>
      <c r="U123" s="73">
        <v>0</v>
      </c>
    </row>
    <row r="124" spans="1:21">
      <c r="A124" s="111"/>
      <c r="B124" s="114"/>
      <c r="C124" s="84" t="s">
        <v>304</v>
      </c>
      <c r="D124" s="57" t="s">
        <v>1</v>
      </c>
      <c r="E124" s="73">
        <v>24</v>
      </c>
      <c r="F124" s="73">
        <v>12</v>
      </c>
      <c r="G124" s="73">
        <v>24</v>
      </c>
      <c r="H124" s="53">
        <v>24</v>
      </c>
      <c r="I124" s="70">
        <v>24</v>
      </c>
      <c r="J124" s="52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0</v>
      </c>
      <c r="Q124" s="70">
        <v>0</v>
      </c>
      <c r="R124" s="70">
        <v>0</v>
      </c>
      <c r="S124" s="73">
        <v>0</v>
      </c>
      <c r="T124" s="73">
        <v>0</v>
      </c>
      <c r="U124" s="73">
        <v>0</v>
      </c>
    </row>
    <row r="125" spans="1:21">
      <c r="A125" s="111"/>
      <c r="B125" s="115"/>
      <c r="D125" s="57"/>
      <c r="E125" s="73"/>
      <c r="F125" s="73"/>
      <c r="G125" s="73"/>
      <c r="H125" s="53"/>
      <c r="I125" s="61">
        <v>-12</v>
      </c>
      <c r="J125" s="70"/>
      <c r="K125" s="70"/>
      <c r="L125" s="70"/>
      <c r="M125" s="70"/>
      <c r="N125" s="70"/>
      <c r="O125" s="70"/>
      <c r="P125" s="70"/>
      <c r="Q125" s="70"/>
      <c r="R125" s="70"/>
      <c r="S125" s="73"/>
      <c r="T125" s="73"/>
      <c r="U125" s="73"/>
    </row>
    <row r="126" spans="1:21">
      <c r="A126" s="111"/>
      <c r="B126" s="113" t="s">
        <v>101</v>
      </c>
      <c r="C126" s="73" t="s">
        <v>371</v>
      </c>
      <c r="D126" s="57" t="s">
        <v>333</v>
      </c>
      <c r="E126" s="73">
        <v>32</v>
      </c>
      <c r="F126" s="73">
        <v>32</v>
      </c>
      <c r="G126" s="73">
        <v>32</v>
      </c>
      <c r="H126" s="53">
        <v>32</v>
      </c>
      <c r="I126" s="70">
        <v>32</v>
      </c>
      <c r="J126" s="70">
        <v>32</v>
      </c>
      <c r="K126" s="70">
        <v>24</v>
      </c>
      <c r="L126" s="70">
        <v>16</v>
      </c>
      <c r="M126" s="70">
        <v>8</v>
      </c>
      <c r="N126" s="52">
        <v>0</v>
      </c>
      <c r="O126" s="70">
        <v>0</v>
      </c>
      <c r="P126" s="70">
        <v>0</v>
      </c>
      <c r="Q126" s="70">
        <v>0</v>
      </c>
      <c r="R126" s="70">
        <v>0</v>
      </c>
      <c r="S126" s="73">
        <v>0</v>
      </c>
      <c r="T126" s="73">
        <v>0</v>
      </c>
      <c r="U126" s="73">
        <v>0</v>
      </c>
    </row>
    <row r="127" spans="1:21">
      <c r="A127" s="111"/>
      <c r="B127" s="114"/>
      <c r="C127" s="48" t="s">
        <v>372</v>
      </c>
      <c r="D127" s="57" t="s">
        <v>336</v>
      </c>
      <c r="E127" s="73">
        <v>16</v>
      </c>
      <c r="F127" s="73">
        <v>14</v>
      </c>
      <c r="G127" s="73">
        <v>16</v>
      </c>
      <c r="H127" s="53">
        <v>16</v>
      </c>
      <c r="I127" s="70">
        <v>16</v>
      </c>
      <c r="J127" s="70">
        <v>16</v>
      </c>
      <c r="K127" s="70">
        <v>8</v>
      </c>
      <c r="L127" s="52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3">
        <v>0</v>
      </c>
      <c r="T127" s="73">
        <v>0</v>
      </c>
      <c r="U127" s="73">
        <v>0</v>
      </c>
    </row>
    <row r="128" spans="1:21">
      <c r="A128" s="111"/>
      <c r="B128" s="114"/>
      <c r="C128" s="48"/>
      <c r="D128" s="57"/>
      <c r="E128" s="73"/>
      <c r="F128" s="73"/>
      <c r="G128" s="73"/>
      <c r="H128" s="53"/>
      <c r="I128" s="70"/>
      <c r="J128" s="70"/>
      <c r="K128" s="61">
        <v>-2</v>
      </c>
      <c r="M128" s="70"/>
      <c r="N128" s="70"/>
      <c r="O128" s="70"/>
      <c r="P128" s="70"/>
      <c r="Q128" s="70"/>
      <c r="R128" s="70"/>
      <c r="S128" s="73"/>
      <c r="T128" s="73"/>
      <c r="U128" s="73"/>
    </row>
    <row r="129" spans="1:21">
      <c r="A129" s="111"/>
      <c r="B129" s="114"/>
      <c r="C129" s="73" t="s">
        <v>373</v>
      </c>
      <c r="D129" s="57" t="s">
        <v>334</v>
      </c>
      <c r="E129" s="73">
        <v>16</v>
      </c>
      <c r="F129" s="73">
        <v>16</v>
      </c>
      <c r="G129" s="73">
        <v>16</v>
      </c>
      <c r="H129" s="53">
        <v>16</v>
      </c>
      <c r="I129" s="70">
        <v>16</v>
      </c>
      <c r="J129" s="70">
        <v>16</v>
      </c>
      <c r="K129" s="70">
        <v>8</v>
      </c>
      <c r="L129" s="52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3">
        <v>0</v>
      </c>
      <c r="T129" s="73">
        <v>0</v>
      </c>
      <c r="U129" s="73">
        <v>0</v>
      </c>
    </row>
    <row r="130" spans="1:21">
      <c r="A130" s="111"/>
      <c r="B130" s="114"/>
      <c r="C130" s="73" t="s">
        <v>374</v>
      </c>
      <c r="D130" s="57" t="s">
        <v>336</v>
      </c>
      <c r="E130" s="73">
        <v>16</v>
      </c>
      <c r="F130" s="73">
        <v>20</v>
      </c>
      <c r="G130" s="73">
        <v>16</v>
      </c>
      <c r="H130" s="53">
        <v>16</v>
      </c>
      <c r="I130" s="70">
        <v>16</v>
      </c>
      <c r="J130" s="70">
        <v>16</v>
      </c>
      <c r="K130" s="70">
        <v>16</v>
      </c>
      <c r="L130" s="70">
        <v>16</v>
      </c>
      <c r="M130" s="70">
        <v>8</v>
      </c>
      <c r="N130" s="52">
        <v>0</v>
      </c>
      <c r="O130" s="70">
        <v>0</v>
      </c>
      <c r="P130" s="70">
        <v>0</v>
      </c>
      <c r="Q130" s="70">
        <v>0</v>
      </c>
      <c r="R130" s="70">
        <v>0</v>
      </c>
      <c r="S130" s="73">
        <v>0</v>
      </c>
      <c r="T130" s="73">
        <v>0</v>
      </c>
      <c r="U130" s="73">
        <v>0</v>
      </c>
    </row>
    <row r="131" spans="1:21">
      <c r="A131" s="111"/>
      <c r="B131" s="114"/>
      <c r="C131" s="73"/>
      <c r="D131" s="57"/>
      <c r="E131" s="73"/>
      <c r="F131" s="73"/>
      <c r="G131" s="73"/>
      <c r="H131" s="53"/>
      <c r="I131" s="70"/>
      <c r="J131" s="70"/>
      <c r="K131" s="70"/>
      <c r="L131" s="70"/>
      <c r="M131" s="70"/>
      <c r="N131" s="65">
        <v>4</v>
      </c>
      <c r="O131" s="70"/>
      <c r="P131" s="70"/>
      <c r="Q131" s="70"/>
      <c r="R131" s="70"/>
      <c r="S131" s="73"/>
      <c r="T131" s="73"/>
      <c r="U131" s="73"/>
    </row>
    <row r="132" spans="1:21">
      <c r="A132" s="111"/>
      <c r="B132" s="114"/>
      <c r="C132" s="73" t="s">
        <v>375</v>
      </c>
      <c r="D132" s="57" t="s">
        <v>282</v>
      </c>
      <c r="E132" s="73">
        <v>16</v>
      </c>
      <c r="F132" s="73">
        <v>12</v>
      </c>
      <c r="G132" s="73">
        <v>16</v>
      </c>
      <c r="H132" s="53">
        <v>16</v>
      </c>
      <c r="I132" s="70">
        <v>16</v>
      </c>
      <c r="J132" s="70">
        <v>16</v>
      </c>
      <c r="K132" s="70">
        <v>8</v>
      </c>
      <c r="L132" s="52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3">
        <v>0</v>
      </c>
      <c r="T132" s="73">
        <v>0</v>
      </c>
      <c r="U132" s="73">
        <v>0</v>
      </c>
    </row>
    <row r="133" spans="1:21">
      <c r="A133" s="111"/>
      <c r="B133" s="114"/>
      <c r="C133" s="73"/>
      <c r="D133" s="57"/>
      <c r="E133" s="73"/>
      <c r="F133" s="73"/>
      <c r="G133" s="73"/>
      <c r="H133" s="53"/>
      <c r="I133" s="70"/>
      <c r="J133" s="70"/>
      <c r="K133" s="61">
        <v>-4</v>
      </c>
      <c r="M133" s="70"/>
      <c r="N133" s="70"/>
      <c r="O133" s="70"/>
      <c r="P133" s="70"/>
      <c r="Q133" s="70"/>
      <c r="R133" s="70"/>
      <c r="S133" s="73"/>
      <c r="T133" s="73"/>
      <c r="U133" s="73"/>
    </row>
    <row r="134" spans="1:21">
      <c r="A134" s="111"/>
      <c r="B134" s="114"/>
      <c r="C134" s="73" t="s">
        <v>376</v>
      </c>
      <c r="D134" s="57" t="s">
        <v>334</v>
      </c>
      <c r="E134" s="73">
        <v>8</v>
      </c>
      <c r="F134" s="73">
        <v>8</v>
      </c>
      <c r="G134" s="73">
        <v>8</v>
      </c>
      <c r="H134" s="53">
        <v>8</v>
      </c>
      <c r="I134" s="70">
        <v>8</v>
      </c>
      <c r="J134" s="70">
        <v>8</v>
      </c>
      <c r="K134" s="70">
        <v>8</v>
      </c>
      <c r="L134" s="70">
        <v>8</v>
      </c>
      <c r="M134" s="52">
        <v>0</v>
      </c>
      <c r="N134" s="70">
        <v>0</v>
      </c>
      <c r="O134" s="70">
        <v>0</v>
      </c>
      <c r="P134" s="70">
        <v>0</v>
      </c>
      <c r="Q134" s="70">
        <v>0</v>
      </c>
      <c r="R134" s="70">
        <v>0</v>
      </c>
      <c r="S134" s="73">
        <v>0</v>
      </c>
      <c r="T134" s="73">
        <v>0</v>
      </c>
      <c r="U134" s="73">
        <v>0</v>
      </c>
    </row>
    <row r="135" spans="1:21">
      <c r="A135" s="111"/>
      <c r="B135" s="114"/>
      <c r="C135" s="73" t="s">
        <v>377</v>
      </c>
      <c r="D135" s="57" t="s">
        <v>282</v>
      </c>
      <c r="E135" s="73">
        <v>8</v>
      </c>
      <c r="F135" s="73">
        <v>8</v>
      </c>
      <c r="G135" s="73">
        <v>8</v>
      </c>
      <c r="H135" s="53">
        <v>8</v>
      </c>
      <c r="I135" s="70">
        <v>8</v>
      </c>
      <c r="J135" s="70">
        <v>8</v>
      </c>
      <c r="K135" s="70">
        <v>8</v>
      </c>
      <c r="L135" s="70">
        <v>8</v>
      </c>
      <c r="M135" s="52">
        <v>0</v>
      </c>
      <c r="N135" s="70">
        <v>0</v>
      </c>
      <c r="O135" s="70">
        <v>0</v>
      </c>
      <c r="P135" s="70">
        <v>0</v>
      </c>
      <c r="Q135" s="70">
        <v>0</v>
      </c>
      <c r="R135" s="70">
        <v>0</v>
      </c>
      <c r="S135" s="73">
        <v>0</v>
      </c>
      <c r="T135" s="73">
        <v>0</v>
      </c>
      <c r="U135" s="73">
        <v>0</v>
      </c>
    </row>
    <row r="136" spans="1:21">
      <c r="A136" s="111"/>
      <c r="B136" s="114"/>
      <c r="C136" s="73" t="s">
        <v>378</v>
      </c>
      <c r="D136" s="57" t="s">
        <v>282</v>
      </c>
      <c r="E136" s="73">
        <v>16</v>
      </c>
      <c r="F136" s="73">
        <v>24</v>
      </c>
      <c r="G136" s="73">
        <v>16</v>
      </c>
      <c r="H136" s="53">
        <v>16</v>
      </c>
      <c r="I136" s="70">
        <v>16</v>
      </c>
      <c r="J136" s="70">
        <v>16</v>
      </c>
      <c r="K136" s="70">
        <v>16</v>
      </c>
      <c r="L136" s="70">
        <v>16</v>
      </c>
      <c r="M136" s="70">
        <v>16</v>
      </c>
      <c r="N136" s="70">
        <v>8</v>
      </c>
      <c r="O136" s="52">
        <v>0</v>
      </c>
      <c r="P136" s="70">
        <v>0</v>
      </c>
      <c r="Q136" s="70">
        <v>0</v>
      </c>
      <c r="R136" s="70">
        <v>0</v>
      </c>
      <c r="S136" s="73">
        <v>0</v>
      </c>
      <c r="T136" s="73">
        <v>0</v>
      </c>
      <c r="U136" s="73">
        <v>0</v>
      </c>
    </row>
    <row r="137" spans="1:21">
      <c r="A137" s="111"/>
      <c r="B137" s="114"/>
      <c r="C137" s="73"/>
      <c r="D137" s="57"/>
      <c r="E137" s="73"/>
      <c r="F137" s="73"/>
      <c r="G137" s="73"/>
      <c r="H137" s="53"/>
      <c r="I137" s="70"/>
      <c r="J137" s="70"/>
      <c r="K137" s="70"/>
      <c r="L137" s="70"/>
      <c r="M137" s="70"/>
      <c r="N137" s="70"/>
      <c r="O137" s="65">
        <v>6</v>
      </c>
      <c r="P137" s="70"/>
      <c r="Q137" s="70"/>
      <c r="R137" s="70"/>
      <c r="S137" s="73"/>
      <c r="T137" s="73"/>
      <c r="U137" s="73"/>
    </row>
    <row r="138" spans="1:21">
      <c r="A138" s="111"/>
      <c r="B138" s="114"/>
      <c r="C138" s="73" t="s">
        <v>379</v>
      </c>
      <c r="D138" s="57" t="s">
        <v>334</v>
      </c>
      <c r="E138" s="73">
        <v>8</v>
      </c>
      <c r="F138" s="73">
        <v>8</v>
      </c>
      <c r="G138" s="73">
        <v>8</v>
      </c>
      <c r="H138" s="53">
        <v>8</v>
      </c>
      <c r="I138" s="70">
        <v>8</v>
      </c>
      <c r="J138" s="70">
        <v>8</v>
      </c>
      <c r="K138" s="70">
        <v>8</v>
      </c>
      <c r="L138" s="70">
        <v>8</v>
      </c>
      <c r="M138" s="70">
        <v>8</v>
      </c>
      <c r="N138" s="52">
        <v>0</v>
      </c>
      <c r="O138" s="70">
        <v>0</v>
      </c>
      <c r="P138" s="70">
        <v>0</v>
      </c>
      <c r="Q138" s="70">
        <v>0</v>
      </c>
      <c r="R138" s="70">
        <v>0</v>
      </c>
      <c r="S138" s="73">
        <v>0</v>
      </c>
      <c r="T138" s="73">
        <v>0</v>
      </c>
      <c r="U138" s="73">
        <v>0</v>
      </c>
    </row>
    <row r="139" spans="1:21">
      <c r="A139" s="111"/>
      <c r="B139" s="114"/>
      <c r="C139" s="73" t="s">
        <v>380</v>
      </c>
      <c r="D139" s="57" t="s">
        <v>413</v>
      </c>
      <c r="E139" s="73">
        <v>16</v>
      </c>
      <c r="F139" s="73">
        <v>16</v>
      </c>
      <c r="G139" s="73">
        <v>16</v>
      </c>
      <c r="H139" s="73">
        <v>16</v>
      </c>
      <c r="I139" s="73">
        <v>16</v>
      </c>
      <c r="J139" s="73">
        <v>16</v>
      </c>
      <c r="K139" s="73">
        <v>16</v>
      </c>
      <c r="L139" s="73">
        <v>16</v>
      </c>
      <c r="M139" s="73">
        <v>16</v>
      </c>
      <c r="N139" s="70">
        <v>8</v>
      </c>
      <c r="O139" s="52">
        <v>0</v>
      </c>
      <c r="P139" s="70">
        <v>0</v>
      </c>
      <c r="Q139" s="70">
        <v>0</v>
      </c>
      <c r="R139" s="70">
        <v>0</v>
      </c>
      <c r="S139" s="73">
        <v>0</v>
      </c>
      <c r="T139" s="73">
        <v>0</v>
      </c>
      <c r="U139" s="73">
        <v>0</v>
      </c>
    </row>
    <row r="140" spans="1:21">
      <c r="A140" s="111"/>
      <c r="B140" s="114"/>
      <c r="C140" s="73" t="s">
        <v>311</v>
      </c>
      <c r="D140" s="57" t="s">
        <v>1</v>
      </c>
      <c r="E140" s="73">
        <v>32</v>
      </c>
      <c r="F140" s="73">
        <v>36</v>
      </c>
      <c r="G140" s="73">
        <v>32</v>
      </c>
      <c r="H140" s="73">
        <v>32</v>
      </c>
      <c r="I140" s="73">
        <v>32</v>
      </c>
      <c r="J140" s="73">
        <v>32</v>
      </c>
      <c r="K140" s="73">
        <v>32</v>
      </c>
      <c r="L140" s="73">
        <v>32</v>
      </c>
      <c r="M140" s="70">
        <v>32</v>
      </c>
      <c r="N140" s="70">
        <v>16</v>
      </c>
      <c r="O140" s="70">
        <v>8</v>
      </c>
      <c r="P140" s="52">
        <v>0</v>
      </c>
      <c r="Q140" s="70">
        <v>0</v>
      </c>
      <c r="R140" s="70">
        <v>0</v>
      </c>
      <c r="S140" s="73">
        <v>0</v>
      </c>
      <c r="T140" s="73">
        <v>0</v>
      </c>
      <c r="U140" s="73">
        <v>0</v>
      </c>
    </row>
    <row r="141" spans="1:21">
      <c r="A141" s="111"/>
      <c r="B141" s="115"/>
      <c r="C141" s="73"/>
      <c r="D141" s="57"/>
      <c r="E141" s="73"/>
      <c r="F141" s="73"/>
      <c r="G141" s="73"/>
      <c r="H141" s="73"/>
      <c r="I141" s="73"/>
      <c r="J141" s="73"/>
      <c r="K141" s="73"/>
      <c r="L141" s="73"/>
      <c r="M141" s="70"/>
      <c r="N141" s="70"/>
      <c r="O141" s="64">
        <v>4</v>
      </c>
      <c r="P141" s="70"/>
      <c r="Q141" s="70"/>
      <c r="R141" s="70"/>
      <c r="S141" s="73"/>
      <c r="T141" s="73"/>
      <c r="U141" s="73"/>
    </row>
    <row r="142" spans="1:21">
      <c r="A142" s="111"/>
      <c r="B142" s="113" t="s">
        <v>106</v>
      </c>
      <c r="C142" s="73" t="s">
        <v>381</v>
      </c>
      <c r="D142" s="57" t="s">
        <v>333</v>
      </c>
      <c r="E142" s="73">
        <v>4</v>
      </c>
      <c r="F142" s="73">
        <v>3</v>
      </c>
      <c r="G142" s="73">
        <v>4</v>
      </c>
      <c r="H142" s="73">
        <v>4</v>
      </c>
      <c r="I142" s="73">
        <v>4</v>
      </c>
      <c r="J142" s="73">
        <v>4</v>
      </c>
      <c r="K142" s="73">
        <v>4</v>
      </c>
      <c r="L142" s="73">
        <v>4</v>
      </c>
      <c r="M142" s="73">
        <v>4</v>
      </c>
      <c r="N142" s="73">
        <v>4</v>
      </c>
      <c r="O142" s="52">
        <v>0</v>
      </c>
      <c r="P142" s="70">
        <v>0</v>
      </c>
      <c r="Q142" s="70">
        <v>0</v>
      </c>
      <c r="R142" s="70">
        <v>0</v>
      </c>
      <c r="S142" s="73">
        <v>0</v>
      </c>
      <c r="T142" s="73">
        <v>0</v>
      </c>
      <c r="U142" s="73">
        <v>0</v>
      </c>
    </row>
    <row r="143" spans="1:21">
      <c r="A143" s="111"/>
      <c r="B143" s="114"/>
      <c r="C143" s="73"/>
      <c r="D143" s="57"/>
      <c r="E143" s="73"/>
      <c r="F143" s="73"/>
      <c r="G143" s="73"/>
      <c r="H143" s="73"/>
      <c r="I143" s="73"/>
      <c r="J143" s="73"/>
      <c r="K143" s="73"/>
      <c r="L143" s="73"/>
      <c r="M143" s="73"/>
      <c r="N143" s="61">
        <v>-1</v>
      </c>
      <c r="O143" s="70"/>
      <c r="P143" s="70"/>
      <c r="Q143" s="70"/>
      <c r="R143" s="70"/>
      <c r="S143" s="73"/>
      <c r="T143" s="73"/>
      <c r="U143" s="73"/>
    </row>
    <row r="144" spans="1:21">
      <c r="A144" s="111"/>
      <c r="B144" s="114"/>
      <c r="C144" s="73" t="s">
        <v>382</v>
      </c>
      <c r="D144" s="57" t="s">
        <v>336</v>
      </c>
      <c r="E144" s="73">
        <v>3</v>
      </c>
      <c r="F144" s="73">
        <v>2</v>
      </c>
      <c r="G144" s="73">
        <v>3</v>
      </c>
      <c r="H144" s="73">
        <v>3</v>
      </c>
      <c r="I144" s="73">
        <v>3</v>
      </c>
      <c r="J144" s="73">
        <v>3</v>
      </c>
      <c r="K144" s="73">
        <v>3</v>
      </c>
      <c r="L144" s="73">
        <v>3</v>
      </c>
      <c r="M144" s="73">
        <v>3</v>
      </c>
      <c r="N144" s="73">
        <v>3</v>
      </c>
      <c r="O144" s="73">
        <v>3</v>
      </c>
      <c r="P144" s="73">
        <v>3</v>
      </c>
      <c r="Q144" s="52">
        <v>0</v>
      </c>
      <c r="R144" s="70">
        <v>0</v>
      </c>
      <c r="S144" s="73">
        <v>0</v>
      </c>
      <c r="T144" s="73">
        <v>0</v>
      </c>
      <c r="U144" s="73">
        <v>0</v>
      </c>
    </row>
    <row r="145" spans="1:21">
      <c r="A145" s="111"/>
      <c r="B145" s="114"/>
      <c r="C145" s="73"/>
      <c r="D145" s="57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61">
        <v>-1</v>
      </c>
      <c r="Q145" s="70"/>
      <c r="R145" s="70"/>
      <c r="S145" s="73"/>
      <c r="T145" s="73"/>
      <c r="U145" s="73"/>
    </row>
    <row r="146" spans="1:21">
      <c r="A146" s="111"/>
      <c r="B146" s="114"/>
      <c r="C146" s="73" t="s">
        <v>383</v>
      </c>
      <c r="D146" s="57" t="s">
        <v>336</v>
      </c>
      <c r="E146" s="73">
        <v>3</v>
      </c>
      <c r="F146" s="73">
        <v>2</v>
      </c>
      <c r="G146" s="73">
        <v>3</v>
      </c>
      <c r="H146" s="73">
        <v>3</v>
      </c>
      <c r="I146" s="73">
        <v>3</v>
      </c>
      <c r="J146" s="73">
        <v>3</v>
      </c>
      <c r="K146" s="73">
        <v>3</v>
      </c>
      <c r="L146" s="73">
        <v>3</v>
      </c>
      <c r="M146" s="73">
        <v>3</v>
      </c>
      <c r="N146" s="73">
        <v>3</v>
      </c>
      <c r="O146" s="73">
        <v>3</v>
      </c>
      <c r="P146" s="73">
        <v>3</v>
      </c>
      <c r="Q146" s="52">
        <v>0</v>
      </c>
      <c r="R146" s="70">
        <v>0</v>
      </c>
      <c r="S146" s="73">
        <v>0</v>
      </c>
      <c r="T146" s="73">
        <v>0</v>
      </c>
      <c r="U146" s="73">
        <v>0</v>
      </c>
    </row>
    <row r="147" spans="1:21">
      <c r="A147" s="111"/>
      <c r="B147" s="114"/>
      <c r="C147" s="73"/>
      <c r="D147" s="57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61">
        <v>-1</v>
      </c>
      <c r="Q147" s="70"/>
      <c r="R147" s="70"/>
      <c r="S147" s="73"/>
      <c r="T147" s="73"/>
      <c r="U147" s="73"/>
    </row>
    <row r="148" spans="1:21">
      <c r="A148" s="111"/>
      <c r="B148" s="114"/>
      <c r="C148" s="73" t="s">
        <v>384</v>
      </c>
      <c r="D148" s="57" t="s">
        <v>336</v>
      </c>
      <c r="E148" s="73">
        <v>3</v>
      </c>
      <c r="F148" s="73">
        <v>2</v>
      </c>
      <c r="G148" s="73">
        <v>3</v>
      </c>
      <c r="H148" s="73">
        <v>3</v>
      </c>
      <c r="I148" s="73">
        <v>3</v>
      </c>
      <c r="J148" s="73">
        <v>3</v>
      </c>
      <c r="K148" s="73">
        <v>3</v>
      </c>
      <c r="L148" s="73">
        <v>3</v>
      </c>
      <c r="M148" s="73">
        <v>3</v>
      </c>
      <c r="N148" s="73">
        <v>3</v>
      </c>
      <c r="O148" s="73">
        <v>3</v>
      </c>
      <c r="P148" s="73">
        <v>3</v>
      </c>
      <c r="Q148" s="52">
        <v>0</v>
      </c>
      <c r="R148" s="70">
        <v>0</v>
      </c>
      <c r="S148" s="73">
        <v>0</v>
      </c>
      <c r="T148" s="73">
        <v>0</v>
      </c>
      <c r="U148" s="73">
        <v>0</v>
      </c>
    </row>
    <row r="149" spans="1:21">
      <c r="A149" s="111"/>
      <c r="B149" s="114"/>
      <c r="C149" s="73"/>
      <c r="D149" s="57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61">
        <v>-1</v>
      </c>
      <c r="Q149" s="70"/>
      <c r="R149" s="70"/>
      <c r="S149" s="73"/>
      <c r="T149" s="73"/>
      <c r="U149" s="73"/>
    </row>
    <row r="150" spans="1:21">
      <c r="A150" s="111"/>
      <c r="B150" s="114"/>
      <c r="C150" s="73" t="s">
        <v>385</v>
      </c>
      <c r="D150" s="57" t="s">
        <v>336</v>
      </c>
      <c r="E150" s="73">
        <v>2</v>
      </c>
      <c r="F150" s="73">
        <v>2</v>
      </c>
      <c r="G150" s="73">
        <v>2</v>
      </c>
      <c r="H150" s="73">
        <v>2</v>
      </c>
      <c r="I150" s="73">
        <v>2</v>
      </c>
      <c r="J150" s="73">
        <v>2</v>
      </c>
      <c r="K150" s="73">
        <v>2</v>
      </c>
      <c r="L150" s="73">
        <v>2</v>
      </c>
      <c r="M150" s="73">
        <v>2</v>
      </c>
      <c r="N150" s="73">
        <v>2</v>
      </c>
      <c r="O150" s="73">
        <v>2</v>
      </c>
      <c r="P150" s="73">
        <v>2</v>
      </c>
      <c r="Q150" s="52">
        <v>0</v>
      </c>
      <c r="R150" s="70">
        <v>0</v>
      </c>
      <c r="S150" s="73">
        <v>0</v>
      </c>
      <c r="T150" s="73">
        <v>0</v>
      </c>
      <c r="U150" s="73">
        <v>0</v>
      </c>
    </row>
    <row r="151" spans="1:21">
      <c r="A151" s="111"/>
      <c r="B151" s="114"/>
      <c r="C151" s="48" t="s">
        <v>386</v>
      </c>
      <c r="D151" s="57" t="s">
        <v>333</v>
      </c>
      <c r="E151" s="73">
        <v>2</v>
      </c>
      <c r="F151" s="73">
        <v>2</v>
      </c>
      <c r="G151" s="73">
        <v>2</v>
      </c>
      <c r="H151" s="73">
        <v>2</v>
      </c>
      <c r="I151" s="73">
        <v>2</v>
      </c>
      <c r="J151" s="73">
        <v>2</v>
      </c>
      <c r="K151" s="73">
        <v>2</v>
      </c>
      <c r="L151" s="73">
        <v>2</v>
      </c>
      <c r="M151" s="73">
        <v>2</v>
      </c>
      <c r="N151" s="73">
        <v>2</v>
      </c>
      <c r="O151" s="52">
        <v>0</v>
      </c>
      <c r="P151" s="70">
        <v>0</v>
      </c>
      <c r="Q151" s="70">
        <v>0</v>
      </c>
      <c r="R151" s="70">
        <v>0</v>
      </c>
      <c r="S151" s="73">
        <v>0</v>
      </c>
      <c r="T151" s="73">
        <v>0</v>
      </c>
      <c r="U151" s="73">
        <v>0</v>
      </c>
    </row>
    <row r="152" spans="1:21">
      <c r="A152" s="111"/>
      <c r="B152" s="114"/>
      <c r="C152" s="48" t="s">
        <v>387</v>
      </c>
      <c r="D152" s="57" t="s">
        <v>333</v>
      </c>
      <c r="E152" s="73">
        <v>2</v>
      </c>
      <c r="F152" s="73">
        <v>2</v>
      </c>
      <c r="G152" s="73">
        <v>2</v>
      </c>
      <c r="H152" s="73">
        <v>2</v>
      </c>
      <c r="I152" s="73">
        <v>2</v>
      </c>
      <c r="J152" s="73">
        <v>2</v>
      </c>
      <c r="K152" s="73">
        <v>2</v>
      </c>
      <c r="L152" s="73">
        <v>2</v>
      </c>
      <c r="M152" s="73">
        <v>2</v>
      </c>
      <c r="N152" s="73">
        <v>2</v>
      </c>
      <c r="O152" s="52">
        <v>0</v>
      </c>
      <c r="P152" s="70">
        <v>0</v>
      </c>
      <c r="Q152" s="70">
        <v>0</v>
      </c>
      <c r="R152" s="70">
        <v>0</v>
      </c>
      <c r="S152" s="73">
        <v>0</v>
      </c>
      <c r="T152" s="73">
        <v>0</v>
      </c>
      <c r="U152" s="73">
        <v>0</v>
      </c>
    </row>
    <row r="153" spans="1:21">
      <c r="A153" s="111"/>
      <c r="B153" s="114"/>
      <c r="C153" s="48" t="s">
        <v>388</v>
      </c>
      <c r="D153" s="57" t="s">
        <v>334</v>
      </c>
      <c r="E153" s="73">
        <v>3</v>
      </c>
      <c r="F153" s="73">
        <v>2</v>
      </c>
      <c r="G153" s="73">
        <v>3</v>
      </c>
      <c r="H153" s="73">
        <v>3</v>
      </c>
      <c r="I153" s="73">
        <v>3</v>
      </c>
      <c r="J153" s="73">
        <v>3</v>
      </c>
      <c r="K153" s="73">
        <v>3</v>
      </c>
      <c r="L153" s="73">
        <v>3</v>
      </c>
      <c r="M153" s="73">
        <v>3</v>
      </c>
      <c r="N153" s="73">
        <v>3</v>
      </c>
      <c r="O153" s="73">
        <v>3</v>
      </c>
      <c r="P153" s="73">
        <v>3</v>
      </c>
      <c r="Q153" s="52">
        <v>0</v>
      </c>
      <c r="R153" s="70">
        <v>0</v>
      </c>
      <c r="S153" s="73">
        <v>0</v>
      </c>
      <c r="T153" s="73">
        <v>0</v>
      </c>
      <c r="U153" s="73">
        <v>0</v>
      </c>
    </row>
    <row r="154" spans="1:21">
      <c r="A154" s="111"/>
      <c r="B154" s="114"/>
      <c r="C154" s="48"/>
      <c r="D154" s="57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61">
        <v>-1</v>
      </c>
      <c r="Q154" s="69"/>
      <c r="R154" s="70"/>
      <c r="S154" s="73"/>
      <c r="T154" s="73"/>
      <c r="U154" s="73"/>
    </row>
    <row r="155" spans="1:21">
      <c r="A155" s="111"/>
      <c r="B155" s="114"/>
      <c r="C155" s="48" t="s">
        <v>389</v>
      </c>
      <c r="D155" s="57" t="s">
        <v>334</v>
      </c>
      <c r="E155" s="73">
        <v>3</v>
      </c>
      <c r="F155" s="73">
        <v>2</v>
      </c>
      <c r="G155" s="73">
        <v>3</v>
      </c>
      <c r="H155" s="73">
        <v>3</v>
      </c>
      <c r="I155" s="73">
        <v>3</v>
      </c>
      <c r="J155" s="73">
        <v>3</v>
      </c>
      <c r="K155" s="73">
        <v>3</v>
      </c>
      <c r="L155" s="73">
        <v>3</v>
      </c>
      <c r="M155" s="73">
        <v>3</v>
      </c>
      <c r="N155" s="73">
        <v>3</v>
      </c>
      <c r="O155" s="73">
        <v>3</v>
      </c>
      <c r="P155" s="73">
        <v>3</v>
      </c>
      <c r="Q155" s="52">
        <v>0</v>
      </c>
      <c r="R155" s="70">
        <v>0</v>
      </c>
      <c r="S155" s="73">
        <v>0</v>
      </c>
      <c r="T155" s="73">
        <v>0</v>
      </c>
      <c r="U155" s="73">
        <v>0</v>
      </c>
    </row>
    <row r="156" spans="1:21">
      <c r="A156" s="111"/>
      <c r="B156" s="114"/>
      <c r="C156" s="48"/>
      <c r="D156" s="57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61">
        <v>-1</v>
      </c>
      <c r="Q156" s="70"/>
      <c r="R156" s="70"/>
      <c r="S156" s="73"/>
      <c r="T156" s="73"/>
      <c r="U156" s="73"/>
    </row>
    <row r="157" spans="1:21">
      <c r="A157" s="111"/>
      <c r="B157" s="114"/>
      <c r="C157" s="48" t="s">
        <v>390</v>
      </c>
      <c r="D157" s="57" t="s">
        <v>282</v>
      </c>
      <c r="E157" s="73">
        <v>3</v>
      </c>
      <c r="F157" s="73">
        <v>2</v>
      </c>
      <c r="G157" s="73">
        <v>3</v>
      </c>
      <c r="H157" s="73">
        <v>3</v>
      </c>
      <c r="I157" s="73">
        <v>3</v>
      </c>
      <c r="J157" s="73">
        <v>3</v>
      </c>
      <c r="K157" s="73">
        <v>3</v>
      </c>
      <c r="L157" s="73">
        <v>3</v>
      </c>
      <c r="M157" s="73">
        <v>3</v>
      </c>
      <c r="N157" s="73">
        <v>3</v>
      </c>
      <c r="O157" s="73">
        <v>3</v>
      </c>
      <c r="P157" s="73">
        <v>3</v>
      </c>
      <c r="Q157" s="52">
        <v>0</v>
      </c>
      <c r="R157" s="70">
        <v>0</v>
      </c>
      <c r="S157" s="73">
        <v>0</v>
      </c>
      <c r="T157" s="73">
        <v>0</v>
      </c>
      <c r="U157" s="73">
        <v>0</v>
      </c>
    </row>
    <row r="158" spans="1:21">
      <c r="A158" s="111"/>
      <c r="B158" s="115"/>
      <c r="C158" s="48"/>
      <c r="D158" s="57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61">
        <v>-1</v>
      </c>
      <c r="Q158" s="70"/>
      <c r="R158" s="70"/>
      <c r="S158" s="73"/>
      <c r="T158" s="73"/>
      <c r="U158" s="73"/>
    </row>
    <row r="159" spans="1:21">
      <c r="A159" s="111"/>
      <c r="B159" s="113" t="s">
        <v>318</v>
      </c>
      <c r="C159" s="73" t="s">
        <v>391</v>
      </c>
      <c r="D159" s="57" t="s">
        <v>333</v>
      </c>
      <c r="E159" s="73">
        <v>8</v>
      </c>
      <c r="F159" s="73">
        <v>12</v>
      </c>
      <c r="G159" s="73">
        <v>8</v>
      </c>
      <c r="H159" s="73">
        <v>8</v>
      </c>
      <c r="I159" s="73">
        <v>8</v>
      </c>
      <c r="J159" s="73">
        <v>8</v>
      </c>
      <c r="K159" s="73">
        <v>8</v>
      </c>
      <c r="L159" s="73">
        <v>8</v>
      </c>
      <c r="M159" s="73">
        <v>8</v>
      </c>
      <c r="N159" s="73">
        <v>8</v>
      </c>
      <c r="O159" s="73">
        <v>8</v>
      </c>
      <c r="P159" s="73">
        <v>8</v>
      </c>
      <c r="Q159" s="52">
        <v>0</v>
      </c>
      <c r="R159" s="70">
        <v>0</v>
      </c>
      <c r="S159" s="73">
        <v>0</v>
      </c>
      <c r="T159" s="73">
        <v>0</v>
      </c>
      <c r="U159" s="73">
        <v>0</v>
      </c>
    </row>
    <row r="160" spans="1:21">
      <c r="A160" s="111"/>
      <c r="B160" s="114"/>
      <c r="C160" s="73"/>
      <c r="D160" s="57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65">
        <v>4</v>
      </c>
      <c r="R160" s="70"/>
      <c r="S160" s="73"/>
      <c r="T160" s="73"/>
      <c r="U160" s="73"/>
    </row>
    <row r="161" spans="1:21">
      <c r="A161" s="111"/>
      <c r="B161" s="114"/>
      <c r="C161" s="48" t="s">
        <v>392</v>
      </c>
      <c r="D161" s="57" t="s">
        <v>336</v>
      </c>
      <c r="E161" s="73">
        <v>8</v>
      </c>
      <c r="F161" s="73">
        <v>10</v>
      </c>
      <c r="G161" s="73">
        <v>8</v>
      </c>
      <c r="H161" s="73">
        <v>8</v>
      </c>
      <c r="I161" s="73">
        <v>8</v>
      </c>
      <c r="J161" s="73">
        <v>8</v>
      </c>
      <c r="K161" s="73">
        <v>8</v>
      </c>
      <c r="L161" s="73">
        <v>8</v>
      </c>
      <c r="M161" s="73">
        <v>8</v>
      </c>
      <c r="N161" s="73">
        <v>8</v>
      </c>
      <c r="O161" s="73">
        <v>8</v>
      </c>
      <c r="P161" s="73">
        <v>8</v>
      </c>
      <c r="Q161" s="52">
        <v>0</v>
      </c>
      <c r="R161" s="70">
        <v>0</v>
      </c>
      <c r="S161" s="73">
        <v>0</v>
      </c>
      <c r="T161" s="73">
        <v>0</v>
      </c>
      <c r="U161" s="73">
        <v>0</v>
      </c>
    </row>
    <row r="162" spans="1:21">
      <c r="A162" s="111"/>
      <c r="B162" s="114"/>
      <c r="C162" s="48"/>
      <c r="D162" s="57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65">
        <v>2</v>
      </c>
      <c r="R162" s="70"/>
      <c r="S162" s="73"/>
      <c r="T162" s="73"/>
      <c r="U162" s="73"/>
    </row>
    <row r="163" spans="1:21">
      <c r="A163" s="111"/>
      <c r="B163" s="114"/>
      <c r="C163" s="73" t="s">
        <v>393</v>
      </c>
      <c r="D163" s="57" t="s">
        <v>282</v>
      </c>
      <c r="E163" s="73">
        <v>3</v>
      </c>
      <c r="F163" s="73">
        <v>3</v>
      </c>
      <c r="G163" s="73">
        <v>3</v>
      </c>
      <c r="H163" s="73">
        <v>3</v>
      </c>
      <c r="I163" s="73">
        <v>3</v>
      </c>
      <c r="J163" s="73">
        <v>3</v>
      </c>
      <c r="K163" s="73">
        <v>3</v>
      </c>
      <c r="L163" s="73">
        <v>3</v>
      </c>
      <c r="M163" s="73">
        <v>3</v>
      </c>
      <c r="N163" s="73">
        <v>3</v>
      </c>
      <c r="O163" s="73">
        <v>3</v>
      </c>
      <c r="P163" s="73">
        <v>3</v>
      </c>
      <c r="Q163" s="52">
        <v>0</v>
      </c>
      <c r="R163" s="70">
        <v>0</v>
      </c>
      <c r="S163" s="73">
        <v>0</v>
      </c>
      <c r="T163" s="73">
        <v>0</v>
      </c>
      <c r="U163" s="73">
        <v>0</v>
      </c>
    </row>
    <row r="164" spans="1:21">
      <c r="A164" s="111"/>
      <c r="B164" s="114"/>
      <c r="C164" s="73" t="s">
        <v>394</v>
      </c>
      <c r="D164" s="57" t="s">
        <v>336</v>
      </c>
      <c r="E164" s="73">
        <v>8</v>
      </c>
      <c r="F164" s="73">
        <v>12</v>
      </c>
      <c r="G164" s="73">
        <v>8</v>
      </c>
      <c r="H164" s="73">
        <v>8</v>
      </c>
      <c r="I164" s="73">
        <v>8</v>
      </c>
      <c r="J164" s="73">
        <v>8</v>
      </c>
      <c r="K164" s="73">
        <v>8</v>
      </c>
      <c r="L164" s="73">
        <v>8</v>
      </c>
      <c r="M164" s="73">
        <v>8</v>
      </c>
      <c r="N164" s="73">
        <v>8</v>
      </c>
      <c r="O164" s="73">
        <v>8</v>
      </c>
      <c r="P164" s="73">
        <v>8</v>
      </c>
      <c r="Q164" s="73">
        <v>8</v>
      </c>
      <c r="R164" s="52">
        <v>0</v>
      </c>
      <c r="S164" s="73">
        <v>0</v>
      </c>
      <c r="T164" s="73">
        <v>0</v>
      </c>
      <c r="U164" s="73">
        <v>0</v>
      </c>
    </row>
    <row r="165" spans="1:21">
      <c r="A165" s="111"/>
      <c r="B165" s="114"/>
      <c r="C165" s="73"/>
      <c r="D165" s="57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65">
        <v>4</v>
      </c>
      <c r="S165" s="73"/>
      <c r="T165" s="73"/>
      <c r="U165" s="73"/>
    </row>
    <row r="166" spans="1:21">
      <c r="A166" s="111"/>
      <c r="B166" s="114"/>
      <c r="C166" s="73" t="s">
        <v>395</v>
      </c>
      <c r="D166" s="57" t="s">
        <v>333</v>
      </c>
      <c r="E166" s="73">
        <v>8</v>
      </c>
      <c r="F166" s="73">
        <v>4</v>
      </c>
      <c r="G166" s="73">
        <v>8</v>
      </c>
      <c r="H166" s="73">
        <v>8</v>
      </c>
      <c r="I166" s="73">
        <v>8</v>
      </c>
      <c r="J166" s="73">
        <v>8</v>
      </c>
      <c r="K166" s="73">
        <v>8</v>
      </c>
      <c r="L166" s="73">
        <v>8</v>
      </c>
      <c r="M166" s="73">
        <v>8</v>
      </c>
      <c r="N166" s="73">
        <v>8</v>
      </c>
      <c r="O166" s="73">
        <v>8</v>
      </c>
      <c r="P166" s="73">
        <v>8</v>
      </c>
      <c r="Q166" s="73">
        <v>8</v>
      </c>
      <c r="R166" s="52">
        <v>0</v>
      </c>
      <c r="S166" s="73">
        <v>0</v>
      </c>
      <c r="T166" s="73">
        <v>0</v>
      </c>
      <c r="U166" s="73">
        <v>0</v>
      </c>
    </row>
    <row r="167" spans="1:21">
      <c r="A167" s="111"/>
      <c r="B167" s="114"/>
      <c r="C167" s="73"/>
      <c r="D167" s="57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61">
        <v>-4</v>
      </c>
      <c r="R167" s="70"/>
      <c r="S167" s="73"/>
      <c r="T167" s="73"/>
      <c r="U167" s="73"/>
    </row>
    <row r="168" spans="1:21">
      <c r="A168" s="111"/>
      <c r="B168" s="114"/>
      <c r="C168" s="73" t="s">
        <v>396</v>
      </c>
      <c r="D168" s="57" t="s">
        <v>334</v>
      </c>
      <c r="E168" s="73">
        <v>2</v>
      </c>
      <c r="F168" s="73">
        <v>2</v>
      </c>
      <c r="G168" s="73">
        <v>2</v>
      </c>
      <c r="H168" s="73">
        <v>2</v>
      </c>
      <c r="I168" s="73">
        <v>2</v>
      </c>
      <c r="J168" s="73">
        <v>2</v>
      </c>
      <c r="K168" s="73">
        <v>2</v>
      </c>
      <c r="L168" s="73">
        <v>2</v>
      </c>
      <c r="M168" s="73">
        <v>2</v>
      </c>
      <c r="N168" s="73">
        <v>2</v>
      </c>
      <c r="O168" s="73">
        <v>2</v>
      </c>
      <c r="P168" s="73">
        <v>2</v>
      </c>
      <c r="Q168" s="52">
        <v>0</v>
      </c>
      <c r="R168" s="70">
        <v>0</v>
      </c>
      <c r="S168" s="73">
        <v>0</v>
      </c>
      <c r="T168" s="73">
        <v>0</v>
      </c>
      <c r="U168" s="73">
        <v>0</v>
      </c>
    </row>
    <row r="169" spans="1:21">
      <c r="A169" s="111"/>
      <c r="B169" s="114"/>
      <c r="C169" s="73" t="s">
        <v>397</v>
      </c>
      <c r="D169" s="57" t="s">
        <v>282</v>
      </c>
      <c r="E169" s="73">
        <v>2</v>
      </c>
      <c r="F169" s="73">
        <v>2</v>
      </c>
      <c r="G169" s="73">
        <v>2</v>
      </c>
      <c r="H169" s="73">
        <v>2</v>
      </c>
      <c r="I169" s="73">
        <v>2</v>
      </c>
      <c r="J169" s="73">
        <v>2</v>
      </c>
      <c r="K169" s="73">
        <v>2</v>
      </c>
      <c r="L169" s="73">
        <v>2</v>
      </c>
      <c r="M169" s="73">
        <v>2</v>
      </c>
      <c r="N169" s="73">
        <v>2</v>
      </c>
      <c r="O169" s="73">
        <v>2</v>
      </c>
      <c r="P169" s="73">
        <v>2</v>
      </c>
      <c r="Q169" s="52">
        <v>0</v>
      </c>
      <c r="R169" s="70">
        <v>0</v>
      </c>
      <c r="S169" s="73">
        <v>0</v>
      </c>
      <c r="T169" s="73">
        <v>0</v>
      </c>
      <c r="U169" s="73">
        <v>0</v>
      </c>
    </row>
    <row r="170" spans="1:21">
      <c r="A170" s="111"/>
      <c r="B170" s="114"/>
      <c r="C170" s="73" t="s">
        <v>398</v>
      </c>
      <c r="D170" s="57" t="s">
        <v>282</v>
      </c>
      <c r="E170" s="73">
        <v>8</v>
      </c>
      <c r="F170" s="73">
        <v>12</v>
      </c>
      <c r="G170" s="73">
        <v>8</v>
      </c>
      <c r="H170" s="73">
        <v>8</v>
      </c>
      <c r="I170" s="73">
        <v>8</v>
      </c>
      <c r="J170" s="73">
        <v>8</v>
      </c>
      <c r="K170" s="73">
        <v>8</v>
      </c>
      <c r="L170" s="73">
        <v>8</v>
      </c>
      <c r="M170" s="73">
        <v>8</v>
      </c>
      <c r="N170" s="73">
        <v>8</v>
      </c>
      <c r="O170" s="73">
        <v>8</v>
      </c>
      <c r="P170" s="73">
        <v>8</v>
      </c>
      <c r="Q170" s="73">
        <v>8</v>
      </c>
      <c r="R170" s="52">
        <v>0</v>
      </c>
      <c r="S170" s="73">
        <v>0</v>
      </c>
      <c r="T170" s="73">
        <v>0</v>
      </c>
      <c r="U170" s="73">
        <v>0</v>
      </c>
    </row>
    <row r="171" spans="1:21">
      <c r="A171" s="111"/>
      <c r="B171" s="114"/>
      <c r="C171" s="73"/>
      <c r="D171" s="57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65">
        <v>4</v>
      </c>
      <c r="S171" s="73"/>
      <c r="T171" s="73"/>
      <c r="U171" s="73"/>
    </row>
    <row r="172" spans="1:21">
      <c r="A172" s="111"/>
      <c r="B172" s="114"/>
      <c r="C172" s="73" t="s">
        <v>399</v>
      </c>
      <c r="D172" s="57" t="s">
        <v>334</v>
      </c>
      <c r="E172" s="73">
        <v>8</v>
      </c>
      <c r="F172" s="73">
        <v>8</v>
      </c>
      <c r="G172" s="73">
        <v>8</v>
      </c>
      <c r="H172" s="73">
        <v>8</v>
      </c>
      <c r="I172" s="73">
        <v>8</v>
      </c>
      <c r="J172" s="73">
        <v>8</v>
      </c>
      <c r="K172" s="73">
        <v>8</v>
      </c>
      <c r="L172" s="73">
        <v>8</v>
      </c>
      <c r="M172" s="73">
        <v>8</v>
      </c>
      <c r="N172" s="73">
        <v>8</v>
      </c>
      <c r="O172" s="73">
        <v>8</v>
      </c>
      <c r="P172" s="73">
        <v>8</v>
      </c>
      <c r="Q172" s="73">
        <v>8</v>
      </c>
      <c r="R172" s="52">
        <v>0</v>
      </c>
      <c r="S172" s="73">
        <v>0</v>
      </c>
      <c r="T172" s="73">
        <v>0</v>
      </c>
      <c r="U172" s="73">
        <v>0</v>
      </c>
    </row>
    <row r="173" spans="1:21">
      <c r="A173" s="111"/>
      <c r="B173" s="114"/>
      <c r="C173" s="73" t="s">
        <v>400</v>
      </c>
      <c r="D173" s="57" t="s">
        <v>333</v>
      </c>
      <c r="E173" s="73">
        <v>6</v>
      </c>
      <c r="F173" s="73">
        <v>8</v>
      </c>
      <c r="G173" s="73">
        <v>6</v>
      </c>
      <c r="H173" s="73">
        <v>6</v>
      </c>
      <c r="I173" s="73">
        <v>6</v>
      </c>
      <c r="J173" s="73">
        <v>6</v>
      </c>
      <c r="K173" s="73">
        <v>6</v>
      </c>
      <c r="L173" s="73">
        <v>6</v>
      </c>
      <c r="M173" s="73">
        <v>6</v>
      </c>
      <c r="N173" s="73">
        <v>6</v>
      </c>
      <c r="O173" s="73">
        <v>6</v>
      </c>
      <c r="P173" s="73">
        <v>6</v>
      </c>
      <c r="Q173" s="73">
        <v>6</v>
      </c>
      <c r="R173" s="73">
        <v>6</v>
      </c>
      <c r="S173" s="52">
        <v>0</v>
      </c>
      <c r="T173" s="73">
        <v>0</v>
      </c>
      <c r="U173" s="73">
        <v>0</v>
      </c>
    </row>
    <row r="174" spans="1:21">
      <c r="A174" s="111"/>
      <c r="B174" s="115"/>
      <c r="C174" s="73"/>
      <c r="D174" s="57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65">
        <v>2</v>
      </c>
      <c r="T174" s="73"/>
      <c r="U174" s="73"/>
    </row>
    <row r="175" spans="1:21">
      <c r="A175" s="111"/>
      <c r="B175" s="113" t="s">
        <v>3</v>
      </c>
      <c r="C175" s="73" t="s">
        <v>401</v>
      </c>
      <c r="D175" s="57" t="s">
        <v>336</v>
      </c>
      <c r="E175" s="73">
        <v>2</v>
      </c>
      <c r="F175" s="73">
        <v>2</v>
      </c>
      <c r="G175" s="73">
        <v>2</v>
      </c>
      <c r="H175" s="73">
        <v>2</v>
      </c>
      <c r="I175" s="73">
        <v>2</v>
      </c>
      <c r="J175" s="73">
        <v>2</v>
      </c>
      <c r="K175" s="73">
        <v>2</v>
      </c>
      <c r="L175" s="73">
        <v>2</v>
      </c>
      <c r="M175" s="73">
        <v>2</v>
      </c>
      <c r="N175" s="73">
        <v>2</v>
      </c>
      <c r="O175" s="73">
        <v>2</v>
      </c>
      <c r="P175" s="73">
        <v>2</v>
      </c>
      <c r="Q175" s="73">
        <v>2</v>
      </c>
      <c r="R175" s="73">
        <v>2</v>
      </c>
      <c r="S175" s="52">
        <v>0</v>
      </c>
      <c r="T175" s="73">
        <v>0</v>
      </c>
      <c r="U175" s="73">
        <v>0</v>
      </c>
    </row>
    <row r="176" spans="1:21">
      <c r="A176" s="111"/>
      <c r="B176" s="114"/>
      <c r="C176" s="73" t="s">
        <v>402</v>
      </c>
      <c r="D176" s="57" t="s">
        <v>334</v>
      </c>
      <c r="E176" s="73">
        <v>2</v>
      </c>
      <c r="F176" s="73">
        <v>0.5</v>
      </c>
      <c r="G176" s="73">
        <v>2</v>
      </c>
      <c r="H176" s="73">
        <v>2</v>
      </c>
      <c r="I176" s="73">
        <v>2</v>
      </c>
      <c r="J176" s="73">
        <v>2</v>
      </c>
      <c r="K176" s="73">
        <v>2</v>
      </c>
      <c r="L176" s="73">
        <v>2</v>
      </c>
      <c r="M176" s="73">
        <v>2</v>
      </c>
      <c r="N176" s="73">
        <v>2</v>
      </c>
      <c r="O176" s="73">
        <v>2</v>
      </c>
      <c r="P176" s="73">
        <v>2</v>
      </c>
      <c r="Q176" s="73">
        <v>2</v>
      </c>
      <c r="R176" s="73">
        <v>2</v>
      </c>
      <c r="S176" s="73">
        <v>2</v>
      </c>
      <c r="T176" s="52">
        <v>0</v>
      </c>
      <c r="U176" s="73">
        <v>0</v>
      </c>
    </row>
    <row r="177" spans="1:21">
      <c r="A177" s="111"/>
      <c r="B177" s="114"/>
      <c r="C177" s="73"/>
      <c r="D177" s="57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61">
        <v>-1.5</v>
      </c>
      <c r="T177" s="70"/>
      <c r="U177" s="73"/>
    </row>
    <row r="178" spans="1:21">
      <c r="A178" s="111"/>
      <c r="B178" s="114"/>
      <c r="C178" s="73" t="s">
        <v>403</v>
      </c>
      <c r="D178" s="57" t="s">
        <v>334</v>
      </c>
      <c r="E178" s="73">
        <v>2</v>
      </c>
      <c r="F178" s="73">
        <v>0.5</v>
      </c>
      <c r="G178" s="73">
        <v>2</v>
      </c>
      <c r="H178" s="73">
        <v>2</v>
      </c>
      <c r="I178" s="73">
        <v>2</v>
      </c>
      <c r="J178" s="73">
        <v>2</v>
      </c>
      <c r="K178" s="73">
        <v>2</v>
      </c>
      <c r="L178" s="73">
        <v>2</v>
      </c>
      <c r="M178" s="73">
        <v>2</v>
      </c>
      <c r="N178" s="73">
        <v>2</v>
      </c>
      <c r="O178" s="73">
        <v>2</v>
      </c>
      <c r="P178" s="73">
        <v>2</v>
      </c>
      <c r="Q178" s="73">
        <v>2</v>
      </c>
      <c r="R178" s="73">
        <v>2</v>
      </c>
      <c r="S178" s="73">
        <v>2</v>
      </c>
      <c r="T178" s="52">
        <v>0</v>
      </c>
      <c r="U178" s="73">
        <v>0</v>
      </c>
    </row>
    <row r="179" spans="1:21">
      <c r="A179" s="111"/>
      <c r="B179" s="114"/>
      <c r="C179" s="73"/>
      <c r="D179" s="57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61">
        <v>-1.5</v>
      </c>
      <c r="T179" s="70"/>
      <c r="U179" s="73"/>
    </row>
    <row r="180" spans="1:21">
      <c r="A180" s="111"/>
      <c r="B180" s="114"/>
      <c r="C180" s="73" t="s">
        <v>404</v>
      </c>
      <c r="D180" s="57" t="s">
        <v>334</v>
      </c>
      <c r="E180" s="73">
        <v>2</v>
      </c>
      <c r="F180" s="73">
        <v>0.5</v>
      </c>
      <c r="G180" s="73">
        <v>2</v>
      </c>
      <c r="H180" s="73">
        <v>2</v>
      </c>
      <c r="I180" s="73">
        <v>2</v>
      </c>
      <c r="J180" s="73">
        <v>2</v>
      </c>
      <c r="K180" s="73">
        <v>2</v>
      </c>
      <c r="L180" s="73">
        <v>2</v>
      </c>
      <c r="M180" s="73">
        <v>2</v>
      </c>
      <c r="N180" s="73">
        <v>2</v>
      </c>
      <c r="O180" s="73">
        <v>2</v>
      </c>
      <c r="P180" s="73">
        <v>2</v>
      </c>
      <c r="Q180" s="73">
        <v>2</v>
      </c>
      <c r="R180" s="73">
        <v>2</v>
      </c>
      <c r="S180" s="73">
        <v>2</v>
      </c>
      <c r="T180" s="52">
        <v>0</v>
      </c>
      <c r="U180" s="73">
        <v>0</v>
      </c>
    </row>
    <row r="181" spans="1:21">
      <c r="A181" s="111"/>
      <c r="B181" s="114"/>
      <c r="C181" s="73"/>
      <c r="D181" s="57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61">
        <v>-1.5</v>
      </c>
      <c r="T181" s="70"/>
      <c r="U181" s="73"/>
    </row>
    <row r="182" spans="1:21">
      <c r="A182" s="111"/>
      <c r="B182" s="114"/>
      <c r="C182" s="73" t="s">
        <v>405</v>
      </c>
      <c r="D182" s="57" t="s">
        <v>282</v>
      </c>
      <c r="E182" s="73">
        <v>2</v>
      </c>
      <c r="F182" s="73">
        <v>0.5</v>
      </c>
      <c r="G182" s="73">
        <v>2</v>
      </c>
      <c r="H182" s="73">
        <v>2</v>
      </c>
      <c r="I182" s="73">
        <v>2</v>
      </c>
      <c r="J182" s="73">
        <v>2</v>
      </c>
      <c r="K182" s="73">
        <v>2</v>
      </c>
      <c r="L182" s="73">
        <v>2</v>
      </c>
      <c r="M182" s="73">
        <v>2</v>
      </c>
      <c r="N182" s="73">
        <v>2</v>
      </c>
      <c r="O182" s="73">
        <v>2</v>
      </c>
      <c r="P182" s="73">
        <v>2</v>
      </c>
      <c r="Q182" s="73">
        <v>2</v>
      </c>
      <c r="R182" s="73">
        <v>2</v>
      </c>
      <c r="S182" s="73">
        <v>2</v>
      </c>
      <c r="T182" s="52">
        <v>0</v>
      </c>
      <c r="U182" s="73">
        <v>0</v>
      </c>
    </row>
    <row r="183" spans="1:21">
      <c r="A183" s="111"/>
      <c r="B183" s="114"/>
      <c r="C183" s="73"/>
      <c r="D183" s="57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61">
        <v>-1.5</v>
      </c>
      <c r="T183" s="70"/>
      <c r="U183" s="73"/>
    </row>
    <row r="184" spans="1:21">
      <c r="A184" s="111"/>
      <c r="B184" s="114"/>
      <c r="C184" s="73" t="s">
        <v>406</v>
      </c>
      <c r="D184" s="57" t="s">
        <v>333</v>
      </c>
      <c r="E184" s="73">
        <v>2</v>
      </c>
      <c r="F184" s="73">
        <v>0.5</v>
      </c>
      <c r="G184" s="73">
        <v>2</v>
      </c>
      <c r="H184" s="73">
        <v>2</v>
      </c>
      <c r="I184" s="73">
        <v>2</v>
      </c>
      <c r="J184" s="73">
        <v>2</v>
      </c>
      <c r="K184" s="73">
        <v>2</v>
      </c>
      <c r="L184" s="73">
        <v>2</v>
      </c>
      <c r="M184" s="73">
        <v>2</v>
      </c>
      <c r="N184" s="73">
        <v>2</v>
      </c>
      <c r="O184" s="73">
        <v>2</v>
      </c>
      <c r="P184" s="73">
        <v>2</v>
      </c>
      <c r="Q184" s="73">
        <v>2</v>
      </c>
      <c r="R184" s="73">
        <v>2</v>
      </c>
      <c r="S184" s="73">
        <v>2</v>
      </c>
      <c r="T184" s="52">
        <v>0</v>
      </c>
      <c r="U184" s="73">
        <v>0</v>
      </c>
    </row>
    <row r="185" spans="1:21">
      <c r="A185" s="111"/>
      <c r="B185" s="114"/>
      <c r="C185" s="73"/>
      <c r="D185" s="57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61">
        <v>-1.5</v>
      </c>
      <c r="T185" s="70"/>
      <c r="U185" s="73"/>
    </row>
    <row r="186" spans="1:21">
      <c r="A186" s="111"/>
      <c r="B186" s="114"/>
      <c r="C186" s="73" t="s">
        <v>407</v>
      </c>
      <c r="D186" s="57" t="s">
        <v>333</v>
      </c>
      <c r="E186" s="73">
        <v>2</v>
      </c>
      <c r="F186" s="73">
        <v>0.5</v>
      </c>
      <c r="G186" s="73">
        <v>2</v>
      </c>
      <c r="H186" s="73">
        <v>2</v>
      </c>
      <c r="I186" s="73">
        <v>2</v>
      </c>
      <c r="J186" s="73">
        <v>2</v>
      </c>
      <c r="K186" s="73">
        <v>2</v>
      </c>
      <c r="L186" s="73">
        <v>2</v>
      </c>
      <c r="M186" s="73">
        <v>2</v>
      </c>
      <c r="N186" s="73">
        <v>2</v>
      </c>
      <c r="O186" s="73">
        <v>2</v>
      </c>
      <c r="P186" s="73">
        <v>2</v>
      </c>
      <c r="Q186" s="73">
        <v>2</v>
      </c>
      <c r="R186" s="73">
        <v>2</v>
      </c>
      <c r="S186" s="73">
        <v>2</v>
      </c>
      <c r="T186" s="52">
        <v>0</v>
      </c>
      <c r="U186" s="73">
        <v>0</v>
      </c>
    </row>
    <row r="187" spans="1:21">
      <c r="A187" s="111"/>
      <c r="B187" s="114"/>
      <c r="C187" s="73"/>
      <c r="D187" s="57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61">
        <v>-1.5</v>
      </c>
      <c r="T187" s="70"/>
      <c r="U187" s="73"/>
    </row>
    <row r="188" spans="1:21" ht="15.75" customHeight="1">
      <c r="A188" s="111"/>
      <c r="B188" s="114"/>
      <c r="C188" s="73" t="s">
        <v>408</v>
      </c>
      <c r="D188" s="57" t="s">
        <v>333</v>
      </c>
      <c r="E188" s="73">
        <v>2</v>
      </c>
      <c r="F188" s="73">
        <v>0.5</v>
      </c>
      <c r="G188" s="73">
        <v>2</v>
      </c>
      <c r="H188" s="73">
        <v>2</v>
      </c>
      <c r="I188" s="73">
        <v>2</v>
      </c>
      <c r="J188" s="73">
        <v>2</v>
      </c>
      <c r="K188" s="73">
        <v>2</v>
      </c>
      <c r="L188" s="73">
        <v>2</v>
      </c>
      <c r="M188" s="73">
        <v>2</v>
      </c>
      <c r="N188" s="73">
        <v>2</v>
      </c>
      <c r="O188" s="73">
        <v>2</v>
      </c>
      <c r="P188" s="73">
        <v>2</v>
      </c>
      <c r="Q188" s="73">
        <v>2</v>
      </c>
      <c r="R188" s="73">
        <v>2</v>
      </c>
      <c r="S188" s="73">
        <v>2</v>
      </c>
      <c r="T188" s="52">
        <v>0</v>
      </c>
      <c r="U188" s="73">
        <v>0</v>
      </c>
    </row>
    <row r="189" spans="1:21" ht="15.75" customHeight="1">
      <c r="A189" s="111"/>
      <c r="B189" s="114"/>
      <c r="C189" s="73"/>
      <c r="D189" s="57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61">
        <v>-1.5</v>
      </c>
      <c r="T189" s="70"/>
      <c r="U189" s="73"/>
    </row>
    <row r="190" spans="1:21">
      <c r="A190" s="111"/>
      <c r="B190" s="114"/>
      <c r="C190" s="73" t="s">
        <v>409</v>
      </c>
      <c r="D190" s="57" t="s">
        <v>282</v>
      </c>
      <c r="E190" s="73">
        <v>2</v>
      </c>
      <c r="F190" s="73">
        <v>0.5</v>
      </c>
      <c r="G190" s="73">
        <v>2</v>
      </c>
      <c r="H190" s="73">
        <v>2</v>
      </c>
      <c r="I190" s="73">
        <v>2</v>
      </c>
      <c r="J190" s="73">
        <v>2</v>
      </c>
      <c r="K190" s="73">
        <v>2</v>
      </c>
      <c r="L190" s="73">
        <v>2</v>
      </c>
      <c r="M190" s="73">
        <v>2</v>
      </c>
      <c r="N190" s="73">
        <v>2</v>
      </c>
      <c r="O190" s="73">
        <v>2</v>
      </c>
      <c r="P190" s="73">
        <v>2</v>
      </c>
      <c r="Q190" s="73">
        <v>2</v>
      </c>
      <c r="R190" s="73">
        <v>2</v>
      </c>
      <c r="S190" s="73">
        <v>2</v>
      </c>
      <c r="T190" s="52">
        <v>0</v>
      </c>
      <c r="U190" s="73">
        <v>0</v>
      </c>
    </row>
    <row r="191" spans="1:21">
      <c r="A191" s="111"/>
      <c r="B191" s="114"/>
      <c r="C191" s="73"/>
      <c r="D191" s="57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61">
        <v>-1.5</v>
      </c>
      <c r="T191" s="70"/>
      <c r="U191" s="73"/>
    </row>
    <row r="192" spans="1:21">
      <c r="A192" s="111"/>
      <c r="B192" s="114"/>
      <c r="C192" s="73" t="s">
        <v>410</v>
      </c>
      <c r="D192" s="57" t="s">
        <v>282</v>
      </c>
      <c r="E192" s="73">
        <v>2</v>
      </c>
      <c r="F192" s="73">
        <v>0.5</v>
      </c>
      <c r="G192" s="73">
        <v>2</v>
      </c>
      <c r="H192" s="73">
        <v>2</v>
      </c>
      <c r="I192" s="73">
        <v>2</v>
      </c>
      <c r="J192" s="73">
        <v>2</v>
      </c>
      <c r="K192" s="73">
        <v>2</v>
      </c>
      <c r="L192" s="73">
        <v>2</v>
      </c>
      <c r="M192" s="73">
        <v>2</v>
      </c>
      <c r="N192" s="73">
        <v>2</v>
      </c>
      <c r="O192" s="73">
        <v>2</v>
      </c>
      <c r="P192" s="73">
        <v>2</v>
      </c>
      <c r="Q192" s="73">
        <v>2</v>
      </c>
      <c r="R192" s="73">
        <v>2</v>
      </c>
      <c r="S192" s="73">
        <v>2</v>
      </c>
      <c r="T192" s="52">
        <v>0</v>
      </c>
      <c r="U192" s="73">
        <v>0</v>
      </c>
    </row>
    <row r="193" spans="1:22">
      <c r="A193" s="111"/>
      <c r="B193" s="115"/>
      <c r="C193" s="73"/>
      <c r="D193" s="57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61">
        <v>-1.5</v>
      </c>
      <c r="T193" s="70"/>
      <c r="U193" s="73"/>
    </row>
    <row r="194" spans="1:22">
      <c r="A194" s="111"/>
      <c r="B194" s="113" t="s">
        <v>5</v>
      </c>
      <c r="C194" s="73" t="s">
        <v>411</v>
      </c>
      <c r="D194" s="57" t="s">
        <v>1</v>
      </c>
      <c r="E194" s="73">
        <v>16</v>
      </c>
      <c r="F194" s="73">
        <v>16</v>
      </c>
      <c r="G194" s="73">
        <v>16</v>
      </c>
      <c r="H194" s="73">
        <v>16</v>
      </c>
      <c r="I194" s="73">
        <v>16</v>
      </c>
      <c r="J194" s="73">
        <v>16</v>
      </c>
      <c r="K194" s="73">
        <v>16</v>
      </c>
      <c r="L194" s="73">
        <v>16</v>
      </c>
      <c r="M194" s="73">
        <v>16</v>
      </c>
      <c r="N194" s="73">
        <v>16</v>
      </c>
      <c r="O194" s="73">
        <v>16</v>
      </c>
      <c r="P194" s="73">
        <v>16</v>
      </c>
      <c r="Q194" s="73">
        <v>16</v>
      </c>
      <c r="R194" s="73">
        <v>16</v>
      </c>
      <c r="S194" s="73">
        <v>16</v>
      </c>
      <c r="T194" s="73">
        <v>16</v>
      </c>
      <c r="U194" s="52">
        <v>0</v>
      </c>
    </row>
    <row r="195" spans="1:22">
      <c r="A195" s="111"/>
      <c r="B195" s="114"/>
      <c r="C195" s="73"/>
      <c r="D195" s="57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61">
        <v>-8</v>
      </c>
      <c r="U195" s="70"/>
    </row>
    <row r="196" spans="1:22">
      <c r="A196" s="111"/>
      <c r="B196" s="114"/>
      <c r="C196" s="59" t="s">
        <v>412</v>
      </c>
      <c r="D196" s="57" t="s">
        <v>1</v>
      </c>
      <c r="E196" s="73">
        <v>16</v>
      </c>
      <c r="F196" s="73">
        <v>16</v>
      </c>
      <c r="G196" s="73">
        <v>16</v>
      </c>
      <c r="H196" s="73">
        <v>16</v>
      </c>
      <c r="I196" s="73">
        <v>16</v>
      </c>
      <c r="J196" s="73">
        <v>16</v>
      </c>
      <c r="K196" s="73">
        <v>16</v>
      </c>
      <c r="L196" s="73">
        <v>16</v>
      </c>
      <c r="M196" s="73">
        <v>16</v>
      </c>
      <c r="N196" s="73">
        <v>16</v>
      </c>
      <c r="O196" s="73">
        <v>16</v>
      </c>
      <c r="P196" s="73">
        <v>16</v>
      </c>
      <c r="Q196" s="73">
        <v>16</v>
      </c>
      <c r="R196" s="73">
        <v>16</v>
      </c>
      <c r="S196" s="73">
        <v>16</v>
      </c>
      <c r="T196" s="73">
        <v>16</v>
      </c>
      <c r="U196" s="52">
        <v>0</v>
      </c>
    </row>
    <row r="197" spans="1:22">
      <c r="A197" s="111"/>
      <c r="B197" s="115"/>
      <c r="C197" s="59"/>
      <c r="D197" s="57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61">
        <v>-8</v>
      </c>
      <c r="U197" s="70"/>
    </row>
    <row r="198" spans="1:22">
      <c r="A198" s="111"/>
      <c r="B198" s="74" t="s">
        <v>414</v>
      </c>
      <c r="C198" s="59"/>
      <c r="D198" s="57" t="s">
        <v>1</v>
      </c>
      <c r="E198" s="73">
        <v>8</v>
      </c>
      <c r="F198" s="73">
        <v>8</v>
      </c>
      <c r="G198" s="73">
        <v>8</v>
      </c>
      <c r="H198" s="73">
        <v>8</v>
      </c>
      <c r="I198" s="73">
        <v>8</v>
      </c>
      <c r="J198" s="73">
        <v>8</v>
      </c>
      <c r="K198" s="73">
        <v>8</v>
      </c>
      <c r="L198" s="73">
        <v>8</v>
      </c>
      <c r="M198" s="73">
        <v>8</v>
      </c>
      <c r="N198" s="73">
        <v>8</v>
      </c>
      <c r="O198" s="73">
        <v>8</v>
      </c>
      <c r="P198" s="73">
        <v>8</v>
      </c>
      <c r="Q198" s="73">
        <v>8</v>
      </c>
      <c r="R198" s="73">
        <v>8</v>
      </c>
      <c r="S198" s="73">
        <v>8</v>
      </c>
      <c r="T198" s="73">
        <v>8</v>
      </c>
      <c r="U198" s="52">
        <v>0</v>
      </c>
    </row>
    <row r="199" spans="1:22">
      <c r="A199" s="56"/>
      <c r="B199" s="60"/>
      <c r="C199" s="60"/>
      <c r="D199" s="75" t="s">
        <v>280</v>
      </c>
      <c r="E199" s="73"/>
      <c r="F199" s="73">
        <f>SUM(F90:F198)</f>
        <v>444.5</v>
      </c>
      <c r="G199" s="73">
        <f>SUM(G90:G196)</f>
        <v>430</v>
      </c>
      <c r="H199" s="73">
        <f>SUM(H90:H196)</f>
        <v>396</v>
      </c>
      <c r="I199" s="73">
        <f>SUM(I90:I196)</f>
        <v>354</v>
      </c>
      <c r="J199" s="73">
        <f>SUM(J90:J196)</f>
        <v>325</v>
      </c>
      <c r="K199" s="73">
        <f>SUM(K90:K196)</f>
        <v>287</v>
      </c>
      <c r="L199" s="73">
        <f>SUM(L90:L196)</f>
        <v>261</v>
      </c>
      <c r="M199" s="73">
        <f>SUM(M90:M196)</f>
        <v>229</v>
      </c>
      <c r="N199" s="73">
        <f>SUM(N90:N196)</f>
        <v>176</v>
      </c>
      <c r="O199" s="73">
        <f>SUM(O90:O196)</f>
        <v>151</v>
      </c>
      <c r="P199" s="73">
        <f>SUM(P90:P196)</f>
        <v>127</v>
      </c>
      <c r="Q199" s="73">
        <f>SUM(Q90:Q196)</f>
        <v>92</v>
      </c>
      <c r="R199" s="73">
        <f>SUM(R90:R196)</f>
        <v>66</v>
      </c>
      <c r="S199" s="73">
        <f>SUM(S90:S196)</f>
        <v>38.5</v>
      </c>
      <c r="T199" s="73">
        <f>SUM(T90:T196)</f>
        <v>24</v>
      </c>
      <c r="U199" s="73">
        <f>SUM(U90:U198)</f>
        <v>0</v>
      </c>
    </row>
    <row r="201" spans="1:22" ht="26.25">
      <c r="F201" s="121" t="s">
        <v>415</v>
      </c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</row>
    <row r="202" spans="1:22" ht="54" customHeight="1">
      <c r="F202" s="67" t="s">
        <v>346</v>
      </c>
      <c r="G202" s="2">
        <v>44280</v>
      </c>
      <c r="H202" s="2">
        <v>44281</v>
      </c>
      <c r="I202" s="2">
        <v>44282</v>
      </c>
      <c r="J202" s="2">
        <v>44283</v>
      </c>
      <c r="K202" s="2">
        <v>44284</v>
      </c>
      <c r="L202" s="2">
        <v>44285</v>
      </c>
      <c r="M202" s="2">
        <v>44286</v>
      </c>
      <c r="N202" s="2">
        <v>44287</v>
      </c>
      <c r="O202" s="2">
        <v>44288</v>
      </c>
      <c r="P202" s="2">
        <v>44289</v>
      </c>
      <c r="Q202" s="2">
        <v>44290</v>
      </c>
      <c r="R202" s="2">
        <v>44291</v>
      </c>
      <c r="S202" s="2">
        <v>44292</v>
      </c>
      <c r="T202" s="2">
        <v>44293</v>
      </c>
      <c r="U202" s="2">
        <v>44294</v>
      </c>
      <c r="V202" s="101"/>
    </row>
    <row r="203" spans="1:22" ht="33">
      <c r="F203" s="1" t="s">
        <v>274</v>
      </c>
      <c r="G203" s="108">
        <f>G86</f>
        <v>436</v>
      </c>
      <c r="H203" s="108">
        <f>H86</f>
        <v>404</v>
      </c>
      <c r="I203" s="108">
        <f t="shared" ref="I203:U203" si="0">I86</f>
        <v>373</v>
      </c>
      <c r="J203" s="108">
        <f t="shared" si="0"/>
        <v>325</v>
      </c>
      <c r="K203" s="108">
        <f t="shared" si="0"/>
        <v>293</v>
      </c>
      <c r="L203" s="108">
        <f t="shared" si="0"/>
        <v>261</v>
      </c>
      <c r="M203" s="108">
        <f t="shared" si="0"/>
        <v>229</v>
      </c>
      <c r="N203" s="108">
        <f t="shared" si="0"/>
        <v>173</v>
      </c>
      <c r="O203" s="108">
        <f t="shared" si="0"/>
        <v>141</v>
      </c>
      <c r="P203" s="108">
        <f t="shared" si="0"/>
        <v>133</v>
      </c>
      <c r="Q203" s="108">
        <f t="shared" si="0"/>
        <v>90</v>
      </c>
      <c r="R203" s="108">
        <f t="shared" si="0"/>
        <v>58</v>
      </c>
      <c r="S203" s="108">
        <f t="shared" si="0"/>
        <v>50</v>
      </c>
      <c r="T203" s="108">
        <f t="shared" si="0"/>
        <v>32</v>
      </c>
      <c r="U203" s="108">
        <f t="shared" si="0"/>
        <v>0</v>
      </c>
      <c r="V203" s="60"/>
    </row>
    <row r="204" spans="1:22">
      <c r="F204" s="1" t="s">
        <v>280</v>
      </c>
      <c r="G204" s="108">
        <f>G199</f>
        <v>430</v>
      </c>
      <c r="H204" s="108">
        <f t="shared" ref="H204:U204" si="1">H199</f>
        <v>396</v>
      </c>
      <c r="I204" s="108">
        <f t="shared" si="1"/>
        <v>354</v>
      </c>
      <c r="J204" s="108">
        <f t="shared" si="1"/>
        <v>325</v>
      </c>
      <c r="K204" s="108">
        <f t="shared" si="1"/>
        <v>287</v>
      </c>
      <c r="L204" s="108">
        <f t="shared" si="1"/>
        <v>261</v>
      </c>
      <c r="M204" s="108">
        <f t="shared" si="1"/>
        <v>229</v>
      </c>
      <c r="N204" s="108">
        <f t="shared" si="1"/>
        <v>176</v>
      </c>
      <c r="O204" s="108">
        <f t="shared" si="1"/>
        <v>151</v>
      </c>
      <c r="P204" s="108">
        <f t="shared" si="1"/>
        <v>127</v>
      </c>
      <c r="Q204" s="108">
        <f t="shared" si="1"/>
        <v>92</v>
      </c>
      <c r="R204" s="108">
        <f t="shared" si="1"/>
        <v>66</v>
      </c>
      <c r="S204" s="108">
        <f t="shared" si="1"/>
        <v>38.5</v>
      </c>
      <c r="T204" s="108">
        <f t="shared" si="1"/>
        <v>24</v>
      </c>
      <c r="U204" s="108">
        <f t="shared" si="1"/>
        <v>0</v>
      </c>
      <c r="V204" s="101"/>
    </row>
    <row r="205" spans="1:22">
      <c r="V205" s="101"/>
    </row>
  </sheetData>
  <mergeCells count="33">
    <mergeCell ref="C90:C91"/>
    <mergeCell ref="F201:U201"/>
    <mergeCell ref="B20:B30"/>
    <mergeCell ref="B31:B41"/>
    <mergeCell ref="B42:B52"/>
    <mergeCell ref="A17:A85"/>
    <mergeCell ref="A90:A198"/>
    <mergeCell ref="B194:B197"/>
    <mergeCell ref="B175:B193"/>
    <mergeCell ref="B159:B174"/>
    <mergeCell ref="B142:B158"/>
    <mergeCell ref="B126:B141"/>
    <mergeCell ref="B107:B125"/>
    <mergeCell ref="B95:B106"/>
    <mergeCell ref="B90:B91"/>
    <mergeCell ref="B92:B93"/>
    <mergeCell ref="E11:F11"/>
    <mergeCell ref="E12:F12"/>
    <mergeCell ref="B13:C13"/>
    <mergeCell ref="E13:F13"/>
    <mergeCell ref="E10:F10"/>
    <mergeCell ref="J10:K10"/>
    <mergeCell ref="C1:D1"/>
    <mergeCell ref="C2:D2"/>
    <mergeCell ref="C3:D3"/>
    <mergeCell ref="F3:T3"/>
    <mergeCell ref="C4:D4"/>
    <mergeCell ref="C5:D5"/>
    <mergeCell ref="B7:F7"/>
    <mergeCell ref="E8:F8"/>
    <mergeCell ref="J8:K8"/>
    <mergeCell ref="E9:F9"/>
    <mergeCell ref="J9:K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4"/>
  <sheetViews>
    <sheetView topLeftCell="B1" zoomScale="80" zoomScaleNormal="80" workbookViewId="0">
      <selection activeCell="E13" sqref="E13:F13"/>
    </sheetView>
  </sheetViews>
  <sheetFormatPr defaultColWidth="8.75" defaultRowHeight="16.5"/>
  <cols>
    <col min="1" max="1" width="8" style="84" customWidth="1"/>
    <col min="2" max="2" width="25.75" style="84" customWidth="1"/>
    <col min="3" max="3" width="55.125" style="84" customWidth="1"/>
    <col min="4" max="4" width="20.5" style="84" customWidth="1"/>
    <col min="5" max="5" width="5.375" style="84" customWidth="1"/>
    <col min="6" max="6" width="7" style="84" customWidth="1"/>
    <col min="7" max="7" width="7.75" style="84" customWidth="1"/>
    <col min="8" max="20" width="5.625" style="84" customWidth="1"/>
    <col min="21" max="21" width="6.5" style="84" customWidth="1"/>
    <col min="22" max="23" width="5.75" style="87" customWidth="1"/>
    <col min="24" max="24" width="5.625" style="87" customWidth="1"/>
    <col min="25" max="26" width="5.875" style="87" customWidth="1"/>
    <col min="27" max="27" width="11.625" style="87" customWidth="1"/>
    <col min="28" max="16384" width="8.75" style="87"/>
  </cols>
  <sheetData>
    <row r="1" spans="1:27">
      <c r="B1" s="85" t="s">
        <v>269</v>
      </c>
      <c r="C1" s="122" t="s">
        <v>343</v>
      </c>
      <c r="D1" s="123"/>
      <c r="E1" s="86"/>
      <c r="F1" s="86"/>
      <c r="G1" s="86"/>
      <c r="H1" s="86"/>
      <c r="I1" s="86"/>
      <c r="J1" s="86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7">
      <c r="B2" s="88" t="s">
        <v>270</v>
      </c>
      <c r="C2" s="124" t="s">
        <v>420</v>
      </c>
      <c r="D2" s="125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7">
      <c r="B3" s="88" t="s">
        <v>271</v>
      </c>
      <c r="C3" s="124" t="s">
        <v>416</v>
      </c>
      <c r="D3" s="125"/>
      <c r="E3" s="103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</row>
    <row r="4" spans="1:27">
      <c r="B4" s="88" t="s">
        <v>272</v>
      </c>
      <c r="C4" s="117">
        <v>44295</v>
      </c>
      <c r="D4" s="118"/>
      <c r="E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</row>
    <row r="5" spans="1:27">
      <c r="B5" s="88" t="s">
        <v>273</v>
      </c>
      <c r="C5" s="117">
        <v>44314</v>
      </c>
      <c r="D5" s="118"/>
      <c r="E5" s="103"/>
      <c r="F5" s="60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</row>
    <row r="6" spans="1:27">
      <c r="A6" s="86"/>
      <c r="B6" s="86"/>
      <c r="C6" s="90"/>
      <c r="D6" s="91"/>
      <c r="E6" s="91"/>
      <c r="H6" s="80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</row>
    <row r="7" spans="1:27">
      <c r="B7" s="128" t="s">
        <v>452</v>
      </c>
      <c r="C7" s="129"/>
      <c r="D7" s="129"/>
      <c r="E7" s="129"/>
      <c r="F7" s="130"/>
      <c r="G7" s="92"/>
      <c r="H7" s="86"/>
      <c r="I7" s="80"/>
      <c r="J7" s="80"/>
      <c r="K7" s="80"/>
      <c r="L7" s="86"/>
      <c r="M7" s="86"/>
      <c r="N7" s="86"/>
      <c r="O7" s="86"/>
      <c r="P7" s="86"/>
      <c r="Q7" s="86"/>
      <c r="R7" s="86"/>
      <c r="S7" s="86"/>
      <c r="T7" s="86"/>
    </row>
    <row r="8" spans="1:27" ht="16.5" customHeight="1">
      <c r="B8" s="76" t="s">
        <v>56</v>
      </c>
      <c r="C8" s="3" t="s">
        <v>61</v>
      </c>
      <c r="D8" s="77" t="s">
        <v>274</v>
      </c>
      <c r="E8" s="131" t="s">
        <v>280</v>
      </c>
      <c r="F8" s="132"/>
      <c r="G8" s="92"/>
      <c r="H8" s="103"/>
      <c r="I8" s="94"/>
      <c r="J8" s="138" t="s">
        <v>344</v>
      </c>
      <c r="K8" s="138"/>
      <c r="L8" s="103"/>
      <c r="M8" s="103"/>
      <c r="N8" s="103"/>
      <c r="O8" s="103"/>
      <c r="P8" s="103"/>
      <c r="Q8" s="103"/>
      <c r="R8" s="103"/>
      <c r="S8" s="103"/>
      <c r="T8" s="103"/>
    </row>
    <row r="9" spans="1:27" ht="16.5" customHeight="1">
      <c r="B9" s="78">
        <v>1</v>
      </c>
      <c r="C9" s="104" t="s">
        <v>340</v>
      </c>
      <c r="D9" s="108">
        <f ca="1">SUMIF($D$17:$F$60,"Hồng",$F$17:$F$60) + SUMIF($D$17:$F$60,"Team",$F$17:$F$60)/4 + SUMIF($D$17:$F$60,"Cường, Hồng",$F$17:$F$60)/2</f>
        <v>82</v>
      </c>
      <c r="E9" s="135">
        <f ca="1">SUMIF($D$64:$F$137,"Hồng",$F$64:$F$137) + SUMIF($D$64:$F$137,"Team",$F$64:$F$137) /4</f>
        <v>77.5</v>
      </c>
      <c r="F9" s="136"/>
      <c r="G9" s="92"/>
      <c r="H9" s="103"/>
      <c r="I9" s="95"/>
      <c r="J9" s="138" t="s">
        <v>339</v>
      </c>
      <c r="K9" s="138"/>
      <c r="L9" s="103"/>
      <c r="M9" s="103"/>
      <c r="N9" s="103"/>
      <c r="O9" s="103"/>
      <c r="P9" s="103"/>
      <c r="Q9" s="103"/>
      <c r="R9" s="103"/>
      <c r="S9" s="103"/>
      <c r="T9" s="103"/>
    </row>
    <row r="10" spans="1:27" ht="16.5" customHeight="1">
      <c r="B10" s="78">
        <v>2</v>
      </c>
      <c r="C10" s="104" t="s">
        <v>341</v>
      </c>
      <c r="D10" s="104">
        <f ca="1">SUMIF($D$17:$F$60,"Thắng",$F$17:$F$60) + SUMIF($D$17:$F$60,"Team",$F$17:$F$60)/4</f>
        <v>90</v>
      </c>
      <c r="E10" s="134">
        <f ca="1">SUMIF($D$64:$F$137,"Thắng",$F$64:$F$137) + SUMIF($D$64:$F$137,"Team",$F$64:$F$137)/4</f>
        <v>86.5</v>
      </c>
      <c r="F10" s="134"/>
      <c r="G10" s="92"/>
      <c r="H10" s="103"/>
      <c r="I10" s="96"/>
      <c r="J10" s="138" t="s">
        <v>345</v>
      </c>
      <c r="K10" s="138"/>
      <c r="L10" s="103"/>
      <c r="M10" s="103"/>
      <c r="N10" s="103"/>
      <c r="O10" s="103"/>
      <c r="P10" s="103"/>
      <c r="Q10" s="103"/>
      <c r="R10" s="103"/>
      <c r="S10" s="103"/>
      <c r="T10" s="103"/>
    </row>
    <row r="11" spans="1:27" ht="18" customHeight="1">
      <c r="B11" s="78">
        <v>3</v>
      </c>
      <c r="C11" s="104" t="s">
        <v>281</v>
      </c>
      <c r="D11" s="106">
        <f ca="1">SUMIF($D$17:$F$60,"Hậu",$F$17:$F$60) + SUMIF($D$17:$F$60,"Team",$F$17:$F$60)/4</f>
        <v>80</v>
      </c>
      <c r="E11" s="135">
        <f ca="1">SUMIF($D$64:$F$137,"Hậu",$F$64:$F$137) +SUMIF($D$64:$F$137,"Team",$F$64:$F$137)/4</f>
        <v>76.5</v>
      </c>
      <c r="F11" s="136"/>
      <c r="G11" s="92"/>
      <c r="H11" s="103"/>
      <c r="I11" s="157"/>
      <c r="J11" s="102"/>
      <c r="K11" s="102"/>
      <c r="L11" s="103"/>
      <c r="M11" s="103"/>
      <c r="N11" s="103"/>
      <c r="O11" s="103"/>
      <c r="P11" s="103"/>
      <c r="Q11" s="103"/>
      <c r="R11" s="103"/>
      <c r="S11" s="103"/>
      <c r="T11" s="103"/>
    </row>
    <row r="12" spans="1:27" ht="16.5" customHeight="1">
      <c r="B12" s="79">
        <v>4</v>
      </c>
      <c r="C12" s="105" t="s">
        <v>342</v>
      </c>
      <c r="D12" s="54">
        <f ca="1">SUMIF($D$17:$F$60,"Cường",$F$17:$F$60) + SUMIF($D$17:$F$60,"Team",$F$17:$F$60)/4 + SUMIF($D$17:$F$60,"Cường, Hồng",$F$17:$F$60)/2</f>
        <v>92</v>
      </c>
      <c r="E12" s="137">
        <f ca="1">SUMIF($D$64:$F$137,"Cường",$F$64:$F$137) + SUMIF($D$64:$F$137,"Team",$F$64:$F$137)/4</f>
        <v>85.5</v>
      </c>
      <c r="F12" s="137"/>
      <c r="G12" s="92"/>
      <c r="H12" s="103"/>
      <c r="I12" s="93"/>
      <c r="J12" s="171"/>
      <c r="K12" s="171"/>
      <c r="L12" s="103"/>
      <c r="M12" s="103"/>
      <c r="N12" s="103"/>
      <c r="O12" s="103"/>
      <c r="P12" s="103"/>
      <c r="Q12" s="103"/>
      <c r="R12" s="103"/>
      <c r="S12" s="103"/>
      <c r="T12" s="103"/>
    </row>
    <row r="13" spans="1:27">
      <c r="B13" s="120" t="s">
        <v>278</v>
      </c>
      <c r="C13" s="120"/>
      <c r="D13" s="55">
        <f ca="1">SUM(D9:D12)</f>
        <v>344</v>
      </c>
      <c r="E13" s="127">
        <f ca="1">SUM(E9:F12)</f>
        <v>326</v>
      </c>
      <c r="F13" s="127"/>
      <c r="G13" s="92"/>
      <c r="H13" s="103"/>
      <c r="I13" s="80"/>
      <c r="J13" s="80"/>
      <c r="K13" s="80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1:27">
      <c r="A14" s="80"/>
      <c r="B14" s="80"/>
      <c r="C14" s="103"/>
      <c r="D14" s="103"/>
      <c r="E14" s="103"/>
      <c r="F14" s="103"/>
    </row>
    <row r="15" spans="1:27">
      <c r="B15" s="81"/>
      <c r="C15" s="81"/>
      <c r="D15" s="82"/>
      <c r="E15" s="83"/>
      <c r="F15" s="83"/>
    </row>
    <row r="16" spans="1:27" ht="51" customHeight="1">
      <c r="A16" s="109" t="s">
        <v>0</v>
      </c>
      <c r="B16" s="109" t="s">
        <v>275</v>
      </c>
      <c r="C16" s="109" t="s">
        <v>276</v>
      </c>
      <c r="D16" s="1" t="s">
        <v>277</v>
      </c>
      <c r="E16" s="1"/>
      <c r="F16" s="4" t="s">
        <v>278</v>
      </c>
      <c r="G16" s="2">
        <v>44295</v>
      </c>
      <c r="H16" s="2">
        <v>44296</v>
      </c>
      <c r="I16" s="2">
        <v>44297</v>
      </c>
      <c r="J16" s="2">
        <v>44298</v>
      </c>
      <c r="K16" s="2">
        <v>44299</v>
      </c>
      <c r="L16" s="2">
        <v>44300</v>
      </c>
      <c r="M16" s="2">
        <v>44301</v>
      </c>
      <c r="N16" s="2">
        <v>44302</v>
      </c>
      <c r="O16" s="2">
        <v>44303</v>
      </c>
      <c r="P16" s="2">
        <v>44304</v>
      </c>
      <c r="Q16" s="2">
        <v>44305</v>
      </c>
      <c r="R16" s="2">
        <v>44306</v>
      </c>
      <c r="S16" s="2">
        <v>44307</v>
      </c>
      <c r="T16" s="2">
        <v>44308</v>
      </c>
      <c r="U16" s="2">
        <v>44309</v>
      </c>
      <c r="V16" s="2">
        <v>44310</v>
      </c>
      <c r="W16" s="160">
        <v>44311</v>
      </c>
      <c r="X16" s="2">
        <v>44312</v>
      </c>
      <c r="Y16" s="165"/>
      <c r="Z16" s="165"/>
      <c r="AA16" s="101"/>
    </row>
    <row r="17" spans="1:27">
      <c r="A17" s="116">
        <v>3</v>
      </c>
      <c r="B17" s="109" t="s">
        <v>451</v>
      </c>
      <c r="C17" s="108"/>
      <c r="D17" s="57" t="s">
        <v>1</v>
      </c>
      <c r="E17" s="108"/>
      <c r="F17" s="108">
        <v>32</v>
      </c>
      <c r="G17" s="104">
        <v>32</v>
      </c>
      <c r="H17" s="52">
        <v>0</v>
      </c>
      <c r="I17" s="108">
        <v>0</v>
      </c>
      <c r="J17" s="108">
        <v>0</v>
      </c>
      <c r="K17" s="108">
        <v>0</v>
      </c>
      <c r="L17" s="108">
        <v>0</v>
      </c>
      <c r="M17" s="108">
        <v>0</v>
      </c>
      <c r="N17" s="108">
        <v>0</v>
      </c>
      <c r="O17" s="108">
        <v>0</v>
      </c>
      <c r="P17" s="108">
        <v>0</v>
      </c>
      <c r="Q17" s="108">
        <v>0</v>
      </c>
      <c r="R17" s="108">
        <v>0</v>
      </c>
      <c r="S17" s="108">
        <v>0</v>
      </c>
      <c r="T17" s="108">
        <v>0</v>
      </c>
      <c r="U17" s="108">
        <v>0</v>
      </c>
      <c r="V17" s="58">
        <v>0</v>
      </c>
      <c r="W17" s="58">
        <v>0</v>
      </c>
      <c r="X17" s="58">
        <v>0</v>
      </c>
      <c r="Y17" s="101"/>
      <c r="Z17" s="101"/>
      <c r="AA17" s="101"/>
    </row>
    <row r="18" spans="1:27">
      <c r="A18" s="116"/>
      <c r="B18" s="109" t="s">
        <v>82</v>
      </c>
      <c r="C18" s="108"/>
      <c r="D18" s="57" t="s">
        <v>333</v>
      </c>
      <c r="E18" s="108"/>
      <c r="F18" s="108">
        <v>6</v>
      </c>
      <c r="G18" s="108">
        <v>6</v>
      </c>
      <c r="H18" s="104">
        <v>6</v>
      </c>
      <c r="I18" s="52">
        <v>0</v>
      </c>
      <c r="J18" s="104">
        <v>0</v>
      </c>
      <c r="K18" s="104">
        <v>0</v>
      </c>
      <c r="L18" s="104">
        <v>0</v>
      </c>
      <c r="M18" s="104">
        <v>0</v>
      </c>
      <c r="N18" s="104">
        <v>0</v>
      </c>
      <c r="O18" s="104">
        <v>0</v>
      </c>
      <c r="P18" s="104">
        <v>0</v>
      </c>
      <c r="Q18" s="104">
        <v>0</v>
      </c>
      <c r="R18" s="104">
        <v>0</v>
      </c>
      <c r="S18" s="104">
        <v>0</v>
      </c>
      <c r="T18" s="104">
        <v>0</v>
      </c>
      <c r="U18" s="104">
        <v>0</v>
      </c>
      <c r="V18" s="104">
        <v>0</v>
      </c>
      <c r="W18" s="104">
        <v>0</v>
      </c>
      <c r="X18" s="104">
        <v>0</v>
      </c>
      <c r="Y18" s="101"/>
      <c r="Z18" s="101"/>
      <c r="AA18" s="101"/>
    </row>
    <row r="19" spans="1:27" ht="36" customHeight="1">
      <c r="A19" s="116"/>
      <c r="B19" s="1" t="s">
        <v>350</v>
      </c>
      <c r="C19" s="108"/>
      <c r="D19" s="57" t="s">
        <v>334</v>
      </c>
      <c r="E19" s="108"/>
      <c r="F19" s="108">
        <v>6</v>
      </c>
      <c r="G19" s="108">
        <v>6</v>
      </c>
      <c r="H19" s="104">
        <v>6</v>
      </c>
      <c r="I19" s="52">
        <v>0</v>
      </c>
      <c r="J19" s="104">
        <v>0</v>
      </c>
      <c r="K19" s="104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  <c r="Q19" s="104">
        <v>0</v>
      </c>
      <c r="R19" s="104">
        <v>0</v>
      </c>
      <c r="S19" s="104">
        <v>0</v>
      </c>
      <c r="T19" s="104">
        <v>0</v>
      </c>
      <c r="U19" s="104">
        <v>0</v>
      </c>
      <c r="V19" s="104">
        <v>0</v>
      </c>
      <c r="W19" s="104">
        <v>0</v>
      </c>
      <c r="X19" s="104">
        <v>0</v>
      </c>
      <c r="Y19" s="101"/>
      <c r="Z19" s="101"/>
      <c r="AA19" s="101"/>
    </row>
    <row r="20" spans="1:27">
      <c r="A20" s="116"/>
      <c r="B20" s="119" t="s">
        <v>288</v>
      </c>
      <c r="C20" s="161" t="s">
        <v>422</v>
      </c>
      <c r="D20" s="107" t="s">
        <v>336</v>
      </c>
      <c r="E20" s="108"/>
      <c r="F20" s="107">
        <v>4</v>
      </c>
      <c r="G20" s="108">
        <v>4</v>
      </c>
      <c r="H20" s="104">
        <v>4</v>
      </c>
      <c r="I20" s="52">
        <v>0</v>
      </c>
      <c r="J20" s="69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>
        <v>0</v>
      </c>
      <c r="U20" s="104">
        <v>0</v>
      </c>
      <c r="V20" s="104">
        <v>0</v>
      </c>
      <c r="W20" s="104">
        <v>0</v>
      </c>
      <c r="X20" s="104">
        <v>0</v>
      </c>
      <c r="Y20" s="101"/>
      <c r="Z20" s="101"/>
      <c r="AA20" s="101"/>
    </row>
    <row r="21" spans="1:27">
      <c r="A21" s="116"/>
      <c r="B21" s="119"/>
      <c r="C21" s="107" t="s">
        <v>423</v>
      </c>
      <c r="D21" s="107" t="s">
        <v>282</v>
      </c>
      <c r="E21" s="108"/>
      <c r="F21" s="107">
        <v>4</v>
      </c>
      <c r="G21" s="108">
        <v>4</v>
      </c>
      <c r="H21" s="104">
        <v>4</v>
      </c>
      <c r="I21" s="52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>
        <v>0</v>
      </c>
      <c r="U21" s="104">
        <v>0</v>
      </c>
      <c r="V21" s="104">
        <v>0</v>
      </c>
      <c r="W21" s="104">
        <v>0</v>
      </c>
      <c r="X21" s="163">
        <v>0</v>
      </c>
      <c r="Y21" s="101"/>
      <c r="Z21" s="101"/>
      <c r="AA21" s="101"/>
    </row>
    <row r="22" spans="1:27">
      <c r="A22" s="116"/>
      <c r="B22" s="119"/>
      <c r="C22" s="107" t="s">
        <v>424</v>
      </c>
      <c r="D22" s="107" t="s">
        <v>334</v>
      </c>
      <c r="E22" s="108"/>
      <c r="F22" s="107">
        <v>4</v>
      </c>
      <c r="G22" s="108">
        <v>4</v>
      </c>
      <c r="H22" s="104">
        <v>4</v>
      </c>
      <c r="I22" s="104">
        <v>4</v>
      </c>
      <c r="J22" s="52">
        <v>0</v>
      </c>
      <c r="K22" s="104">
        <v>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4">
        <v>0</v>
      </c>
      <c r="S22" s="104">
        <v>0</v>
      </c>
      <c r="T22" s="104">
        <v>0</v>
      </c>
      <c r="U22" s="104">
        <v>0</v>
      </c>
      <c r="V22" s="104">
        <v>0</v>
      </c>
      <c r="W22" s="104">
        <v>0</v>
      </c>
      <c r="X22" s="163">
        <v>0</v>
      </c>
      <c r="Y22" s="101"/>
      <c r="Z22" s="101"/>
      <c r="AA22" s="101"/>
    </row>
    <row r="23" spans="1:27">
      <c r="A23" s="116"/>
      <c r="B23" s="119"/>
      <c r="C23" s="107" t="s">
        <v>425</v>
      </c>
      <c r="D23" s="107" t="s">
        <v>333</v>
      </c>
      <c r="E23" s="108"/>
      <c r="F23" s="107">
        <v>4</v>
      </c>
      <c r="G23" s="108">
        <v>4</v>
      </c>
      <c r="H23" s="104">
        <v>4</v>
      </c>
      <c r="I23" s="104">
        <v>4</v>
      </c>
      <c r="J23" s="52">
        <v>0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4">
        <v>0</v>
      </c>
      <c r="S23" s="104">
        <v>0</v>
      </c>
      <c r="T23" s="104">
        <v>0</v>
      </c>
      <c r="U23" s="104">
        <v>0</v>
      </c>
      <c r="V23" s="104">
        <v>0</v>
      </c>
      <c r="W23" s="104">
        <v>0</v>
      </c>
      <c r="X23" s="163">
        <v>0</v>
      </c>
      <c r="Y23" s="101"/>
      <c r="Z23" s="101"/>
      <c r="AA23" s="101"/>
    </row>
    <row r="24" spans="1:27" ht="18.75" customHeight="1">
      <c r="A24" s="116"/>
      <c r="B24" s="119"/>
      <c r="C24" s="107" t="s">
        <v>426</v>
      </c>
      <c r="D24" s="107" t="s">
        <v>282</v>
      </c>
      <c r="E24" s="108"/>
      <c r="F24" s="107">
        <v>4</v>
      </c>
      <c r="G24" s="108">
        <v>4</v>
      </c>
      <c r="H24" s="104">
        <v>4</v>
      </c>
      <c r="I24" s="104">
        <v>4</v>
      </c>
      <c r="J24" s="52">
        <v>0</v>
      </c>
      <c r="K24" s="104">
        <v>0</v>
      </c>
      <c r="L24" s="104">
        <v>0</v>
      </c>
      <c r="M24" s="104">
        <v>0</v>
      </c>
      <c r="N24" s="104">
        <v>0</v>
      </c>
      <c r="O24" s="104">
        <v>0</v>
      </c>
      <c r="P24" s="104">
        <v>0</v>
      </c>
      <c r="Q24" s="104">
        <v>0</v>
      </c>
      <c r="R24" s="104">
        <v>0</v>
      </c>
      <c r="S24" s="104">
        <v>0</v>
      </c>
      <c r="T24" s="104">
        <v>0</v>
      </c>
      <c r="U24" s="104">
        <v>0</v>
      </c>
      <c r="V24" s="104">
        <v>0</v>
      </c>
      <c r="W24" s="104">
        <v>0</v>
      </c>
      <c r="X24" s="163">
        <v>0</v>
      </c>
      <c r="Y24" s="101"/>
      <c r="Z24" s="101"/>
      <c r="AA24" s="101"/>
    </row>
    <row r="25" spans="1:27">
      <c r="A25" s="116"/>
      <c r="B25" s="119"/>
      <c r="C25" s="107" t="s">
        <v>427</v>
      </c>
      <c r="D25" s="107" t="s">
        <v>336</v>
      </c>
      <c r="E25" s="108"/>
      <c r="F25" s="107">
        <v>4</v>
      </c>
      <c r="G25" s="108">
        <v>4</v>
      </c>
      <c r="H25" s="104">
        <v>4</v>
      </c>
      <c r="I25" s="104">
        <v>4</v>
      </c>
      <c r="J25" s="52">
        <v>0</v>
      </c>
      <c r="K25" s="104">
        <v>0</v>
      </c>
      <c r="L25" s="104">
        <v>0</v>
      </c>
      <c r="M25" s="104">
        <v>0</v>
      </c>
      <c r="N25" s="104">
        <v>0</v>
      </c>
      <c r="O25" s="104">
        <v>0</v>
      </c>
      <c r="P25" s="104">
        <v>0</v>
      </c>
      <c r="Q25" s="104">
        <v>0</v>
      </c>
      <c r="R25" s="104">
        <v>0</v>
      </c>
      <c r="S25" s="104">
        <v>0</v>
      </c>
      <c r="T25" s="104">
        <v>0</v>
      </c>
      <c r="U25" s="104">
        <v>0</v>
      </c>
      <c r="V25" s="104">
        <v>0</v>
      </c>
      <c r="W25" s="104">
        <v>0</v>
      </c>
      <c r="X25" s="163">
        <v>0</v>
      </c>
      <c r="Y25" s="101"/>
      <c r="Z25" s="101"/>
      <c r="AA25" s="101"/>
    </row>
    <row r="26" spans="1:27">
      <c r="A26" s="116"/>
      <c r="B26" s="119"/>
      <c r="C26" s="108" t="s">
        <v>296</v>
      </c>
      <c r="D26" s="57" t="s">
        <v>1</v>
      </c>
      <c r="E26" s="108"/>
      <c r="F26" s="107">
        <v>16</v>
      </c>
      <c r="G26" s="108">
        <v>16</v>
      </c>
      <c r="H26" s="107">
        <v>16</v>
      </c>
      <c r="I26" s="108">
        <v>16</v>
      </c>
      <c r="J26" s="107">
        <v>16</v>
      </c>
      <c r="K26" s="52">
        <v>0</v>
      </c>
      <c r="L26" s="104">
        <v>0</v>
      </c>
      <c r="M26" s="104">
        <v>0</v>
      </c>
      <c r="N26" s="104">
        <v>0</v>
      </c>
      <c r="O26" s="104">
        <v>0</v>
      </c>
      <c r="P26" s="104">
        <v>0</v>
      </c>
      <c r="Q26" s="104">
        <v>0</v>
      </c>
      <c r="R26" s="104">
        <v>0</v>
      </c>
      <c r="S26" s="104">
        <v>0</v>
      </c>
      <c r="T26" s="104">
        <v>0</v>
      </c>
      <c r="U26" s="104">
        <v>0</v>
      </c>
      <c r="V26" s="104">
        <v>0</v>
      </c>
      <c r="W26" s="104">
        <v>0</v>
      </c>
      <c r="X26" s="163">
        <v>0</v>
      </c>
      <c r="Y26" s="101"/>
      <c r="Z26" s="101"/>
      <c r="AA26" s="101"/>
    </row>
    <row r="27" spans="1:27">
      <c r="A27" s="116"/>
      <c r="B27" s="119" t="s">
        <v>297</v>
      </c>
      <c r="C27" s="107" t="s">
        <v>428</v>
      </c>
      <c r="D27" s="107" t="s">
        <v>282</v>
      </c>
      <c r="E27" s="108"/>
      <c r="F27" s="107">
        <v>4</v>
      </c>
      <c r="G27" s="108">
        <v>4</v>
      </c>
      <c r="H27" s="104">
        <v>4</v>
      </c>
      <c r="I27" s="104">
        <v>4</v>
      </c>
      <c r="J27" s="104">
        <v>4</v>
      </c>
      <c r="K27" s="52">
        <v>0</v>
      </c>
      <c r="L27" s="104">
        <v>0</v>
      </c>
      <c r="M27" s="104">
        <v>0</v>
      </c>
      <c r="N27" s="104">
        <v>0</v>
      </c>
      <c r="O27" s="104">
        <v>0</v>
      </c>
      <c r="P27" s="104">
        <v>0</v>
      </c>
      <c r="Q27" s="104">
        <v>0</v>
      </c>
      <c r="R27" s="104">
        <v>0</v>
      </c>
      <c r="S27" s="104">
        <v>0</v>
      </c>
      <c r="T27" s="104">
        <v>0</v>
      </c>
      <c r="U27" s="104">
        <v>0</v>
      </c>
      <c r="V27" s="104">
        <v>0</v>
      </c>
      <c r="W27" s="104">
        <v>0</v>
      </c>
      <c r="X27" s="163">
        <v>0</v>
      </c>
      <c r="Y27" s="101"/>
      <c r="Z27" s="101"/>
      <c r="AA27" s="101"/>
    </row>
    <row r="28" spans="1:27">
      <c r="A28" s="116"/>
      <c r="B28" s="119"/>
      <c r="C28" s="107" t="s">
        <v>303</v>
      </c>
      <c r="D28" s="107" t="s">
        <v>336</v>
      </c>
      <c r="E28" s="108"/>
      <c r="F28" s="107">
        <v>4</v>
      </c>
      <c r="G28" s="108">
        <v>4</v>
      </c>
      <c r="H28" s="104">
        <v>4</v>
      </c>
      <c r="I28" s="104">
        <v>4</v>
      </c>
      <c r="J28" s="104">
        <v>4</v>
      </c>
      <c r="K28" s="52">
        <v>0</v>
      </c>
      <c r="L28" s="104">
        <v>0</v>
      </c>
      <c r="M28" s="104">
        <v>0</v>
      </c>
      <c r="N28" s="104">
        <v>0</v>
      </c>
      <c r="O28" s="104">
        <v>0</v>
      </c>
      <c r="P28" s="104">
        <v>0</v>
      </c>
      <c r="Q28" s="104">
        <v>0</v>
      </c>
      <c r="R28" s="104">
        <v>0</v>
      </c>
      <c r="S28" s="104">
        <v>0</v>
      </c>
      <c r="T28" s="104">
        <v>0</v>
      </c>
      <c r="U28" s="104">
        <v>0</v>
      </c>
      <c r="V28" s="104">
        <v>0</v>
      </c>
      <c r="W28" s="104">
        <v>0</v>
      </c>
      <c r="X28" s="163">
        <v>0</v>
      </c>
      <c r="Y28" s="101"/>
      <c r="Z28" s="101"/>
      <c r="AA28" s="101"/>
    </row>
    <row r="29" spans="1:27">
      <c r="A29" s="116"/>
      <c r="B29" s="119"/>
      <c r="C29" s="107" t="s">
        <v>429</v>
      </c>
      <c r="D29" s="107" t="s">
        <v>334</v>
      </c>
      <c r="E29" s="108"/>
      <c r="F29" s="107">
        <v>4</v>
      </c>
      <c r="G29" s="108">
        <v>4</v>
      </c>
      <c r="H29" s="104">
        <v>4</v>
      </c>
      <c r="I29" s="104">
        <v>4</v>
      </c>
      <c r="J29" s="104">
        <v>4</v>
      </c>
      <c r="K29" s="52">
        <v>0</v>
      </c>
      <c r="L29" s="104">
        <v>0</v>
      </c>
      <c r="M29" s="104">
        <v>0</v>
      </c>
      <c r="N29" s="104">
        <v>0</v>
      </c>
      <c r="O29" s="104">
        <v>0</v>
      </c>
      <c r="P29" s="104">
        <v>0</v>
      </c>
      <c r="Q29" s="104">
        <v>0</v>
      </c>
      <c r="R29" s="104">
        <v>0</v>
      </c>
      <c r="S29" s="104">
        <v>0</v>
      </c>
      <c r="T29" s="104">
        <v>0</v>
      </c>
      <c r="U29" s="104">
        <v>0</v>
      </c>
      <c r="V29" s="104">
        <v>0</v>
      </c>
      <c r="W29" s="104">
        <v>0</v>
      </c>
      <c r="X29" s="163">
        <v>0</v>
      </c>
      <c r="Y29" s="101"/>
      <c r="Z29" s="101"/>
      <c r="AA29" s="101"/>
    </row>
    <row r="30" spans="1:27">
      <c r="A30" s="116"/>
      <c r="B30" s="119"/>
      <c r="C30" s="107" t="s">
        <v>430</v>
      </c>
      <c r="D30" s="107" t="s">
        <v>333</v>
      </c>
      <c r="E30" s="108"/>
      <c r="F30" s="107">
        <v>4</v>
      </c>
      <c r="G30" s="108">
        <v>4</v>
      </c>
      <c r="H30" s="104">
        <v>4</v>
      </c>
      <c r="I30" s="104">
        <v>4</v>
      </c>
      <c r="J30" s="104">
        <v>4</v>
      </c>
      <c r="K30" s="52">
        <v>0</v>
      </c>
      <c r="L30" s="104">
        <v>0</v>
      </c>
      <c r="M30" s="104">
        <v>0</v>
      </c>
      <c r="N30" s="104">
        <v>0</v>
      </c>
      <c r="O30" s="104">
        <v>0</v>
      </c>
      <c r="P30" s="104">
        <v>0</v>
      </c>
      <c r="Q30" s="104">
        <v>0</v>
      </c>
      <c r="R30" s="104">
        <v>0</v>
      </c>
      <c r="S30" s="104">
        <v>0</v>
      </c>
      <c r="T30" s="104">
        <v>0</v>
      </c>
      <c r="U30" s="104">
        <v>0</v>
      </c>
      <c r="V30" s="104">
        <v>0</v>
      </c>
      <c r="W30" s="104">
        <v>0</v>
      </c>
      <c r="X30" s="163">
        <v>0</v>
      </c>
      <c r="Y30" s="101"/>
      <c r="Z30" s="101"/>
      <c r="AA30" s="101"/>
    </row>
    <row r="31" spans="1:27">
      <c r="A31" s="116"/>
      <c r="B31" s="119"/>
      <c r="C31" s="107" t="s">
        <v>431</v>
      </c>
      <c r="D31" s="107" t="s">
        <v>334</v>
      </c>
      <c r="E31" s="108"/>
      <c r="F31" s="107">
        <v>4</v>
      </c>
      <c r="G31" s="108">
        <v>4</v>
      </c>
      <c r="H31" s="104">
        <v>4</v>
      </c>
      <c r="I31" s="104">
        <v>4</v>
      </c>
      <c r="J31" s="104">
        <v>4</v>
      </c>
      <c r="K31" s="104">
        <v>4</v>
      </c>
      <c r="L31" s="52">
        <v>0</v>
      </c>
      <c r="M31" s="104">
        <v>0</v>
      </c>
      <c r="N31" s="104">
        <v>0</v>
      </c>
      <c r="O31" s="104">
        <v>0</v>
      </c>
      <c r="P31" s="104">
        <v>0</v>
      </c>
      <c r="Q31" s="104">
        <v>0</v>
      </c>
      <c r="R31" s="104">
        <v>0</v>
      </c>
      <c r="S31" s="104">
        <v>0</v>
      </c>
      <c r="T31" s="104">
        <v>0</v>
      </c>
      <c r="U31" s="104">
        <v>0</v>
      </c>
      <c r="V31" s="104">
        <v>0</v>
      </c>
      <c r="W31" s="104">
        <v>0</v>
      </c>
      <c r="X31" s="163">
        <v>0</v>
      </c>
      <c r="Y31" s="101"/>
      <c r="Z31" s="101"/>
      <c r="AA31" s="101"/>
    </row>
    <row r="32" spans="1:27">
      <c r="A32" s="116"/>
      <c r="B32" s="119"/>
      <c r="C32" s="107" t="s">
        <v>432</v>
      </c>
      <c r="D32" s="107" t="s">
        <v>333</v>
      </c>
      <c r="E32" s="108"/>
      <c r="F32" s="107">
        <v>4</v>
      </c>
      <c r="G32" s="108">
        <v>4</v>
      </c>
      <c r="H32" s="104">
        <v>4</v>
      </c>
      <c r="I32" s="104">
        <v>4</v>
      </c>
      <c r="J32" s="104">
        <v>4</v>
      </c>
      <c r="K32" s="104">
        <v>4</v>
      </c>
      <c r="L32" s="52">
        <v>0</v>
      </c>
      <c r="M32" s="104">
        <v>0</v>
      </c>
      <c r="N32" s="104">
        <v>0</v>
      </c>
      <c r="O32" s="104">
        <v>0</v>
      </c>
      <c r="P32" s="104">
        <v>0</v>
      </c>
      <c r="Q32" s="104">
        <v>0</v>
      </c>
      <c r="R32" s="104">
        <v>0</v>
      </c>
      <c r="S32" s="104">
        <v>0</v>
      </c>
      <c r="T32" s="104">
        <v>0</v>
      </c>
      <c r="U32" s="104">
        <v>0</v>
      </c>
      <c r="V32" s="104">
        <v>0</v>
      </c>
      <c r="W32" s="104">
        <v>0</v>
      </c>
      <c r="X32" s="163">
        <v>0</v>
      </c>
      <c r="Y32" s="101"/>
      <c r="Z32" s="101"/>
      <c r="AA32" s="101"/>
    </row>
    <row r="33" spans="1:27">
      <c r="A33" s="116"/>
      <c r="B33" s="119"/>
      <c r="C33" s="107" t="s">
        <v>304</v>
      </c>
      <c r="D33" s="57" t="s">
        <v>1</v>
      </c>
      <c r="E33" s="108"/>
      <c r="F33" s="107">
        <v>16</v>
      </c>
      <c r="G33" s="107">
        <v>16</v>
      </c>
      <c r="H33" s="107">
        <v>16</v>
      </c>
      <c r="I33" s="107">
        <v>16</v>
      </c>
      <c r="J33" s="107">
        <v>16</v>
      </c>
      <c r="K33" s="107">
        <v>16</v>
      </c>
      <c r="L33" s="52">
        <v>0</v>
      </c>
      <c r="M33" s="104">
        <v>0</v>
      </c>
      <c r="N33" s="104">
        <v>0</v>
      </c>
      <c r="O33" s="104">
        <v>0</v>
      </c>
      <c r="P33" s="104">
        <v>0</v>
      </c>
      <c r="Q33" s="104">
        <v>0</v>
      </c>
      <c r="R33" s="104">
        <v>0</v>
      </c>
      <c r="S33" s="104">
        <v>0</v>
      </c>
      <c r="T33" s="104">
        <v>0</v>
      </c>
      <c r="U33" s="104">
        <v>0</v>
      </c>
      <c r="V33" s="104">
        <v>0</v>
      </c>
      <c r="W33" s="104">
        <v>0</v>
      </c>
      <c r="X33" s="163">
        <v>0</v>
      </c>
      <c r="Y33" s="101"/>
      <c r="Z33" s="101"/>
      <c r="AA33" s="101"/>
    </row>
    <row r="34" spans="1:27">
      <c r="A34" s="116"/>
      <c r="B34" s="119" t="s">
        <v>101</v>
      </c>
      <c r="C34" s="107" t="s">
        <v>433</v>
      </c>
      <c r="D34" s="107" t="s">
        <v>282</v>
      </c>
      <c r="E34" s="108"/>
      <c r="F34" s="107">
        <v>24</v>
      </c>
      <c r="G34" s="108">
        <v>24</v>
      </c>
      <c r="H34" s="104">
        <v>24</v>
      </c>
      <c r="I34" s="104">
        <v>24</v>
      </c>
      <c r="J34" s="104">
        <v>24</v>
      </c>
      <c r="K34" s="104">
        <v>24</v>
      </c>
      <c r="L34" s="104">
        <v>20</v>
      </c>
      <c r="M34" s="104">
        <v>16</v>
      </c>
      <c r="N34" s="104">
        <v>12</v>
      </c>
      <c r="O34" s="104">
        <v>8</v>
      </c>
      <c r="P34" s="104">
        <v>4</v>
      </c>
      <c r="Q34" s="52">
        <v>0</v>
      </c>
      <c r="R34" s="104">
        <v>0</v>
      </c>
      <c r="S34" s="104">
        <v>0</v>
      </c>
      <c r="T34" s="104">
        <v>0</v>
      </c>
      <c r="U34" s="104">
        <v>0</v>
      </c>
      <c r="V34" s="104">
        <v>0</v>
      </c>
      <c r="W34" s="104">
        <v>0</v>
      </c>
      <c r="X34" s="163">
        <v>0</v>
      </c>
      <c r="Y34" s="101"/>
      <c r="Z34" s="101"/>
      <c r="AA34" s="101"/>
    </row>
    <row r="35" spans="1:27">
      <c r="A35" s="116"/>
      <c r="B35" s="119"/>
      <c r="C35" s="107" t="s">
        <v>310</v>
      </c>
      <c r="D35" s="107" t="s">
        <v>334</v>
      </c>
      <c r="E35" s="108"/>
      <c r="F35" s="107">
        <v>16</v>
      </c>
      <c r="G35" s="108">
        <v>16</v>
      </c>
      <c r="H35" s="104">
        <v>16</v>
      </c>
      <c r="I35" s="104">
        <v>16</v>
      </c>
      <c r="J35" s="104">
        <v>16</v>
      </c>
      <c r="K35" s="104">
        <v>16</v>
      </c>
      <c r="L35" s="104">
        <v>16</v>
      </c>
      <c r="M35" s="104">
        <v>12</v>
      </c>
      <c r="N35" s="104">
        <v>8</v>
      </c>
      <c r="O35" s="104">
        <v>4</v>
      </c>
      <c r="P35" s="52">
        <v>0</v>
      </c>
      <c r="Q35" s="104">
        <v>0</v>
      </c>
      <c r="R35" s="104">
        <v>0</v>
      </c>
      <c r="S35" s="104">
        <v>0</v>
      </c>
      <c r="T35" s="104">
        <v>0</v>
      </c>
      <c r="U35" s="104">
        <v>0</v>
      </c>
      <c r="V35" s="104">
        <v>0</v>
      </c>
      <c r="W35" s="104">
        <v>0</v>
      </c>
      <c r="X35" s="163">
        <v>0</v>
      </c>
      <c r="Y35" s="101"/>
      <c r="Z35" s="101"/>
      <c r="AA35" s="101"/>
    </row>
    <row r="36" spans="1:27">
      <c r="A36" s="116"/>
      <c r="B36" s="119"/>
      <c r="C36" s="107" t="s">
        <v>434</v>
      </c>
      <c r="D36" s="107" t="s">
        <v>333</v>
      </c>
      <c r="E36" s="108"/>
      <c r="F36" s="107">
        <v>16</v>
      </c>
      <c r="G36" s="108">
        <v>16</v>
      </c>
      <c r="H36" s="104">
        <v>16</v>
      </c>
      <c r="I36" s="104">
        <v>16</v>
      </c>
      <c r="J36" s="104">
        <v>16</v>
      </c>
      <c r="K36" s="104">
        <v>16</v>
      </c>
      <c r="L36" s="104">
        <v>16</v>
      </c>
      <c r="M36" s="104">
        <v>12</v>
      </c>
      <c r="N36" s="104">
        <v>8</v>
      </c>
      <c r="O36" s="104">
        <v>4</v>
      </c>
      <c r="P36" s="52">
        <v>0</v>
      </c>
      <c r="Q36" s="104">
        <v>0</v>
      </c>
      <c r="R36" s="104">
        <v>0</v>
      </c>
      <c r="S36" s="104">
        <v>0</v>
      </c>
      <c r="T36" s="104">
        <v>0</v>
      </c>
      <c r="U36" s="104">
        <v>0</v>
      </c>
      <c r="V36" s="104">
        <v>0</v>
      </c>
      <c r="W36" s="104">
        <v>0</v>
      </c>
      <c r="X36" s="163">
        <v>0</v>
      </c>
      <c r="Y36" s="101"/>
      <c r="Z36" s="101"/>
      <c r="AA36" s="101"/>
    </row>
    <row r="37" spans="1:27">
      <c r="A37" s="116"/>
      <c r="B37" s="119"/>
      <c r="C37" s="107" t="s">
        <v>435</v>
      </c>
      <c r="D37" s="107" t="s">
        <v>336</v>
      </c>
      <c r="E37" s="108"/>
      <c r="F37" s="107">
        <v>24</v>
      </c>
      <c r="G37" s="107">
        <v>24</v>
      </c>
      <c r="H37" s="107">
        <v>24</v>
      </c>
      <c r="I37" s="107">
        <v>24</v>
      </c>
      <c r="J37" s="107">
        <v>24</v>
      </c>
      <c r="K37" s="107">
        <v>24</v>
      </c>
      <c r="L37" s="104">
        <v>20</v>
      </c>
      <c r="M37" s="104">
        <v>16</v>
      </c>
      <c r="N37" s="104">
        <v>12</v>
      </c>
      <c r="O37" s="104">
        <v>8</v>
      </c>
      <c r="P37" s="104">
        <v>4</v>
      </c>
      <c r="Q37" s="52">
        <v>0</v>
      </c>
      <c r="R37" s="104">
        <v>0</v>
      </c>
      <c r="S37" s="104">
        <v>0</v>
      </c>
      <c r="T37" s="104">
        <v>0</v>
      </c>
      <c r="U37" s="104">
        <v>0</v>
      </c>
      <c r="V37" s="104">
        <v>0</v>
      </c>
      <c r="W37" s="104">
        <v>0</v>
      </c>
      <c r="X37" s="163">
        <v>0</v>
      </c>
      <c r="Y37" s="101"/>
      <c r="Z37" s="101"/>
      <c r="AA37" s="101"/>
    </row>
    <row r="38" spans="1:27">
      <c r="A38" s="116"/>
      <c r="B38" s="119"/>
      <c r="C38" s="107" t="s">
        <v>436</v>
      </c>
      <c r="D38" s="107" t="s">
        <v>334</v>
      </c>
      <c r="E38" s="108"/>
      <c r="F38" s="107">
        <v>16</v>
      </c>
      <c r="G38" s="108">
        <v>16</v>
      </c>
      <c r="H38" s="104">
        <v>16</v>
      </c>
      <c r="I38" s="104">
        <v>16</v>
      </c>
      <c r="J38" s="104">
        <v>16</v>
      </c>
      <c r="K38" s="104">
        <v>16</v>
      </c>
      <c r="L38" s="104">
        <v>16</v>
      </c>
      <c r="M38" s="104">
        <v>16</v>
      </c>
      <c r="N38" s="104">
        <v>16</v>
      </c>
      <c r="O38" s="104">
        <v>16</v>
      </c>
      <c r="P38" s="104">
        <v>16</v>
      </c>
      <c r="Q38" s="104">
        <v>12</v>
      </c>
      <c r="R38" s="104">
        <v>8</v>
      </c>
      <c r="S38" s="104">
        <v>4</v>
      </c>
      <c r="T38" s="52">
        <v>0</v>
      </c>
      <c r="U38" s="104">
        <v>0</v>
      </c>
      <c r="V38" s="104">
        <v>0</v>
      </c>
      <c r="W38" s="104">
        <v>0</v>
      </c>
      <c r="X38" s="163">
        <v>0</v>
      </c>
      <c r="Y38" s="101"/>
      <c r="Z38" s="101"/>
      <c r="AA38" s="101"/>
    </row>
    <row r="39" spans="1:27">
      <c r="A39" s="116"/>
      <c r="B39" s="119"/>
      <c r="C39" s="107" t="s">
        <v>437</v>
      </c>
      <c r="D39" s="107" t="s">
        <v>333</v>
      </c>
      <c r="E39" s="108"/>
      <c r="F39" s="107">
        <v>16</v>
      </c>
      <c r="G39" s="107">
        <v>16</v>
      </c>
      <c r="H39" s="107">
        <v>16</v>
      </c>
      <c r="I39" s="107">
        <v>16</v>
      </c>
      <c r="J39" s="107">
        <v>16</v>
      </c>
      <c r="K39" s="107">
        <v>16</v>
      </c>
      <c r="L39" s="107">
        <v>16</v>
      </c>
      <c r="M39" s="107">
        <v>16</v>
      </c>
      <c r="N39" s="107">
        <v>16</v>
      </c>
      <c r="O39" s="107">
        <v>16</v>
      </c>
      <c r="P39" s="107">
        <v>16</v>
      </c>
      <c r="Q39" s="104">
        <v>12</v>
      </c>
      <c r="R39" s="104">
        <v>8</v>
      </c>
      <c r="S39" s="104">
        <v>4</v>
      </c>
      <c r="T39" s="52">
        <v>0</v>
      </c>
      <c r="U39" s="104">
        <v>0</v>
      </c>
      <c r="V39" s="104">
        <v>0</v>
      </c>
      <c r="W39" s="104">
        <v>0</v>
      </c>
      <c r="X39" s="163">
        <v>0</v>
      </c>
      <c r="Y39" s="101"/>
      <c r="Z39" s="101"/>
      <c r="AA39" s="101"/>
    </row>
    <row r="40" spans="1:27">
      <c r="A40" s="116"/>
      <c r="B40" s="119"/>
      <c r="C40" s="107" t="s">
        <v>311</v>
      </c>
      <c r="D40" s="57" t="s">
        <v>1</v>
      </c>
      <c r="E40" s="108"/>
      <c r="F40" s="107">
        <v>16</v>
      </c>
      <c r="G40" s="107">
        <v>16</v>
      </c>
      <c r="H40" s="107">
        <v>16</v>
      </c>
      <c r="I40" s="107">
        <v>16</v>
      </c>
      <c r="J40" s="107">
        <v>16</v>
      </c>
      <c r="K40" s="107">
        <v>16</v>
      </c>
      <c r="L40" s="107">
        <v>16</v>
      </c>
      <c r="M40" s="107">
        <v>16</v>
      </c>
      <c r="N40" s="107">
        <v>16</v>
      </c>
      <c r="O40" s="107">
        <v>16</v>
      </c>
      <c r="P40" s="107">
        <v>16</v>
      </c>
      <c r="Q40" s="107">
        <v>16</v>
      </c>
      <c r="R40" s="107">
        <v>16</v>
      </c>
      <c r="S40" s="104">
        <v>8</v>
      </c>
      <c r="T40" s="52">
        <v>0</v>
      </c>
      <c r="U40" s="104">
        <v>0</v>
      </c>
      <c r="V40" s="104">
        <v>0</v>
      </c>
      <c r="W40" s="104">
        <v>0</v>
      </c>
      <c r="X40" s="163">
        <v>0</v>
      </c>
      <c r="Y40" s="101"/>
      <c r="Z40" s="101"/>
      <c r="AA40" s="101"/>
    </row>
    <row r="41" spans="1:27">
      <c r="A41" s="116"/>
      <c r="B41" s="119" t="s">
        <v>106</v>
      </c>
      <c r="C41" s="107" t="s">
        <v>438</v>
      </c>
      <c r="D41" s="107" t="s">
        <v>282</v>
      </c>
      <c r="E41" s="108"/>
      <c r="F41" s="107">
        <v>2</v>
      </c>
      <c r="G41" s="107">
        <v>2</v>
      </c>
      <c r="H41" s="107">
        <v>2</v>
      </c>
      <c r="I41" s="107">
        <v>2</v>
      </c>
      <c r="J41" s="107">
        <v>2</v>
      </c>
      <c r="K41" s="107">
        <v>2</v>
      </c>
      <c r="L41" s="107">
        <v>2</v>
      </c>
      <c r="M41" s="107">
        <v>2</v>
      </c>
      <c r="N41" s="107">
        <v>2</v>
      </c>
      <c r="O41" s="107">
        <v>2</v>
      </c>
      <c r="P41" s="107">
        <v>2</v>
      </c>
      <c r="Q41" s="107">
        <v>2</v>
      </c>
      <c r="R41" s="107">
        <v>2</v>
      </c>
      <c r="S41" s="107">
        <v>2</v>
      </c>
      <c r="T41" s="107">
        <v>2</v>
      </c>
      <c r="U41" s="52">
        <v>0</v>
      </c>
      <c r="V41" s="104">
        <v>0</v>
      </c>
      <c r="W41" s="104">
        <v>0</v>
      </c>
      <c r="X41" s="163">
        <v>0</v>
      </c>
      <c r="Y41" s="101"/>
      <c r="Z41" s="101"/>
      <c r="AA41" s="101"/>
    </row>
    <row r="42" spans="1:27">
      <c r="A42" s="116"/>
      <c r="B42" s="119"/>
      <c r="C42" s="107" t="s">
        <v>317</v>
      </c>
      <c r="D42" s="107" t="s">
        <v>336</v>
      </c>
      <c r="E42" s="108"/>
      <c r="F42" s="107">
        <v>2</v>
      </c>
      <c r="G42" s="107">
        <v>2</v>
      </c>
      <c r="H42" s="107">
        <v>2</v>
      </c>
      <c r="I42" s="107">
        <v>2</v>
      </c>
      <c r="J42" s="107">
        <v>2</v>
      </c>
      <c r="K42" s="107">
        <v>2</v>
      </c>
      <c r="L42" s="107">
        <v>2</v>
      </c>
      <c r="M42" s="107">
        <v>2</v>
      </c>
      <c r="N42" s="107">
        <v>2</v>
      </c>
      <c r="O42" s="107">
        <v>2</v>
      </c>
      <c r="P42" s="107">
        <v>2</v>
      </c>
      <c r="Q42" s="107">
        <v>2</v>
      </c>
      <c r="R42" s="107">
        <v>2</v>
      </c>
      <c r="S42" s="107">
        <v>2</v>
      </c>
      <c r="T42" s="107">
        <v>2</v>
      </c>
      <c r="U42" s="52">
        <v>0</v>
      </c>
      <c r="V42" s="104">
        <v>0</v>
      </c>
      <c r="W42" s="104">
        <v>0</v>
      </c>
      <c r="X42" s="163">
        <v>0</v>
      </c>
      <c r="Y42" s="101"/>
      <c r="Z42" s="101"/>
      <c r="AA42" s="101"/>
    </row>
    <row r="43" spans="1:27">
      <c r="A43" s="116"/>
      <c r="B43" s="119"/>
      <c r="C43" s="107" t="s">
        <v>439</v>
      </c>
      <c r="D43" s="107" t="s">
        <v>282</v>
      </c>
      <c r="E43" s="108"/>
      <c r="F43" s="107">
        <v>2</v>
      </c>
      <c r="G43" s="107">
        <v>2</v>
      </c>
      <c r="H43" s="107">
        <v>2</v>
      </c>
      <c r="I43" s="107">
        <v>2</v>
      </c>
      <c r="J43" s="107">
        <v>2</v>
      </c>
      <c r="K43" s="107">
        <v>2</v>
      </c>
      <c r="L43" s="107">
        <v>2</v>
      </c>
      <c r="M43" s="107">
        <v>2</v>
      </c>
      <c r="N43" s="107">
        <v>2</v>
      </c>
      <c r="O43" s="107">
        <v>2</v>
      </c>
      <c r="P43" s="107">
        <v>2</v>
      </c>
      <c r="Q43" s="107">
        <v>2</v>
      </c>
      <c r="R43" s="107">
        <v>2</v>
      </c>
      <c r="S43" s="107">
        <v>2</v>
      </c>
      <c r="T43" s="107">
        <v>2</v>
      </c>
      <c r="U43" s="52">
        <v>0</v>
      </c>
      <c r="V43" s="104">
        <v>0</v>
      </c>
      <c r="W43" s="104">
        <v>0</v>
      </c>
      <c r="X43" s="163">
        <v>0</v>
      </c>
      <c r="Y43" s="101"/>
      <c r="Z43" s="101"/>
      <c r="AA43" s="101"/>
    </row>
    <row r="44" spans="1:27">
      <c r="A44" s="116"/>
      <c r="B44" s="119"/>
      <c r="C44" s="107" t="s">
        <v>440</v>
      </c>
      <c r="D44" s="107" t="s">
        <v>336</v>
      </c>
      <c r="E44" s="108"/>
      <c r="F44" s="107">
        <v>2</v>
      </c>
      <c r="G44" s="107">
        <v>2</v>
      </c>
      <c r="H44" s="107">
        <v>2</v>
      </c>
      <c r="I44" s="107">
        <v>2</v>
      </c>
      <c r="J44" s="107">
        <v>2</v>
      </c>
      <c r="K44" s="107">
        <v>2</v>
      </c>
      <c r="L44" s="107">
        <v>2</v>
      </c>
      <c r="M44" s="107">
        <v>2</v>
      </c>
      <c r="N44" s="107">
        <v>2</v>
      </c>
      <c r="O44" s="107">
        <v>2</v>
      </c>
      <c r="P44" s="107">
        <v>2</v>
      </c>
      <c r="Q44" s="107">
        <v>2</v>
      </c>
      <c r="R44" s="107">
        <v>2</v>
      </c>
      <c r="S44" s="107">
        <v>2</v>
      </c>
      <c r="T44" s="107">
        <v>2</v>
      </c>
      <c r="U44" s="52">
        <v>0</v>
      </c>
      <c r="V44" s="104">
        <v>0</v>
      </c>
      <c r="W44" s="104">
        <v>0</v>
      </c>
      <c r="X44" s="163">
        <v>0</v>
      </c>
      <c r="Y44" s="101"/>
      <c r="Z44" s="101"/>
      <c r="AA44" s="101"/>
    </row>
    <row r="45" spans="1:27">
      <c r="A45" s="116"/>
      <c r="B45" s="119"/>
      <c r="C45" s="107" t="s">
        <v>441</v>
      </c>
      <c r="D45" s="107" t="s">
        <v>333</v>
      </c>
      <c r="E45" s="108"/>
      <c r="F45" s="107">
        <v>2</v>
      </c>
      <c r="G45" s="107">
        <v>2</v>
      </c>
      <c r="H45" s="107">
        <v>2</v>
      </c>
      <c r="I45" s="107">
        <v>2</v>
      </c>
      <c r="J45" s="107">
        <v>2</v>
      </c>
      <c r="K45" s="107">
        <v>2</v>
      </c>
      <c r="L45" s="107">
        <v>2</v>
      </c>
      <c r="M45" s="107">
        <v>2</v>
      </c>
      <c r="N45" s="107">
        <v>2</v>
      </c>
      <c r="O45" s="107">
        <v>2</v>
      </c>
      <c r="P45" s="107">
        <v>2</v>
      </c>
      <c r="Q45" s="107">
        <v>2</v>
      </c>
      <c r="R45" s="107">
        <v>2</v>
      </c>
      <c r="S45" s="107">
        <v>2</v>
      </c>
      <c r="T45" s="107">
        <v>2</v>
      </c>
      <c r="U45" s="52">
        <v>0</v>
      </c>
      <c r="V45" s="104">
        <v>0</v>
      </c>
      <c r="W45" s="104">
        <v>0</v>
      </c>
      <c r="X45" s="163">
        <v>0</v>
      </c>
      <c r="Y45" s="101"/>
      <c r="Z45" s="101"/>
      <c r="AA45" s="101"/>
    </row>
    <row r="46" spans="1:27">
      <c r="A46" s="116"/>
      <c r="B46" s="119"/>
      <c r="C46" s="107" t="s">
        <v>442</v>
      </c>
      <c r="D46" s="107" t="s">
        <v>334</v>
      </c>
      <c r="E46" s="108"/>
      <c r="F46" s="107">
        <v>2</v>
      </c>
      <c r="G46" s="107">
        <v>2</v>
      </c>
      <c r="H46" s="107">
        <v>2</v>
      </c>
      <c r="I46" s="107">
        <v>2</v>
      </c>
      <c r="J46" s="107">
        <v>2</v>
      </c>
      <c r="K46" s="107">
        <v>2</v>
      </c>
      <c r="L46" s="107">
        <v>2</v>
      </c>
      <c r="M46" s="107">
        <v>2</v>
      </c>
      <c r="N46" s="107">
        <v>2</v>
      </c>
      <c r="O46" s="107">
        <v>2</v>
      </c>
      <c r="P46" s="107">
        <v>2</v>
      </c>
      <c r="Q46" s="107">
        <v>2</v>
      </c>
      <c r="R46" s="107">
        <v>2</v>
      </c>
      <c r="S46" s="107">
        <v>2</v>
      </c>
      <c r="T46" s="107">
        <v>2</v>
      </c>
      <c r="U46" s="52">
        <v>0</v>
      </c>
      <c r="V46" s="104">
        <v>0</v>
      </c>
      <c r="W46" s="104">
        <v>0</v>
      </c>
      <c r="X46" s="163">
        <v>0</v>
      </c>
      <c r="Y46" s="101"/>
      <c r="Z46" s="101"/>
      <c r="AA46" s="101"/>
    </row>
    <row r="47" spans="1:27">
      <c r="A47" s="116"/>
      <c r="B47" s="119" t="s">
        <v>318</v>
      </c>
      <c r="C47" s="107" t="s">
        <v>443</v>
      </c>
      <c r="D47" s="107" t="s">
        <v>336</v>
      </c>
      <c r="E47" s="108"/>
      <c r="F47" s="107">
        <v>8</v>
      </c>
      <c r="G47" s="108">
        <v>8</v>
      </c>
      <c r="H47" s="104">
        <v>8</v>
      </c>
      <c r="I47" s="104">
        <v>8</v>
      </c>
      <c r="J47" s="104">
        <v>8</v>
      </c>
      <c r="K47" s="104">
        <v>8</v>
      </c>
      <c r="L47" s="104">
        <v>8</v>
      </c>
      <c r="M47" s="104">
        <v>8</v>
      </c>
      <c r="N47" s="104">
        <v>8</v>
      </c>
      <c r="O47" s="104">
        <v>8</v>
      </c>
      <c r="P47" s="104">
        <v>8</v>
      </c>
      <c r="Q47" s="104">
        <v>8</v>
      </c>
      <c r="R47" s="104">
        <v>8</v>
      </c>
      <c r="S47" s="104">
        <v>8</v>
      </c>
      <c r="T47" s="104">
        <v>8</v>
      </c>
      <c r="U47" s="104">
        <v>4</v>
      </c>
      <c r="V47" s="166">
        <v>0</v>
      </c>
      <c r="W47" s="104">
        <v>0</v>
      </c>
      <c r="X47" s="163">
        <v>0</v>
      </c>
      <c r="Y47" s="101"/>
      <c r="Z47" s="101"/>
      <c r="AA47" s="101"/>
    </row>
    <row r="48" spans="1:27">
      <c r="A48" s="116"/>
      <c r="B48" s="119"/>
      <c r="C48" s="107" t="s">
        <v>324</v>
      </c>
      <c r="D48" s="107" t="s">
        <v>334</v>
      </c>
      <c r="E48" s="108"/>
      <c r="F48" s="107">
        <v>6</v>
      </c>
      <c r="G48" s="107">
        <v>6</v>
      </c>
      <c r="H48" s="107">
        <v>6</v>
      </c>
      <c r="I48" s="107">
        <v>6</v>
      </c>
      <c r="J48" s="107">
        <v>6</v>
      </c>
      <c r="K48" s="107">
        <v>6</v>
      </c>
      <c r="L48" s="107">
        <v>6</v>
      </c>
      <c r="M48" s="107">
        <v>6</v>
      </c>
      <c r="N48" s="107">
        <v>6</v>
      </c>
      <c r="O48" s="107">
        <v>6</v>
      </c>
      <c r="P48" s="107">
        <v>6</v>
      </c>
      <c r="Q48" s="107">
        <v>6</v>
      </c>
      <c r="R48" s="107">
        <v>6</v>
      </c>
      <c r="S48" s="107">
        <v>6</v>
      </c>
      <c r="T48" s="107">
        <v>6</v>
      </c>
      <c r="U48" s="104">
        <v>2</v>
      </c>
      <c r="V48" s="166">
        <v>0</v>
      </c>
      <c r="W48" s="104">
        <v>0</v>
      </c>
      <c r="X48" s="163">
        <v>0</v>
      </c>
      <c r="Y48" s="101"/>
      <c r="Z48" s="101"/>
      <c r="AA48" s="101"/>
    </row>
    <row r="49" spans="1:27">
      <c r="A49" s="116"/>
      <c r="B49" s="119"/>
      <c r="C49" s="107" t="s">
        <v>444</v>
      </c>
      <c r="D49" s="107" t="s">
        <v>333</v>
      </c>
      <c r="E49" s="108"/>
      <c r="F49" s="107">
        <v>8</v>
      </c>
      <c r="G49" s="107">
        <v>8</v>
      </c>
      <c r="H49" s="107">
        <v>8</v>
      </c>
      <c r="I49" s="107">
        <v>8</v>
      </c>
      <c r="J49" s="107">
        <v>8</v>
      </c>
      <c r="K49" s="107">
        <v>8</v>
      </c>
      <c r="L49" s="107">
        <v>8</v>
      </c>
      <c r="M49" s="107">
        <v>8</v>
      </c>
      <c r="N49" s="107">
        <v>8</v>
      </c>
      <c r="O49" s="107">
        <v>8</v>
      </c>
      <c r="P49" s="107">
        <v>8</v>
      </c>
      <c r="Q49" s="107">
        <v>8</v>
      </c>
      <c r="R49" s="107">
        <v>8</v>
      </c>
      <c r="S49" s="107">
        <v>8</v>
      </c>
      <c r="T49" s="107">
        <v>8</v>
      </c>
      <c r="U49" s="104">
        <v>4</v>
      </c>
      <c r="V49" s="166">
        <v>0</v>
      </c>
      <c r="W49" s="104">
        <v>0</v>
      </c>
      <c r="X49" s="163">
        <v>0</v>
      </c>
      <c r="Y49" s="101"/>
      <c r="Z49" s="101"/>
      <c r="AA49" s="101"/>
    </row>
    <row r="50" spans="1:27">
      <c r="A50" s="116"/>
      <c r="B50" s="119"/>
      <c r="C50" s="107" t="s">
        <v>445</v>
      </c>
      <c r="D50" s="107" t="s">
        <v>282</v>
      </c>
      <c r="E50" s="108"/>
      <c r="F50" s="107">
        <v>5</v>
      </c>
      <c r="G50" s="107">
        <v>5</v>
      </c>
      <c r="H50" s="107">
        <v>5</v>
      </c>
      <c r="I50" s="107">
        <v>5</v>
      </c>
      <c r="J50" s="107">
        <v>5</v>
      </c>
      <c r="K50" s="107">
        <v>5</v>
      </c>
      <c r="L50" s="107">
        <v>5</v>
      </c>
      <c r="M50" s="107">
        <v>5</v>
      </c>
      <c r="N50" s="107">
        <v>5</v>
      </c>
      <c r="O50" s="107">
        <v>5</v>
      </c>
      <c r="P50" s="107">
        <v>5</v>
      </c>
      <c r="Q50" s="107">
        <v>5</v>
      </c>
      <c r="R50" s="107">
        <v>5</v>
      </c>
      <c r="S50" s="107">
        <v>5</v>
      </c>
      <c r="T50" s="107">
        <v>5</v>
      </c>
      <c r="U50" s="107">
        <v>0</v>
      </c>
      <c r="V50" s="166">
        <v>0</v>
      </c>
      <c r="W50" s="104">
        <v>0</v>
      </c>
      <c r="X50" s="163">
        <v>0</v>
      </c>
      <c r="Y50" s="101"/>
      <c r="Z50" s="101"/>
      <c r="AA50" s="101"/>
    </row>
    <row r="51" spans="1:27">
      <c r="A51" s="116"/>
      <c r="B51" s="119"/>
      <c r="C51" s="107" t="s">
        <v>446</v>
      </c>
      <c r="D51" s="107" t="s">
        <v>282</v>
      </c>
      <c r="E51" s="108"/>
      <c r="F51" s="107">
        <v>4</v>
      </c>
      <c r="G51" s="107">
        <v>4</v>
      </c>
      <c r="H51" s="107">
        <v>4</v>
      </c>
      <c r="I51" s="107">
        <v>4</v>
      </c>
      <c r="J51" s="107">
        <v>4</v>
      </c>
      <c r="K51" s="107">
        <v>4</v>
      </c>
      <c r="L51" s="107">
        <v>4</v>
      </c>
      <c r="M51" s="107">
        <v>4</v>
      </c>
      <c r="N51" s="107">
        <v>4</v>
      </c>
      <c r="O51" s="107">
        <v>4</v>
      </c>
      <c r="P51" s="107">
        <v>4</v>
      </c>
      <c r="Q51" s="107">
        <v>4</v>
      </c>
      <c r="R51" s="107">
        <v>4</v>
      </c>
      <c r="S51" s="107">
        <v>4</v>
      </c>
      <c r="T51" s="107">
        <v>4</v>
      </c>
      <c r="U51" s="107">
        <v>4</v>
      </c>
      <c r="V51" s="167">
        <v>0</v>
      </c>
      <c r="W51" s="164">
        <v>0</v>
      </c>
      <c r="X51" s="163">
        <v>0</v>
      </c>
      <c r="Y51" s="101"/>
      <c r="Z51" s="101"/>
      <c r="AA51" s="101"/>
    </row>
    <row r="52" spans="1:27">
      <c r="A52" s="116"/>
      <c r="B52" s="119"/>
      <c r="C52" s="107" t="s">
        <v>447</v>
      </c>
      <c r="D52" s="107" t="s">
        <v>334</v>
      </c>
      <c r="E52" s="108"/>
      <c r="F52" s="107">
        <v>6</v>
      </c>
      <c r="G52" s="107">
        <v>6</v>
      </c>
      <c r="H52" s="107">
        <v>6</v>
      </c>
      <c r="I52" s="107">
        <v>6</v>
      </c>
      <c r="J52" s="107">
        <v>6</v>
      </c>
      <c r="K52" s="107">
        <v>6</v>
      </c>
      <c r="L52" s="107">
        <v>6</v>
      </c>
      <c r="M52" s="107">
        <v>6</v>
      </c>
      <c r="N52" s="107">
        <v>6</v>
      </c>
      <c r="O52" s="107">
        <v>6</v>
      </c>
      <c r="P52" s="107">
        <v>6</v>
      </c>
      <c r="Q52" s="107">
        <v>6</v>
      </c>
      <c r="R52" s="107">
        <v>6</v>
      </c>
      <c r="S52" s="107">
        <v>6</v>
      </c>
      <c r="T52" s="107">
        <v>6</v>
      </c>
      <c r="U52" s="107">
        <v>6</v>
      </c>
      <c r="V52" s="163">
        <v>2</v>
      </c>
      <c r="W52" s="168">
        <v>0</v>
      </c>
      <c r="X52" s="163">
        <v>0</v>
      </c>
      <c r="Y52" s="101"/>
      <c r="Z52" s="101"/>
      <c r="AA52" s="101"/>
    </row>
    <row r="53" spans="1:27">
      <c r="A53" s="116"/>
      <c r="B53" s="119" t="s">
        <v>3</v>
      </c>
      <c r="C53" s="107" t="s">
        <v>448</v>
      </c>
      <c r="D53" s="107" t="s">
        <v>282</v>
      </c>
      <c r="E53" s="108"/>
      <c r="F53" s="107">
        <v>2</v>
      </c>
      <c r="G53" s="107">
        <v>2</v>
      </c>
      <c r="H53" s="107">
        <v>2</v>
      </c>
      <c r="I53" s="107">
        <v>2</v>
      </c>
      <c r="J53" s="107">
        <v>2</v>
      </c>
      <c r="K53" s="107">
        <v>2</v>
      </c>
      <c r="L53" s="107">
        <v>2</v>
      </c>
      <c r="M53" s="107">
        <v>2</v>
      </c>
      <c r="N53" s="107">
        <v>2</v>
      </c>
      <c r="O53" s="107">
        <v>2</v>
      </c>
      <c r="P53" s="107">
        <v>2</v>
      </c>
      <c r="Q53" s="107">
        <v>2</v>
      </c>
      <c r="R53" s="107">
        <v>2</v>
      </c>
      <c r="S53" s="107">
        <v>2</v>
      </c>
      <c r="T53" s="107">
        <v>2</v>
      </c>
      <c r="U53" s="107">
        <v>2</v>
      </c>
      <c r="V53" s="107">
        <v>2</v>
      </c>
      <c r="W53" s="168">
        <v>0</v>
      </c>
      <c r="X53" s="163">
        <v>0</v>
      </c>
      <c r="Y53" s="101"/>
      <c r="Z53" s="101"/>
      <c r="AA53" s="101"/>
    </row>
    <row r="54" spans="1:27">
      <c r="A54" s="116"/>
      <c r="B54" s="119"/>
      <c r="C54" s="107" t="s">
        <v>330</v>
      </c>
      <c r="D54" s="107" t="s">
        <v>336</v>
      </c>
      <c r="E54" s="108"/>
      <c r="F54" s="107">
        <v>2</v>
      </c>
      <c r="G54" s="107">
        <v>2</v>
      </c>
      <c r="H54" s="107">
        <v>2</v>
      </c>
      <c r="I54" s="107">
        <v>2</v>
      </c>
      <c r="J54" s="107">
        <v>2</v>
      </c>
      <c r="K54" s="107">
        <v>2</v>
      </c>
      <c r="L54" s="107">
        <v>2</v>
      </c>
      <c r="M54" s="107">
        <v>2</v>
      </c>
      <c r="N54" s="107">
        <v>2</v>
      </c>
      <c r="O54" s="107">
        <v>2</v>
      </c>
      <c r="P54" s="107">
        <v>2</v>
      </c>
      <c r="Q54" s="107">
        <v>2</v>
      </c>
      <c r="R54" s="107">
        <v>2</v>
      </c>
      <c r="S54" s="107">
        <v>2</v>
      </c>
      <c r="T54" s="107">
        <v>2</v>
      </c>
      <c r="U54" s="107">
        <v>2</v>
      </c>
      <c r="V54" s="107">
        <v>2</v>
      </c>
      <c r="W54" s="168">
        <v>0</v>
      </c>
      <c r="X54" s="163">
        <v>0</v>
      </c>
      <c r="Y54" s="101"/>
      <c r="Z54" s="101"/>
      <c r="AA54" s="101"/>
    </row>
    <row r="55" spans="1:27">
      <c r="A55" s="116"/>
      <c r="B55" s="119"/>
      <c r="C55" s="107" t="s">
        <v>444</v>
      </c>
      <c r="D55" s="107" t="s">
        <v>336</v>
      </c>
      <c r="E55" s="108"/>
      <c r="F55" s="107">
        <v>2</v>
      </c>
      <c r="G55" s="108">
        <v>2</v>
      </c>
      <c r="H55" s="104">
        <v>2</v>
      </c>
      <c r="I55" s="104">
        <v>2</v>
      </c>
      <c r="J55" s="104">
        <v>2</v>
      </c>
      <c r="K55" s="104">
        <v>2</v>
      </c>
      <c r="L55" s="104">
        <v>2</v>
      </c>
      <c r="M55" s="104">
        <v>2</v>
      </c>
      <c r="N55" s="104">
        <v>2</v>
      </c>
      <c r="O55" s="104">
        <v>2</v>
      </c>
      <c r="P55" s="104">
        <v>2</v>
      </c>
      <c r="Q55" s="104">
        <v>2</v>
      </c>
      <c r="R55" s="104">
        <v>2</v>
      </c>
      <c r="S55" s="104">
        <v>2</v>
      </c>
      <c r="T55" s="104">
        <v>2</v>
      </c>
      <c r="U55" s="104">
        <v>2</v>
      </c>
      <c r="V55" s="107">
        <v>2</v>
      </c>
      <c r="W55" s="168">
        <v>0</v>
      </c>
      <c r="X55" s="163">
        <v>0</v>
      </c>
      <c r="Y55" s="101"/>
      <c r="Z55" s="101"/>
      <c r="AA55" s="101"/>
    </row>
    <row r="56" spans="1:27">
      <c r="A56" s="116"/>
      <c r="B56" s="119"/>
      <c r="C56" s="107" t="s">
        <v>445</v>
      </c>
      <c r="D56" s="107" t="s">
        <v>336</v>
      </c>
      <c r="E56" s="108"/>
      <c r="F56" s="107">
        <v>2</v>
      </c>
      <c r="G56" s="108">
        <v>2</v>
      </c>
      <c r="H56" s="104">
        <v>2</v>
      </c>
      <c r="I56" s="104">
        <v>2</v>
      </c>
      <c r="J56" s="104">
        <v>2</v>
      </c>
      <c r="K56" s="104">
        <v>2</v>
      </c>
      <c r="L56" s="104">
        <v>2</v>
      </c>
      <c r="M56" s="104">
        <v>2</v>
      </c>
      <c r="N56" s="104">
        <v>2</v>
      </c>
      <c r="O56" s="104">
        <v>2</v>
      </c>
      <c r="P56" s="104">
        <v>2</v>
      </c>
      <c r="Q56" s="104">
        <v>2</v>
      </c>
      <c r="R56" s="104">
        <v>2</v>
      </c>
      <c r="S56" s="104">
        <v>2</v>
      </c>
      <c r="T56" s="104">
        <v>2</v>
      </c>
      <c r="U56" s="104">
        <v>2</v>
      </c>
      <c r="V56" s="107">
        <v>2</v>
      </c>
      <c r="W56" s="168">
        <v>0</v>
      </c>
      <c r="X56" s="163">
        <v>0</v>
      </c>
      <c r="Y56" s="101"/>
      <c r="Z56" s="101"/>
      <c r="AA56" s="101"/>
    </row>
    <row r="57" spans="1:27">
      <c r="A57" s="116"/>
      <c r="B57" s="119"/>
      <c r="C57" s="107" t="s">
        <v>446</v>
      </c>
      <c r="D57" s="107" t="s">
        <v>282</v>
      </c>
      <c r="E57" s="108"/>
      <c r="F57" s="107">
        <v>1</v>
      </c>
      <c r="G57" s="107">
        <v>1</v>
      </c>
      <c r="H57" s="107">
        <v>1</v>
      </c>
      <c r="I57" s="107">
        <v>1</v>
      </c>
      <c r="J57" s="107">
        <v>1</v>
      </c>
      <c r="K57" s="107">
        <v>1</v>
      </c>
      <c r="L57" s="107">
        <v>1</v>
      </c>
      <c r="M57" s="107">
        <v>1</v>
      </c>
      <c r="N57" s="107">
        <v>1</v>
      </c>
      <c r="O57" s="107">
        <v>1</v>
      </c>
      <c r="P57" s="107">
        <v>1</v>
      </c>
      <c r="Q57" s="107">
        <v>1</v>
      </c>
      <c r="R57" s="107">
        <v>1</v>
      </c>
      <c r="S57" s="107">
        <v>1</v>
      </c>
      <c r="T57" s="107">
        <v>1</v>
      </c>
      <c r="U57" s="107">
        <v>1</v>
      </c>
      <c r="V57" s="107">
        <v>1</v>
      </c>
      <c r="W57" s="168">
        <v>0</v>
      </c>
      <c r="X57" s="163">
        <v>0</v>
      </c>
      <c r="Y57" s="101"/>
      <c r="Z57" s="101"/>
      <c r="AA57" s="101"/>
    </row>
    <row r="58" spans="1:27">
      <c r="A58" s="116"/>
      <c r="B58" s="119"/>
      <c r="C58" s="107" t="s">
        <v>447</v>
      </c>
      <c r="D58" s="107" t="s">
        <v>333</v>
      </c>
      <c r="E58" s="108"/>
      <c r="F58" s="107">
        <v>2</v>
      </c>
      <c r="G58" s="107">
        <v>2</v>
      </c>
      <c r="H58" s="107">
        <v>2</v>
      </c>
      <c r="I58" s="107">
        <v>2</v>
      </c>
      <c r="J58" s="107">
        <v>2</v>
      </c>
      <c r="K58" s="107">
        <v>2</v>
      </c>
      <c r="L58" s="107">
        <v>2</v>
      </c>
      <c r="M58" s="107">
        <v>2</v>
      </c>
      <c r="N58" s="107">
        <v>2</v>
      </c>
      <c r="O58" s="107">
        <v>2</v>
      </c>
      <c r="P58" s="107">
        <v>2</v>
      </c>
      <c r="Q58" s="107">
        <v>2</v>
      </c>
      <c r="R58" s="107">
        <v>2</v>
      </c>
      <c r="S58" s="107">
        <v>2</v>
      </c>
      <c r="T58" s="107">
        <v>2</v>
      </c>
      <c r="U58" s="107">
        <v>2</v>
      </c>
      <c r="V58" s="107">
        <v>2</v>
      </c>
      <c r="W58" s="168">
        <v>0</v>
      </c>
      <c r="X58" s="163">
        <v>0</v>
      </c>
      <c r="Y58" s="101"/>
      <c r="Z58" s="101"/>
      <c r="AA58" s="101"/>
    </row>
    <row r="59" spans="1:27">
      <c r="A59" s="116"/>
      <c r="B59" s="119" t="s">
        <v>449</v>
      </c>
      <c r="C59" s="108" t="s">
        <v>450</v>
      </c>
      <c r="D59" s="57" t="s">
        <v>1</v>
      </c>
      <c r="E59" s="108"/>
      <c r="F59" s="108">
        <v>16</v>
      </c>
      <c r="G59" s="108">
        <v>16</v>
      </c>
      <c r="H59" s="104">
        <v>16</v>
      </c>
      <c r="I59" s="104">
        <v>16</v>
      </c>
      <c r="J59" s="104">
        <v>16</v>
      </c>
      <c r="K59" s="104">
        <v>16</v>
      </c>
      <c r="L59" s="104">
        <v>16</v>
      </c>
      <c r="M59" s="104">
        <v>16</v>
      </c>
      <c r="N59" s="104">
        <v>16</v>
      </c>
      <c r="O59" s="104">
        <v>16</v>
      </c>
      <c r="P59" s="104">
        <v>16</v>
      </c>
      <c r="Q59" s="104">
        <v>16</v>
      </c>
      <c r="R59" s="104">
        <v>16</v>
      </c>
      <c r="S59" s="104">
        <v>16</v>
      </c>
      <c r="T59" s="104">
        <v>16</v>
      </c>
      <c r="U59" s="104">
        <v>16</v>
      </c>
      <c r="V59" s="104">
        <v>16</v>
      </c>
      <c r="W59" s="104">
        <v>16</v>
      </c>
      <c r="X59" s="166">
        <v>0</v>
      </c>
      <c r="Y59" s="101"/>
      <c r="Z59" s="101"/>
      <c r="AA59" s="101"/>
    </row>
    <row r="60" spans="1:27">
      <c r="A60" s="116"/>
      <c r="B60" s="119"/>
      <c r="C60" s="59" t="s">
        <v>453</v>
      </c>
      <c r="D60" s="57" t="s">
        <v>1</v>
      </c>
      <c r="E60" s="108"/>
      <c r="F60" s="108">
        <v>16</v>
      </c>
      <c r="G60" s="108">
        <v>16</v>
      </c>
      <c r="H60" s="104">
        <v>16</v>
      </c>
      <c r="I60" s="104">
        <v>16</v>
      </c>
      <c r="J60" s="104">
        <v>16</v>
      </c>
      <c r="K60" s="104">
        <v>16</v>
      </c>
      <c r="L60" s="104">
        <v>16</v>
      </c>
      <c r="M60" s="104">
        <v>16</v>
      </c>
      <c r="N60" s="104">
        <v>16</v>
      </c>
      <c r="O60" s="104">
        <v>16</v>
      </c>
      <c r="P60" s="104">
        <v>16</v>
      </c>
      <c r="Q60" s="104">
        <v>16</v>
      </c>
      <c r="R60" s="104">
        <v>16</v>
      </c>
      <c r="S60" s="104">
        <v>16</v>
      </c>
      <c r="T60" s="104">
        <v>16</v>
      </c>
      <c r="U60" s="104">
        <v>16</v>
      </c>
      <c r="V60" s="104">
        <v>16</v>
      </c>
      <c r="W60" s="104">
        <v>16</v>
      </c>
      <c r="X60" s="166">
        <v>0</v>
      </c>
      <c r="Y60" s="101"/>
      <c r="Z60" s="101"/>
      <c r="AA60" s="101"/>
    </row>
    <row r="61" spans="1:27">
      <c r="A61" s="56"/>
      <c r="B61" s="60"/>
      <c r="C61" s="60"/>
      <c r="D61" s="108" t="s">
        <v>274</v>
      </c>
      <c r="E61" s="108"/>
      <c r="F61" s="108">
        <f>SUM(F17:F60)</f>
        <v>344</v>
      </c>
      <c r="G61" s="108">
        <f>SUM(G17:G60)</f>
        <v>344</v>
      </c>
      <c r="H61" s="104">
        <f>SUM(H17:H60)</f>
        <v>312</v>
      </c>
      <c r="I61" s="104">
        <f>SUM(I17:I60)</f>
        <v>292</v>
      </c>
      <c r="J61" s="104">
        <f>SUM(J17:J60)</f>
        <v>276</v>
      </c>
      <c r="K61" s="104">
        <f>SUM(K17:K60)</f>
        <v>244</v>
      </c>
      <c r="L61" s="104">
        <f>SUM(L17:L60)</f>
        <v>212</v>
      </c>
      <c r="M61" s="104">
        <f>SUM(M17:M60)</f>
        <v>196</v>
      </c>
      <c r="N61" s="104">
        <f>SUM(N17:N60)</f>
        <v>180</v>
      </c>
      <c r="O61" s="104">
        <f>SUM(O17:O60)</f>
        <v>164</v>
      </c>
      <c r="P61" s="104">
        <f>SUM(P17:P60)</f>
        <v>148</v>
      </c>
      <c r="Q61" s="104">
        <f>SUM(Q17:Q60)</f>
        <v>132</v>
      </c>
      <c r="R61" s="104">
        <f>SUM(R17:R60)</f>
        <v>124</v>
      </c>
      <c r="S61" s="104">
        <f>SUM(S17:S60)</f>
        <v>108</v>
      </c>
      <c r="T61" s="104">
        <f>SUM(T17:T60)</f>
        <v>92</v>
      </c>
      <c r="U61" s="104">
        <f>SUM(U17:U60)</f>
        <v>63</v>
      </c>
      <c r="V61" s="104">
        <f>SUM(V17:V60)</f>
        <v>45</v>
      </c>
      <c r="W61" s="106">
        <f>SUM(W17:W60)</f>
        <v>32</v>
      </c>
      <c r="X61" s="104">
        <f>SUM(X17:X60)</f>
        <v>0</v>
      </c>
      <c r="Y61" s="80"/>
      <c r="Z61" s="80"/>
      <c r="AA61" s="101"/>
    </row>
    <row r="62" spans="1:27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</row>
    <row r="63" spans="1:27" ht="19.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</row>
    <row r="64" spans="1:27" ht="52.5" customHeight="1">
      <c r="A64" s="109" t="s">
        <v>0</v>
      </c>
      <c r="B64" s="109" t="s">
        <v>275</v>
      </c>
      <c r="C64" s="109" t="s">
        <v>276</v>
      </c>
      <c r="D64" s="1" t="s">
        <v>277</v>
      </c>
      <c r="E64" s="4" t="s">
        <v>278</v>
      </c>
      <c r="F64" s="4" t="s">
        <v>280</v>
      </c>
      <c r="G64" s="2">
        <v>44295</v>
      </c>
      <c r="H64" s="2">
        <v>44296</v>
      </c>
      <c r="I64" s="2">
        <v>44297</v>
      </c>
      <c r="J64" s="2">
        <v>44298</v>
      </c>
      <c r="K64" s="2">
        <v>44299</v>
      </c>
      <c r="L64" s="2">
        <v>44300</v>
      </c>
      <c r="M64" s="2">
        <v>44301</v>
      </c>
      <c r="N64" s="2">
        <v>44302</v>
      </c>
      <c r="O64" s="2">
        <v>44303</v>
      </c>
      <c r="P64" s="2">
        <v>44304</v>
      </c>
      <c r="Q64" s="2">
        <v>44305</v>
      </c>
      <c r="R64" s="2">
        <v>44306</v>
      </c>
      <c r="S64" s="2">
        <v>44307</v>
      </c>
      <c r="T64" s="2">
        <v>44308</v>
      </c>
      <c r="U64" s="2">
        <v>44309</v>
      </c>
      <c r="V64" s="2">
        <v>44310</v>
      </c>
      <c r="W64" s="160">
        <v>44311</v>
      </c>
      <c r="X64" s="2">
        <v>44312</v>
      </c>
    </row>
    <row r="65" spans="1:24">
      <c r="A65" s="116">
        <v>3</v>
      </c>
      <c r="B65" s="109" t="s">
        <v>451</v>
      </c>
      <c r="C65" s="108"/>
      <c r="D65" s="57" t="s">
        <v>1</v>
      </c>
      <c r="E65" s="108">
        <v>32</v>
      </c>
      <c r="F65" s="58">
        <v>36</v>
      </c>
      <c r="G65" s="104">
        <v>32</v>
      </c>
      <c r="H65" s="52">
        <v>0</v>
      </c>
      <c r="I65" s="108">
        <v>0</v>
      </c>
      <c r="J65" s="108">
        <v>0</v>
      </c>
      <c r="K65" s="108">
        <v>0</v>
      </c>
      <c r="L65" s="108">
        <v>0</v>
      </c>
      <c r="M65" s="108">
        <v>0</v>
      </c>
      <c r="N65" s="108">
        <v>0</v>
      </c>
      <c r="O65" s="108">
        <v>0</v>
      </c>
      <c r="P65" s="108">
        <v>0</v>
      </c>
      <c r="Q65" s="108">
        <v>0</v>
      </c>
      <c r="R65" s="108">
        <v>0</v>
      </c>
      <c r="S65" s="108">
        <v>0</v>
      </c>
      <c r="T65" s="108">
        <v>0</v>
      </c>
      <c r="U65" s="108">
        <v>0</v>
      </c>
      <c r="V65" s="58">
        <v>0</v>
      </c>
      <c r="W65" s="58">
        <v>0</v>
      </c>
      <c r="X65" s="58">
        <v>0</v>
      </c>
    </row>
    <row r="66" spans="1:24">
      <c r="A66" s="116"/>
      <c r="B66" s="109"/>
      <c r="C66" s="108"/>
      <c r="D66" s="57"/>
      <c r="E66" s="108"/>
      <c r="F66" s="58"/>
      <c r="G66" s="104"/>
      <c r="H66" s="65">
        <v>4</v>
      </c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58"/>
      <c r="W66" s="58"/>
      <c r="X66" s="58"/>
    </row>
    <row r="67" spans="1:24">
      <c r="A67" s="116"/>
      <c r="B67" s="109" t="s">
        <v>82</v>
      </c>
      <c r="C67" s="108"/>
      <c r="D67" s="57" t="s">
        <v>333</v>
      </c>
      <c r="E67" s="108">
        <v>6</v>
      </c>
      <c r="F67" s="58">
        <v>3</v>
      </c>
      <c r="G67" s="108">
        <v>6</v>
      </c>
      <c r="H67" s="104">
        <v>6</v>
      </c>
      <c r="I67" s="52">
        <v>0</v>
      </c>
      <c r="J67" s="104">
        <v>0</v>
      </c>
      <c r="K67" s="104">
        <v>0</v>
      </c>
      <c r="L67" s="104">
        <v>0</v>
      </c>
      <c r="M67" s="104">
        <v>0</v>
      </c>
      <c r="N67" s="104">
        <v>0</v>
      </c>
      <c r="O67" s="104">
        <v>0</v>
      </c>
      <c r="P67" s="104">
        <v>0</v>
      </c>
      <c r="Q67" s="104">
        <v>0</v>
      </c>
      <c r="R67" s="104">
        <v>0</v>
      </c>
      <c r="S67" s="104">
        <v>0</v>
      </c>
      <c r="T67" s="104">
        <v>0</v>
      </c>
      <c r="U67" s="104">
        <v>0</v>
      </c>
      <c r="V67" s="104">
        <v>0</v>
      </c>
      <c r="W67" s="104">
        <v>0</v>
      </c>
      <c r="X67" s="104">
        <v>0</v>
      </c>
    </row>
    <row r="68" spans="1:24">
      <c r="A68" s="116"/>
      <c r="B68" s="109"/>
      <c r="C68" s="108"/>
      <c r="D68" s="57"/>
      <c r="E68" s="108"/>
      <c r="F68" s="58"/>
      <c r="G68" s="108"/>
      <c r="H68" s="62">
        <v>-3</v>
      </c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</row>
    <row r="69" spans="1:24" ht="33" customHeight="1">
      <c r="A69" s="116"/>
      <c r="B69" s="169" t="s">
        <v>350</v>
      </c>
      <c r="C69" s="108"/>
      <c r="D69" s="57" t="s">
        <v>334</v>
      </c>
      <c r="E69" s="108">
        <v>6</v>
      </c>
      <c r="F69" s="58">
        <v>3</v>
      </c>
      <c r="G69" s="108">
        <v>6</v>
      </c>
      <c r="H69" s="104">
        <v>6</v>
      </c>
      <c r="I69" s="52">
        <v>0</v>
      </c>
      <c r="J69" s="104">
        <v>0</v>
      </c>
      <c r="K69" s="104">
        <v>0</v>
      </c>
      <c r="L69" s="104">
        <v>0</v>
      </c>
      <c r="M69" s="104">
        <v>0</v>
      </c>
      <c r="N69" s="104">
        <v>0</v>
      </c>
      <c r="O69" s="104">
        <v>0</v>
      </c>
      <c r="P69" s="104">
        <v>0</v>
      </c>
      <c r="Q69" s="104">
        <v>0</v>
      </c>
      <c r="R69" s="104">
        <v>0</v>
      </c>
      <c r="S69" s="104">
        <v>0</v>
      </c>
      <c r="T69" s="104">
        <v>0</v>
      </c>
      <c r="U69" s="104">
        <v>0</v>
      </c>
      <c r="V69" s="104">
        <v>0</v>
      </c>
      <c r="W69" s="104">
        <v>0</v>
      </c>
      <c r="X69" s="104">
        <v>0</v>
      </c>
    </row>
    <row r="70" spans="1:24">
      <c r="A70" s="116"/>
      <c r="B70" s="170"/>
      <c r="C70" s="108"/>
      <c r="D70" s="57"/>
      <c r="E70" s="108"/>
      <c r="F70" s="58"/>
      <c r="G70" s="108"/>
      <c r="H70" s="61">
        <v>-3</v>
      </c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</row>
    <row r="71" spans="1:24">
      <c r="A71" s="116"/>
      <c r="B71" s="119" t="s">
        <v>288</v>
      </c>
      <c r="C71" s="161" t="s">
        <v>422</v>
      </c>
      <c r="D71" s="107" t="s">
        <v>336</v>
      </c>
      <c r="E71" s="107">
        <v>4</v>
      </c>
      <c r="F71" s="58">
        <v>5</v>
      </c>
      <c r="G71" s="108">
        <v>4</v>
      </c>
      <c r="H71" s="104">
        <v>4</v>
      </c>
      <c r="I71" s="52">
        <v>0</v>
      </c>
      <c r="J71" s="69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  <c r="T71" s="104">
        <v>0</v>
      </c>
      <c r="U71" s="104">
        <v>0</v>
      </c>
      <c r="V71" s="104">
        <v>0</v>
      </c>
      <c r="W71" s="104">
        <v>0</v>
      </c>
      <c r="X71" s="104">
        <v>0</v>
      </c>
    </row>
    <row r="72" spans="1:24">
      <c r="A72" s="116"/>
      <c r="B72" s="119"/>
      <c r="C72" s="161"/>
      <c r="D72" s="107"/>
      <c r="E72" s="107"/>
      <c r="F72" s="58"/>
      <c r="G72" s="108"/>
      <c r="H72" s="104"/>
      <c r="I72" s="65">
        <v>1</v>
      </c>
      <c r="J72" s="69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</row>
    <row r="73" spans="1:24">
      <c r="A73" s="116"/>
      <c r="B73" s="119"/>
      <c r="C73" s="107" t="s">
        <v>423</v>
      </c>
      <c r="D73" s="107" t="s">
        <v>282</v>
      </c>
      <c r="E73" s="107">
        <v>4</v>
      </c>
      <c r="F73" s="58">
        <v>5</v>
      </c>
      <c r="G73" s="108">
        <v>4</v>
      </c>
      <c r="H73" s="104">
        <v>4</v>
      </c>
      <c r="I73" s="52">
        <v>0</v>
      </c>
      <c r="J73" s="104">
        <v>0</v>
      </c>
      <c r="K73" s="104">
        <v>0</v>
      </c>
      <c r="L73" s="104">
        <v>0</v>
      </c>
      <c r="M73" s="104">
        <v>0</v>
      </c>
      <c r="N73" s="104">
        <v>0</v>
      </c>
      <c r="O73" s="104">
        <v>0</v>
      </c>
      <c r="P73" s="104">
        <v>0</v>
      </c>
      <c r="Q73" s="104">
        <v>0</v>
      </c>
      <c r="R73" s="104">
        <v>0</v>
      </c>
      <c r="S73" s="104">
        <v>0</v>
      </c>
      <c r="T73" s="104">
        <v>0</v>
      </c>
      <c r="U73" s="104">
        <v>0</v>
      </c>
      <c r="V73" s="104">
        <v>0</v>
      </c>
      <c r="W73" s="104">
        <v>0</v>
      </c>
      <c r="X73" s="163">
        <v>0</v>
      </c>
    </row>
    <row r="74" spans="1:24">
      <c r="A74" s="116"/>
      <c r="B74" s="119"/>
      <c r="C74" s="107"/>
      <c r="D74" s="107"/>
      <c r="E74" s="107"/>
      <c r="F74" s="58"/>
      <c r="G74" s="108"/>
      <c r="H74" s="104"/>
      <c r="I74" s="65">
        <v>1</v>
      </c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63"/>
    </row>
    <row r="75" spans="1:24">
      <c r="A75" s="116"/>
      <c r="B75" s="119"/>
      <c r="C75" s="107" t="s">
        <v>424</v>
      </c>
      <c r="D75" s="107" t="s">
        <v>334</v>
      </c>
      <c r="E75" s="107">
        <v>4</v>
      </c>
      <c r="F75" s="58">
        <v>5</v>
      </c>
      <c r="G75" s="108">
        <v>4</v>
      </c>
      <c r="H75" s="104">
        <v>4</v>
      </c>
      <c r="I75" s="104">
        <v>4</v>
      </c>
      <c r="J75" s="52">
        <v>0</v>
      </c>
      <c r="K75" s="104">
        <v>0</v>
      </c>
      <c r="L75" s="104">
        <v>0</v>
      </c>
      <c r="M75" s="104">
        <v>0</v>
      </c>
      <c r="N75" s="104">
        <v>0</v>
      </c>
      <c r="O75" s="104">
        <v>0</v>
      </c>
      <c r="P75" s="104">
        <v>0</v>
      </c>
      <c r="Q75" s="104">
        <v>0</v>
      </c>
      <c r="R75" s="104">
        <v>0</v>
      </c>
      <c r="S75" s="104">
        <v>0</v>
      </c>
      <c r="T75" s="104">
        <v>0</v>
      </c>
      <c r="U75" s="104">
        <v>0</v>
      </c>
      <c r="V75" s="104">
        <v>0</v>
      </c>
      <c r="W75" s="104">
        <v>0</v>
      </c>
      <c r="X75" s="163">
        <v>0</v>
      </c>
    </row>
    <row r="76" spans="1:24">
      <c r="A76" s="116"/>
      <c r="B76" s="119"/>
      <c r="C76" s="107" t="s">
        <v>425</v>
      </c>
      <c r="D76" s="107" t="s">
        <v>333</v>
      </c>
      <c r="E76" s="107">
        <v>4</v>
      </c>
      <c r="F76" s="58">
        <v>6</v>
      </c>
      <c r="G76" s="108">
        <v>4</v>
      </c>
      <c r="H76" s="104">
        <v>4</v>
      </c>
      <c r="I76" s="104">
        <v>4</v>
      </c>
      <c r="J76" s="52">
        <v>0</v>
      </c>
      <c r="K76" s="104">
        <v>0</v>
      </c>
      <c r="L76" s="104">
        <v>0</v>
      </c>
      <c r="M76" s="104">
        <v>0</v>
      </c>
      <c r="N76" s="104">
        <v>0</v>
      </c>
      <c r="O76" s="104">
        <v>0</v>
      </c>
      <c r="P76" s="104">
        <v>0</v>
      </c>
      <c r="Q76" s="104">
        <v>0</v>
      </c>
      <c r="R76" s="104">
        <v>0</v>
      </c>
      <c r="S76" s="104">
        <v>0</v>
      </c>
      <c r="T76" s="104">
        <v>0</v>
      </c>
      <c r="U76" s="104">
        <v>0</v>
      </c>
      <c r="V76" s="104">
        <v>0</v>
      </c>
      <c r="W76" s="104">
        <v>0</v>
      </c>
      <c r="X76" s="163">
        <v>0</v>
      </c>
    </row>
    <row r="77" spans="1:24">
      <c r="A77" s="116"/>
      <c r="B77" s="119"/>
      <c r="C77" s="107" t="s">
        <v>426</v>
      </c>
      <c r="D77" s="107" t="s">
        <v>282</v>
      </c>
      <c r="E77" s="107">
        <v>4</v>
      </c>
      <c r="F77" s="58">
        <v>6</v>
      </c>
      <c r="G77" s="108">
        <v>4</v>
      </c>
      <c r="H77" s="104">
        <v>4</v>
      </c>
      <c r="I77" s="104">
        <v>4</v>
      </c>
      <c r="J77" s="52">
        <v>0</v>
      </c>
      <c r="K77" s="104">
        <v>0</v>
      </c>
      <c r="L77" s="104">
        <v>0</v>
      </c>
      <c r="M77" s="104">
        <v>0</v>
      </c>
      <c r="N77" s="104">
        <v>0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  <c r="U77" s="104">
        <v>0</v>
      </c>
      <c r="V77" s="104">
        <v>0</v>
      </c>
      <c r="W77" s="104">
        <v>0</v>
      </c>
      <c r="X77" s="163">
        <v>0</v>
      </c>
    </row>
    <row r="78" spans="1:24">
      <c r="A78" s="116"/>
      <c r="B78" s="119"/>
      <c r="C78" s="107" t="s">
        <v>427</v>
      </c>
      <c r="D78" s="107" t="s">
        <v>336</v>
      </c>
      <c r="E78" s="107">
        <v>4</v>
      </c>
      <c r="F78" s="58">
        <v>5</v>
      </c>
      <c r="G78" s="108">
        <v>4</v>
      </c>
      <c r="H78" s="104">
        <v>4</v>
      </c>
      <c r="I78" s="104">
        <v>4</v>
      </c>
      <c r="J78" s="52">
        <v>0</v>
      </c>
      <c r="K78" s="104">
        <v>0</v>
      </c>
      <c r="L78" s="104">
        <v>0</v>
      </c>
      <c r="M78" s="104">
        <v>0</v>
      </c>
      <c r="N78" s="104">
        <v>0</v>
      </c>
      <c r="O78" s="104">
        <v>0</v>
      </c>
      <c r="P78" s="104">
        <v>0</v>
      </c>
      <c r="Q78" s="104">
        <v>0</v>
      </c>
      <c r="R78" s="104">
        <v>0</v>
      </c>
      <c r="S78" s="104">
        <v>0</v>
      </c>
      <c r="T78" s="104">
        <v>0</v>
      </c>
      <c r="U78" s="104">
        <v>0</v>
      </c>
      <c r="V78" s="104">
        <v>0</v>
      </c>
      <c r="W78" s="104">
        <v>0</v>
      </c>
      <c r="X78" s="163">
        <v>0</v>
      </c>
    </row>
    <row r="79" spans="1:24">
      <c r="A79" s="116"/>
      <c r="B79" s="119"/>
      <c r="C79" s="108" t="s">
        <v>296</v>
      </c>
      <c r="D79" s="57" t="s">
        <v>1</v>
      </c>
      <c r="E79" s="107">
        <v>16</v>
      </c>
      <c r="F79" s="58">
        <v>18</v>
      </c>
      <c r="G79" s="108">
        <v>16</v>
      </c>
      <c r="H79" s="107">
        <v>16</v>
      </c>
      <c r="I79" s="108">
        <v>16</v>
      </c>
      <c r="J79" s="107">
        <v>16</v>
      </c>
      <c r="K79" s="52">
        <v>0</v>
      </c>
      <c r="L79" s="104">
        <v>0</v>
      </c>
      <c r="M79" s="104">
        <v>0</v>
      </c>
      <c r="N79" s="104">
        <v>0</v>
      </c>
      <c r="O79" s="104">
        <v>0</v>
      </c>
      <c r="P79" s="104">
        <v>0</v>
      </c>
      <c r="Q79" s="104">
        <v>0</v>
      </c>
      <c r="R79" s="104">
        <v>0</v>
      </c>
      <c r="S79" s="104">
        <v>0</v>
      </c>
      <c r="T79" s="104">
        <v>0</v>
      </c>
      <c r="U79" s="104">
        <v>0</v>
      </c>
      <c r="V79" s="104">
        <v>0</v>
      </c>
      <c r="W79" s="104">
        <v>0</v>
      </c>
      <c r="X79" s="163">
        <v>0</v>
      </c>
    </row>
    <row r="80" spans="1:24">
      <c r="A80" s="116"/>
      <c r="B80" s="119" t="s">
        <v>297</v>
      </c>
      <c r="C80" s="107" t="s">
        <v>428</v>
      </c>
      <c r="D80" s="107" t="s">
        <v>282</v>
      </c>
      <c r="E80" s="107">
        <v>4</v>
      </c>
      <c r="F80" s="58">
        <v>4</v>
      </c>
      <c r="G80" s="108">
        <v>4</v>
      </c>
      <c r="H80" s="104">
        <v>4</v>
      </c>
      <c r="I80" s="104">
        <v>4</v>
      </c>
      <c r="J80" s="104">
        <v>4</v>
      </c>
      <c r="K80" s="52">
        <v>0</v>
      </c>
      <c r="L80" s="104">
        <v>0</v>
      </c>
      <c r="M80" s="104">
        <v>0</v>
      </c>
      <c r="N80" s="104">
        <v>0</v>
      </c>
      <c r="O80" s="104">
        <v>0</v>
      </c>
      <c r="P80" s="104">
        <v>0</v>
      </c>
      <c r="Q80" s="104">
        <v>0</v>
      </c>
      <c r="R80" s="104">
        <v>0</v>
      </c>
      <c r="S80" s="104">
        <v>0</v>
      </c>
      <c r="T80" s="104">
        <v>0</v>
      </c>
      <c r="U80" s="104">
        <v>0</v>
      </c>
      <c r="V80" s="104">
        <v>0</v>
      </c>
      <c r="W80" s="104">
        <v>0</v>
      </c>
      <c r="X80" s="163">
        <v>0</v>
      </c>
    </row>
    <row r="81" spans="1:24">
      <c r="A81" s="116"/>
      <c r="B81" s="119"/>
      <c r="C81" s="107" t="s">
        <v>303</v>
      </c>
      <c r="D81" s="107" t="s">
        <v>336</v>
      </c>
      <c r="E81" s="107">
        <v>4</v>
      </c>
      <c r="F81" s="58">
        <v>5</v>
      </c>
      <c r="G81" s="108">
        <v>4</v>
      </c>
      <c r="H81" s="104">
        <v>4</v>
      </c>
      <c r="I81" s="104">
        <v>4</v>
      </c>
      <c r="J81" s="104">
        <v>4</v>
      </c>
      <c r="K81" s="52">
        <v>0</v>
      </c>
      <c r="L81" s="104">
        <v>0</v>
      </c>
      <c r="M81" s="104">
        <v>0</v>
      </c>
      <c r="N81" s="104">
        <v>0</v>
      </c>
      <c r="O81" s="104">
        <v>0</v>
      </c>
      <c r="P81" s="104">
        <v>0</v>
      </c>
      <c r="Q81" s="104">
        <v>0</v>
      </c>
      <c r="R81" s="104">
        <v>0</v>
      </c>
      <c r="S81" s="104">
        <v>0</v>
      </c>
      <c r="T81" s="104">
        <v>0</v>
      </c>
      <c r="U81" s="104">
        <v>0</v>
      </c>
      <c r="V81" s="104">
        <v>0</v>
      </c>
      <c r="W81" s="104">
        <v>0</v>
      </c>
      <c r="X81" s="163">
        <v>0</v>
      </c>
    </row>
    <row r="82" spans="1:24">
      <c r="A82" s="116"/>
      <c r="B82" s="119"/>
      <c r="C82" s="107"/>
      <c r="D82" s="107"/>
      <c r="E82" s="107"/>
      <c r="F82" s="58"/>
      <c r="G82" s="108"/>
      <c r="H82" s="104"/>
      <c r="I82" s="104"/>
      <c r="J82" s="104"/>
      <c r="K82" s="104">
        <v>0</v>
      </c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63"/>
    </row>
    <row r="83" spans="1:24">
      <c r="A83" s="116"/>
      <c r="B83" s="119"/>
      <c r="C83" s="107" t="s">
        <v>429</v>
      </c>
      <c r="D83" s="107" t="s">
        <v>334</v>
      </c>
      <c r="E83" s="107">
        <v>4</v>
      </c>
      <c r="F83" s="58">
        <v>5</v>
      </c>
      <c r="G83" s="108">
        <v>4</v>
      </c>
      <c r="H83" s="104">
        <v>4</v>
      </c>
      <c r="I83" s="104">
        <v>4</v>
      </c>
      <c r="J83" s="104">
        <v>4</v>
      </c>
      <c r="K83" s="52">
        <v>0</v>
      </c>
      <c r="L83" s="104">
        <v>0</v>
      </c>
      <c r="M83" s="104">
        <v>0</v>
      </c>
      <c r="N83" s="104">
        <v>0</v>
      </c>
      <c r="O83" s="104">
        <v>0</v>
      </c>
      <c r="P83" s="104">
        <v>0</v>
      </c>
      <c r="Q83" s="104">
        <v>0</v>
      </c>
      <c r="R83" s="104">
        <v>0</v>
      </c>
      <c r="S83" s="104">
        <v>0</v>
      </c>
      <c r="T83" s="104">
        <v>0</v>
      </c>
      <c r="U83" s="104">
        <v>0</v>
      </c>
      <c r="V83" s="104">
        <v>0</v>
      </c>
      <c r="W83" s="104">
        <v>0</v>
      </c>
      <c r="X83" s="163">
        <v>0</v>
      </c>
    </row>
    <row r="84" spans="1:24">
      <c r="A84" s="116"/>
      <c r="B84" s="119"/>
      <c r="C84" s="107"/>
      <c r="D84" s="107"/>
      <c r="E84" s="107"/>
      <c r="F84" s="58"/>
      <c r="G84" s="108"/>
      <c r="H84" s="104"/>
      <c r="I84" s="104"/>
      <c r="J84" s="61">
        <v>-2</v>
      </c>
      <c r="K84" s="104">
        <v>0</v>
      </c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63"/>
    </row>
    <row r="85" spans="1:24">
      <c r="A85" s="116"/>
      <c r="B85" s="119"/>
      <c r="C85" s="107" t="s">
        <v>430</v>
      </c>
      <c r="D85" s="107" t="s">
        <v>333</v>
      </c>
      <c r="E85" s="107">
        <v>4</v>
      </c>
      <c r="F85" s="58">
        <v>5</v>
      </c>
      <c r="G85" s="108">
        <v>4</v>
      </c>
      <c r="H85" s="104">
        <v>4</v>
      </c>
      <c r="I85" s="104">
        <v>4</v>
      </c>
      <c r="J85" s="104">
        <v>4</v>
      </c>
      <c r="K85" s="52">
        <v>0</v>
      </c>
      <c r="L85" s="104">
        <v>0</v>
      </c>
      <c r="M85" s="104">
        <v>0</v>
      </c>
      <c r="N85" s="104">
        <v>0</v>
      </c>
      <c r="O85" s="104">
        <v>0</v>
      </c>
      <c r="P85" s="104">
        <v>0</v>
      </c>
      <c r="Q85" s="104">
        <v>0</v>
      </c>
      <c r="R85" s="104">
        <v>0</v>
      </c>
      <c r="S85" s="104">
        <v>0</v>
      </c>
      <c r="T85" s="104">
        <v>0</v>
      </c>
      <c r="U85" s="104">
        <v>0</v>
      </c>
      <c r="V85" s="104">
        <v>0</v>
      </c>
      <c r="W85" s="104">
        <v>0</v>
      </c>
      <c r="X85" s="163">
        <v>0</v>
      </c>
    </row>
    <row r="86" spans="1:24">
      <c r="A86" s="116"/>
      <c r="B86" s="119"/>
      <c r="C86" s="107"/>
      <c r="D86" s="107"/>
      <c r="E86" s="107"/>
      <c r="F86" s="58"/>
      <c r="G86" s="108"/>
      <c r="H86" s="104"/>
      <c r="I86" s="104"/>
      <c r="J86" s="61">
        <v>-1</v>
      </c>
      <c r="K86" s="104">
        <v>0</v>
      </c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63"/>
    </row>
    <row r="87" spans="1:24">
      <c r="A87" s="116"/>
      <c r="B87" s="119"/>
      <c r="C87" s="107" t="s">
        <v>431</v>
      </c>
      <c r="D87" s="107" t="s">
        <v>334</v>
      </c>
      <c r="E87" s="107">
        <v>4</v>
      </c>
      <c r="F87" s="58">
        <v>8</v>
      </c>
      <c r="G87" s="108">
        <v>4</v>
      </c>
      <c r="H87" s="104">
        <v>4</v>
      </c>
      <c r="I87" s="104">
        <v>4</v>
      </c>
      <c r="J87" s="104">
        <v>4</v>
      </c>
      <c r="K87" s="104">
        <v>4</v>
      </c>
      <c r="L87" s="52">
        <v>0</v>
      </c>
      <c r="M87" s="104">
        <v>0</v>
      </c>
      <c r="N87" s="104">
        <v>0</v>
      </c>
      <c r="O87" s="104">
        <v>0</v>
      </c>
      <c r="P87" s="104">
        <v>0</v>
      </c>
      <c r="Q87" s="104">
        <v>0</v>
      </c>
      <c r="R87" s="104">
        <v>0</v>
      </c>
      <c r="S87" s="104">
        <v>0</v>
      </c>
      <c r="T87" s="104">
        <v>0</v>
      </c>
      <c r="U87" s="104">
        <v>0</v>
      </c>
      <c r="V87" s="104">
        <v>0</v>
      </c>
      <c r="W87" s="104">
        <v>0</v>
      </c>
      <c r="X87" s="163">
        <v>0</v>
      </c>
    </row>
    <row r="88" spans="1:24">
      <c r="A88" s="116"/>
      <c r="B88" s="119"/>
      <c r="C88" s="107"/>
      <c r="D88" s="107"/>
      <c r="E88" s="107"/>
      <c r="F88" s="58"/>
      <c r="G88" s="108"/>
      <c r="H88" s="104"/>
      <c r="I88" s="104"/>
      <c r="J88" s="61">
        <v>-2</v>
      </c>
      <c r="K88" s="104"/>
      <c r="L88" s="104">
        <v>0</v>
      </c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63"/>
    </row>
    <row r="89" spans="1:24">
      <c r="A89" s="116"/>
      <c r="B89" s="119"/>
      <c r="C89" s="107" t="s">
        <v>432</v>
      </c>
      <c r="D89" s="107" t="s">
        <v>333</v>
      </c>
      <c r="E89" s="107">
        <v>4</v>
      </c>
      <c r="F89" s="58">
        <v>2</v>
      </c>
      <c r="G89" s="108">
        <v>4</v>
      </c>
      <c r="H89" s="104">
        <v>4</v>
      </c>
      <c r="I89" s="104">
        <v>4</v>
      </c>
      <c r="J89" s="104">
        <v>4</v>
      </c>
      <c r="K89" s="104">
        <v>4</v>
      </c>
      <c r="L89" s="52">
        <v>0</v>
      </c>
      <c r="M89" s="104">
        <v>0</v>
      </c>
      <c r="N89" s="104">
        <v>0</v>
      </c>
      <c r="O89" s="104">
        <v>0</v>
      </c>
      <c r="P89" s="104">
        <v>0</v>
      </c>
      <c r="Q89" s="104">
        <v>0</v>
      </c>
      <c r="R89" s="104">
        <v>0</v>
      </c>
      <c r="S89" s="104">
        <v>0</v>
      </c>
      <c r="T89" s="104">
        <v>0</v>
      </c>
      <c r="U89" s="104">
        <v>0</v>
      </c>
      <c r="V89" s="104">
        <v>0</v>
      </c>
      <c r="W89" s="104">
        <v>0</v>
      </c>
      <c r="X89" s="163">
        <v>0</v>
      </c>
    </row>
    <row r="90" spans="1:24">
      <c r="A90" s="116"/>
      <c r="B90" s="119"/>
      <c r="C90" s="107"/>
      <c r="D90" s="107"/>
      <c r="E90" s="107"/>
      <c r="F90" s="58"/>
      <c r="G90" s="108"/>
      <c r="H90" s="104"/>
      <c r="I90" s="104"/>
      <c r="J90" s="104"/>
      <c r="K90" s="61">
        <v>-2</v>
      </c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63"/>
    </row>
    <row r="91" spans="1:24">
      <c r="A91" s="116"/>
      <c r="B91" s="119"/>
      <c r="C91" s="107" t="s">
        <v>304</v>
      </c>
      <c r="D91" s="57" t="s">
        <v>1</v>
      </c>
      <c r="E91" s="107">
        <v>16</v>
      </c>
      <c r="F91" s="58">
        <v>12</v>
      </c>
      <c r="G91" s="107">
        <v>16</v>
      </c>
      <c r="H91" s="107">
        <v>16</v>
      </c>
      <c r="I91" s="107">
        <v>16</v>
      </c>
      <c r="J91" s="107">
        <v>16</v>
      </c>
      <c r="K91" s="107">
        <v>16</v>
      </c>
      <c r="L91" s="52">
        <v>0</v>
      </c>
      <c r="M91" s="104">
        <v>0</v>
      </c>
      <c r="N91" s="104">
        <v>0</v>
      </c>
      <c r="O91" s="104">
        <v>0</v>
      </c>
      <c r="P91" s="104">
        <v>0</v>
      </c>
      <c r="Q91" s="104">
        <v>0</v>
      </c>
      <c r="R91" s="104">
        <v>0</v>
      </c>
      <c r="S91" s="104">
        <v>0</v>
      </c>
      <c r="T91" s="104">
        <v>0</v>
      </c>
      <c r="U91" s="104">
        <v>0</v>
      </c>
      <c r="V91" s="104">
        <v>0</v>
      </c>
      <c r="W91" s="104">
        <v>0</v>
      </c>
      <c r="X91" s="163">
        <v>0</v>
      </c>
    </row>
    <row r="92" spans="1:24">
      <c r="A92" s="116"/>
      <c r="B92" s="109"/>
      <c r="C92" s="107"/>
      <c r="D92" s="57"/>
      <c r="E92" s="107"/>
      <c r="F92" s="58"/>
      <c r="G92" s="107"/>
      <c r="H92" s="107"/>
      <c r="I92" s="107"/>
      <c r="J92" s="107"/>
      <c r="K92" s="173">
        <v>-4</v>
      </c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63"/>
    </row>
    <row r="93" spans="1:24">
      <c r="A93" s="116"/>
      <c r="B93" s="119" t="s">
        <v>101</v>
      </c>
      <c r="C93" s="107" t="s">
        <v>433</v>
      </c>
      <c r="D93" s="107" t="s">
        <v>282</v>
      </c>
      <c r="E93" s="107">
        <v>24</v>
      </c>
      <c r="F93" s="58">
        <v>22</v>
      </c>
      <c r="G93" s="108">
        <v>24</v>
      </c>
      <c r="H93" s="104">
        <v>24</v>
      </c>
      <c r="I93" s="104">
        <v>24</v>
      </c>
      <c r="J93" s="104">
        <v>24</v>
      </c>
      <c r="K93" s="104">
        <v>24</v>
      </c>
      <c r="L93" s="104">
        <v>20</v>
      </c>
      <c r="M93" s="104">
        <v>16</v>
      </c>
      <c r="N93" s="104">
        <v>12</v>
      </c>
      <c r="O93" s="104">
        <v>8</v>
      </c>
      <c r="P93" s="104">
        <v>4</v>
      </c>
      <c r="Q93" s="52">
        <v>0</v>
      </c>
      <c r="R93" s="104">
        <v>0</v>
      </c>
      <c r="S93" s="104">
        <v>0</v>
      </c>
      <c r="T93" s="104">
        <v>0</v>
      </c>
      <c r="U93" s="104">
        <v>0</v>
      </c>
      <c r="V93" s="104">
        <v>0</v>
      </c>
      <c r="W93" s="104">
        <v>0</v>
      </c>
      <c r="X93" s="163">
        <v>0</v>
      </c>
    </row>
    <row r="94" spans="1:24">
      <c r="A94" s="116"/>
      <c r="B94" s="119"/>
      <c r="C94" s="107"/>
      <c r="D94" s="107"/>
      <c r="E94" s="107"/>
      <c r="F94" s="58"/>
      <c r="G94" s="108"/>
      <c r="H94" s="104"/>
      <c r="I94" s="104"/>
      <c r="J94" s="104"/>
      <c r="K94" s="104"/>
      <c r="L94" s="104"/>
      <c r="M94" s="104"/>
      <c r="N94" s="104"/>
      <c r="O94" s="104"/>
      <c r="P94" s="61">
        <v>-2</v>
      </c>
      <c r="Q94" s="104"/>
      <c r="R94" s="104"/>
      <c r="S94" s="104"/>
      <c r="T94" s="104"/>
      <c r="U94" s="104"/>
      <c r="V94" s="104"/>
      <c r="W94" s="104"/>
      <c r="X94" s="163"/>
    </row>
    <row r="95" spans="1:24">
      <c r="A95" s="116"/>
      <c r="B95" s="119"/>
      <c r="C95" s="107" t="s">
        <v>310</v>
      </c>
      <c r="D95" s="107" t="s">
        <v>334</v>
      </c>
      <c r="E95" s="107">
        <v>16</v>
      </c>
      <c r="F95" s="58">
        <v>13</v>
      </c>
      <c r="G95" s="108">
        <v>16</v>
      </c>
      <c r="H95" s="104">
        <v>16</v>
      </c>
      <c r="I95" s="104">
        <v>16</v>
      </c>
      <c r="J95" s="104">
        <v>16</v>
      </c>
      <c r="K95" s="104">
        <v>16</v>
      </c>
      <c r="L95" s="104">
        <v>16</v>
      </c>
      <c r="M95" s="104">
        <v>12</v>
      </c>
      <c r="N95" s="104">
        <v>8</v>
      </c>
      <c r="O95" s="104">
        <v>4</v>
      </c>
      <c r="P95" s="52">
        <v>0</v>
      </c>
      <c r="Q95" s="104">
        <v>0</v>
      </c>
      <c r="R95" s="104">
        <v>0</v>
      </c>
      <c r="S95" s="104">
        <v>0</v>
      </c>
      <c r="T95" s="104">
        <v>0</v>
      </c>
      <c r="U95" s="104">
        <v>0</v>
      </c>
      <c r="V95" s="104">
        <v>0</v>
      </c>
      <c r="W95" s="104">
        <v>0</v>
      </c>
      <c r="X95" s="163">
        <v>0</v>
      </c>
    </row>
    <row r="96" spans="1:24">
      <c r="A96" s="116"/>
      <c r="B96" s="119"/>
      <c r="C96" s="107"/>
      <c r="D96" s="107"/>
      <c r="E96" s="107"/>
      <c r="F96" s="58"/>
      <c r="G96" s="108"/>
      <c r="H96" s="104"/>
      <c r="I96" s="104"/>
      <c r="J96" s="104"/>
      <c r="K96" s="104"/>
      <c r="L96" s="104"/>
      <c r="M96" s="104"/>
      <c r="N96" s="104"/>
      <c r="O96" s="61">
        <v>-3</v>
      </c>
      <c r="P96" s="104"/>
      <c r="Q96" s="104"/>
      <c r="R96" s="104"/>
      <c r="S96" s="104"/>
      <c r="T96" s="104"/>
      <c r="U96" s="104"/>
      <c r="V96" s="104"/>
      <c r="W96" s="104"/>
      <c r="X96" s="163"/>
    </row>
    <row r="97" spans="1:24">
      <c r="A97" s="116"/>
      <c r="B97" s="119"/>
      <c r="C97" s="107" t="s">
        <v>434</v>
      </c>
      <c r="D97" s="107" t="s">
        <v>333</v>
      </c>
      <c r="E97" s="107">
        <v>16</v>
      </c>
      <c r="F97" s="58">
        <v>16</v>
      </c>
      <c r="G97" s="108">
        <v>16</v>
      </c>
      <c r="H97" s="104">
        <v>16</v>
      </c>
      <c r="I97" s="104">
        <v>16</v>
      </c>
      <c r="J97" s="104">
        <v>16</v>
      </c>
      <c r="K97" s="104">
        <v>16</v>
      </c>
      <c r="L97" s="104">
        <v>16</v>
      </c>
      <c r="M97" s="104">
        <v>12</v>
      </c>
      <c r="N97" s="104">
        <v>8</v>
      </c>
      <c r="O97" s="104">
        <v>4</v>
      </c>
      <c r="P97" s="52">
        <v>0</v>
      </c>
      <c r="Q97" s="104">
        <v>0</v>
      </c>
      <c r="R97" s="104">
        <v>0</v>
      </c>
      <c r="S97" s="104">
        <v>0</v>
      </c>
      <c r="T97" s="104">
        <v>0</v>
      </c>
      <c r="U97" s="104">
        <v>0</v>
      </c>
      <c r="V97" s="104">
        <v>0</v>
      </c>
      <c r="W97" s="104">
        <v>0</v>
      </c>
      <c r="X97" s="163">
        <v>0</v>
      </c>
    </row>
    <row r="98" spans="1:24">
      <c r="A98" s="116"/>
      <c r="B98" s="119"/>
      <c r="C98" s="107" t="s">
        <v>435</v>
      </c>
      <c r="D98" s="107" t="s">
        <v>336</v>
      </c>
      <c r="E98" s="107">
        <v>24</v>
      </c>
      <c r="F98" s="58">
        <v>20</v>
      </c>
      <c r="G98" s="107">
        <v>24</v>
      </c>
      <c r="H98" s="107">
        <v>24</v>
      </c>
      <c r="I98" s="107">
        <v>24</v>
      </c>
      <c r="J98" s="107">
        <v>24</v>
      </c>
      <c r="K98" s="107">
        <v>24</v>
      </c>
      <c r="L98" s="104">
        <v>20</v>
      </c>
      <c r="M98" s="104">
        <v>16</v>
      </c>
      <c r="N98" s="104">
        <v>12</v>
      </c>
      <c r="O98" s="104">
        <v>8</v>
      </c>
      <c r="P98" s="104">
        <v>4</v>
      </c>
      <c r="Q98" s="52">
        <v>0</v>
      </c>
      <c r="R98" s="104">
        <v>0</v>
      </c>
      <c r="S98" s="104">
        <v>0</v>
      </c>
      <c r="T98" s="104">
        <v>0</v>
      </c>
      <c r="U98" s="104">
        <v>0</v>
      </c>
      <c r="V98" s="104">
        <v>0</v>
      </c>
      <c r="W98" s="104">
        <v>0</v>
      </c>
      <c r="X98" s="163">
        <v>0</v>
      </c>
    </row>
    <row r="99" spans="1:24">
      <c r="A99" s="116"/>
      <c r="B99" s="119"/>
      <c r="C99" s="107"/>
      <c r="D99" s="107"/>
      <c r="E99" s="107"/>
      <c r="F99" s="58"/>
      <c r="G99" s="107"/>
      <c r="H99" s="107"/>
      <c r="I99" s="107"/>
      <c r="J99" s="107"/>
      <c r="K99" s="107"/>
      <c r="L99" s="104"/>
      <c r="M99" s="104"/>
      <c r="N99" s="104"/>
      <c r="O99" s="104"/>
      <c r="P99" s="61">
        <v>-4</v>
      </c>
      <c r="Q99" s="104"/>
      <c r="R99" s="104"/>
      <c r="S99" s="104"/>
      <c r="T99" s="104"/>
      <c r="U99" s="104"/>
      <c r="V99" s="104"/>
      <c r="W99" s="104"/>
      <c r="X99" s="163"/>
    </row>
    <row r="100" spans="1:24">
      <c r="A100" s="116"/>
      <c r="B100" s="119"/>
      <c r="C100" s="107" t="s">
        <v>436</v>
      </c>
      <c r="D100" s="107" t="s">
        <v>334</v>
      </c>
      <c r="E100" s="107">
        <v>16</v>
      </c>
      <c r="F100" s="58">
        <v>13</v>
      </c>
      <c r="G100" s="108">
        <v>16</v>
      </c>
      <c r="H100" s="104">
        <v>16</v>
      </c>
      <c r="I100" s="104">
        <v>16</v>
      </c>
      <c r="J100" s="104">
        <v>16</v>
      </c>
      <c r="K100" s="104">
        <v>16</v>
      </c>
      <c r="L100" s="104">
        <v>16</v>
      </c>
      <c r="M100" s="104">
        <v>16</v>
      </c>
      <c r="N100" s="104">
        <v>16</v>
      </c>
      <c r="O100" s="104">
        <v>16</v>
      </c>
      <c r="P100" s="104">
        <v>16</v>
      </c>
      <c r="Q100" s="104">
        <v>12</v>
      </c>
      <c r="R100" s="104">
        <v>8</v>
      </c>
      <c r="S100" s="104">
        <v>4</v>
      </c>
      <c r="T100" s="52">
        <v>0</v>
      </c>
      <c r="U100" s="104">
        <v>0</v>
      </c>
      <c r="V100" s="104">
        <v>0</v>
      </c>
      <c r="W100" s="104">
        <v>0</v>
      </c>
      <c r="X100" s="163">
        <v>0</v>
      </c>
    </row>
    <row r="101" spans="1:24">
      <c r="A101" s="116"/>
      <c r="B101" s="119"/>
      <c r="C101" s="107"/>
      <c r="D101" s="107"/>
      <c r="E101" s="107"/>
      <c r="F101" s="58"/>
      <c r="G101" s="108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61">
        <v>-3</v>
      </c>
      <c r="T101" s="104"/>
      <c r="U101" s="104"/>
      <c r="V101" s="104"/>
      <c r="W101" s="104"/>
      <c r="X101" s="163"/>
    </row>
    <row r="102" spans="1:24">
      <c r="A102" s="116"/>
      <c r="B102" s="119"/>
      <c r="C102" s="107" t="s">
        <v>437</v>
      </c>
      <c r="D102" s="107" t="s">
        <v>333</v>
      </c>
      <c r="E102" s="107">
        <v>16</v>
      </c>
      <c r="F102" s="58">
        <v>17</v>
      </c>
      <c r="G102" s="107">
        <v>16</v>
      </c>
      <c r="H102" s="107">
        <v>16</v>
      </c>
      <c r="I102" s="107">
        <v>16</v>
      </c>
      <c r="J102" s="107">
        <v>16</v>
      </c>
      <c r="K102" s="107">
        <v>16</v>
      </c>
      <c r="L102" s="107">
        <v>16</v>
      </c>
      <c r="M102" s="107">
        <v>16</v>
      </c>
      <c r="N102" s="107">
        <v>16</v>
      </c>
      <c r="O102" s="107">
        <v>16</v>
      </c>
      <c r="P102" s="107">
        <v>16</v>
      </c>
      <c r="Q102" s="104">
        <v>12</v>
      </c>
      <c r="R102" s="104">
        <v>8</v>
      </c>
      <c r="S102" s="104">
        <v>4</v>
      </c>
      <c r="T102" s="52">
        <v>0</v>
      </c>
      <c r="U102" s="104">
        <v>0</v>
      </c>
      <c r="V102" s="104">
        <v>0</v>
      </c>
      <c r="W102" s="104">
        <v>0</v>
      </c>
      <c r="X102" s="163">
        <v>0</v>
      </c>
    </row>
    <row r="103" spans="1:24">
      <c r="A103" s="116"/>
      <c r="B103" s="119"/>
      <c r="C103" s="107"/>
      <c r="D103" s="107"/>
      <c r="E103" s="107"/>
      <c r="F103" s="58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4"/>
      <c r="R103" s="104"/>
      <c r="S103" s="87"/>
      <c r="T103" s="65">
        <v>1</v>
      </c>
      <c r="U103" s="104"/>
      <c r="V103" s="104"/>
      <c r="W103" s="104"/>
      <c r="X103" s="163"/>
    </row>
    <row r="104" spans="1:24">
      <c r="A104" s="116"/>
      <c r="B104" s="119"/>
      <c r="C104" s="107" t="s">
        <v>311</v>
      </c>
      <c r="D104" s="57" t="s">
        <v>1</v>
      </c>
      <c r="E104" s="107">
        <v>16</v>
      </c>
      <c r="F104" s="58">
        <v>12</v>
      </c>
      <c r="G104" s="107">
        <v>16</v>
      </c>
      <c r="H104" s="107">
        <v>16</v>
      </c>
      <c r="I104" s="107">
        <v>16</v>
      </c>
      <c r="J104" s="107">
        <v>16</v>
      </c>
      <c r="K104" s="107">
        <v>16</v>
      </c>
      <c r="L104" s="107">
        <v>16</v>
      </c>
      <c r="M104" s="107">
        <v>16</v>
      </c>
      <c r="N104" s="107">
        <v>16</v>
      </c>
      <c r="O104" s="107">
        <v>16</v>
      </c>
      <c r="P104" s="107">
        <v>16</v>
      </c>
      <c r="Q104" s="107">
        <v>16</v>
      </c>
      <c r="R104" s="107">
        <v>16</v>
      </c>
      <c r="S104" s="104">
        <v>8</v>
      </c>
      <c r="T104" s="52">
        <v>0</v>
      </c>
      <c r="U104" s="104">
        <v>0</v>
      </c>
      <c r="V104" s="104">
        <v>0</v>
      </c>
      <c r="W104" s="104">
        <v>0</v>
      </c>
      <c r="X104" s="163">
        <v>0</v>
      </c>
    </row>
    <row r="105" spans="1:24">
      <c r="A105" s="116"/>
      <c r="B105" s="109"/>
      <c r="C105" s="107"/>
      <c r="D105" s="57"/>
      <c r="E105" s="107"/>
      <c r="F105" s="58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61">
        <v>-4</v>
      </c>
      <c r="T105" s="104"/>
      <c r="U105" s="104"/>
      <c r="V105" s="104"/>
      <c r="W105" s="104"/>
      <c r="X105" s="163"/>
    </row>
    <row r="106" spans="1:24">
      <c r="A106" s="116"/>
      <c r="B106" s="119" t="s">
        <v>106</v>
      </c>
      <c r="C106" s="107" t="s">
        <v>438</v>
      </c>
      <c r="D106" s="107" t="s">
        <v>282</v>
      </c>
      <c r="E106" s="107">
        <v>2</v>
      </c>
      <c r="F106" s="58">
        <v>2</v>
      </c>
      <c r="G106" s="107">
        <v>2</v>
      </c>
      <c r="H106" s="107">
        <v>2</v>
      </c>
      <c r="I106" s="107">
        <v>2</v>
      </c>
      <c r="J106" s="107">
        <v>2</v>
      </c>
      <c r="K106" s="107">
        <v>2</v>
      </c>
      <c r="L106" s="107">
        <v>2</v>
      </c>
      <c r="M106" s="107">
        <v>2</v>
      </c>
      <c r="N106" s="107">
        <v>2</v>
      </c>
      <c r="O106" s="107">
        <v>2</v>
      </c>
      <c r="P106" s="107">
        <v>2</v>
      </c>
      <c r="Q106" s="107">
        <v>2</v>
      </c>
      <c r="R106" s="107">
        <v>2</v>
      </c>
      <c r="S106" s="107">
        <v>2</v>
      </c>
      <c r="T106" s="107">
        <v>2</v>
      </c>
      <c r="U106" s="52">
        <v>0</v>
      </c>
      <c r="V106" s="104">
        <v>0</v>
      </c>
      <c r="W106" s="104">
        <v>0</v>
      </c>
      <c r="X106" s="163">
        <v>0</v>
      </c>
    </row>
    <row r="107" spans="1:24">
      <c r="A107" s="116"/>
      <c r="B107" s="119"/>
      <c r="C107" s="107" t="s">
        <v>317</v>
      </c>
      <c r="D107" s="107" t="s">
        <v>336</v>
      </c>
      <c r="E107" s="107">
        <v>2</v>
      </c>
      <c r="F107" s="58">
        <v>2</v>
      </c>
      <c r="G107" s="107">
        <v>2</v>
      </c>
      <c r="H107" s="107">
        <v>2</v>
      </c>
      <c r="I107" s="107">
        <v>2</v>
      </c>
      <c r="J107" s="107">
        <v>2</v>
      </c>
      <c r="K107" s="107">
        <v>2</v>
      </c>
      <c r="L107" s="107">
        <v>2</v>
      </c>
      <c r="M107" s="107">
        <v>2</v>
      </c>
      <c r="N107" s="107">
        <v>2</v>
      </c>
      <c r="O107" s="107">
        <v>2</v>
      </c>
      <c r="P107" s="107">
        <v>2</v>
      </c>
      <c r="Q107" s="107">
        <v>2</v>
      </c>
      <c r="R107" s="107">
        <v>2</v>
      </c>
      <c r="S107" s="107">
        <v>2</v>
      </c>
      <c r="T107" s="107">
        <v>2</v>
      </c>
      <c r="U107" s="52">
        <v>0</v>
      </c>
      <c r="V107" s="104">
        <v>0</v>
      </c>
      <c r="W107" s="104">
        <v>0</v>
      </c>
      <c r="X107" s="163">
        <v>0</v>
      </c>
    </row>
    <row r="108" spans="1:24">
      <c r="A108" s="116"/>
      <c r="B108" s="119"/>
      <c r="C108" s="107" t="s">
        <v>439</v>
      </c>
      <c r="D108" s="107" t="s">
        <v>282</v>
      </c>
      <c r="E108" s="107">
        <v>2</v>
      </c>
      <c r="F108" s="58">
        <v>2</v>
      </c>
      <c r="G108" s="107">
        <v>2</v>
      </c>
      <c r="H108" s="107">
        <v>2</v>
      </c>
      <c r="I108" s="107">
        <v>2</v>
      </c>
      <c r="J108" s="107">
        <v>2</v>
      </c>
      <c r="K108" s="107">
        <v>2</v>
      </c>
      <c r="L108" s="107">
        <v>2</v>
      </c>
      <c r="M108" s="107">
        <v>2</v>
      </c>
      <c r="N108" s="107">
        <v>2</v>
      </c>
      <c r="O108" s="107">
        <v>2</v>
      </c>
      <c r="P108" s="107">
        <v>2</v>
      </c>
      <c r="Q108" s="107">
        <v>2</v>
      </c>
      <c r="R108" s="107">
        <v>2</v>
      </c>
      <c r="S108" s="107">
        <v>2</v>
      </c>
      <c r="T108" s="107">
        <v>2</v>
      </c>
      <c r="U108" s="52">
        <v>0</v>
      </c>
      <c r="V108" s="104">
        <v>0</v>
      </c>
      <c r="W108" s="104">
        <v>0</v>
      </c>
      <c r="X108" s="163">
        <v>0</v>
      </c>
    </row>
    <row r="109" spans="1:24">
      <c r="A109" s="116"/>
      <c r="B109" s="119"/>
      <c r="C109" s="107" t="s">
        <v>440</v>
      </c>
      <c r="D109" s="107" t="s">
        <v>336</v>
      </c>
      <c r="E109" s="107">
        <v>2</v>
      </c>
      <c r="F109" s="58">
        <v>2</v>
      </c>
      <c r="G109" s="107">
        <v>2</v>
      </c>
      <c r="H109" s="107">
        <v>2</v>
      </c>
      <c r="I109" s="107">
        <v>2</v>
      </c>
      <c r="J109" s="107">
        <v>2</v>
      </c>
      <c r="K109" s="107">
        <v>2</v>
      </c>
      <c r="L109" s="107">
        <v>2</v>
      </c>
      <c r="M109" s="107">
        <v>2</v>
      </c>
      <c r="N109" s="107">
        <v>2</v>
      </c>
      <c r="O109" s="107">
        <v>2</v>
      </c>
      <c r="P109" s="107">
        <v>2</v>
      </c>
      <c r="Q109" s="107">
        <v>2</v>
      </c>
      <c r="R109" s="107">
        <v>2</v>
      </c>
      <c r="S109" s="107">
        <v>2</v>
      </c>
      <c r="T109" s="107">
        <v>2</v>
      </c>
      <c r="U109" s="52">
        <v>0</v>
      </c>
      <c r="V109" s="104">
        <v>0</v>
      </c>
      <c r="W109" s="104">
        <v>0</v>
      </c>
      <c r="X109" s="163">
        <v>0</v>
      </c>
    </row>
    <row r="110" spans="1:24">
      <c r="A110" s="116"/>
      <c r="B110" s="119"/>
      <c r="C110" s="107" t="s">
        <v>441</v>
      </c>
      <c r="D110" s="107" t="s">
        <v>333</v>
      </c>
      <c r="E110" s="107">
        <v>2</v>
      </c>
      <c r="F110" s="58">
        <v>2</v>
      </c>
      <c r="G110" s="107">
        <v>2</v>
      </c>
      <c r="H110" s="107">
        <v>2</v>
      </c>
      <c r="I110" s="107">
        <v>2</v>
      </c>
      <c r="J110" s="107">
        <v>2</v>
      </c>
      <c r="K110" s="107">
        <v>2</v>
      </c>
      <c r="L110" s="107">
        <v>2</v>
      </c>
      <c r="M110" s="107">
        <v>2</v>
      </c>
      <c r="N110" s="107">
        <v>2</v>
      </c>
      <c r="O110" s="107">
        <v>2</v>
      </c>
      <c r="P110" s="107">
        <v>2</v>
      </c>
      <c r="Q110" s="107">
        <v>2</v>
      </c>
      <c r="R110" s="107">
        <v>2</v>
      </c>
      <c r="S110" s="107">
        <v>2</v>
      </c>
      <c r="T110" s="107">
        <v>2</v>
      </c>
      <c r="U110" s="52">
        <v>0</v>
      </c>
      <c r="V110" s="104">
        <v>0</v>
      </c>
      <c r="W110" s="104">
        <v>0</v>
      </c>
      <c r="X110" s="163">
        <v>0</v>
      </c>
    </row>
    <row r="111" spans="1:24">
      <c r="A111" s="116"/>
      <c r="B111" s="119"/>
      <c r="C111" s="107" t="s">
        <v>442</v>
      </c>
      <c r="D111" s="107" t="s">
        <v>334</v>
      </c>
      <c r="E111" s="107">
        <v>2</v>
      </c>
      <c r="F111" s="58">
        <v>1</v>
      </c>
      <c r="G111" s="107">
        <v>2</v>
      </c>
      <c r="H111" s="107">
        <v>2</v>
      </c>
      <c r="I111" s="107">
        <v>2</v>
      </c>
      <c r="J111" s="107">
        <v>2</v>
      </c>
      <c r="K111" s="107">
        <v>2</v>
      </c>
      <c r="L111" s="107">
        <v>2</v>
      </c>
      <c r="M111" s="107">
        <v>2</v>
      </c>
      <c r="N111" s="107">
        <v>2</v>
      </c>
      <c r="O111" s="107">
        <v>2</v>
      </c>
      <c r="P111" s="107">
        <v>2</v>
      </c>
      <c r="Q111" s="107">
        <v>2</v>
      </c>
      <c r="R111" s="107">
        <v>2</v>
      </c>
      <c r="S111" s="107">
        <v>2</v>
      </c>
      <c r="T111" s="107">
        <v>2</v>
      </c>
      <c r="U111" s="52">
        <v>0</v>
      </c>
      <c r="V111" s="104">
        <v>0</v>
      </c>
      <c r="W111" s="104">
        <v>0</v>
      </c>
      <c r="X111" s="163">
        <v>0</v>
      </c>
    </row>
    <row r="112" spans="1:24">
      <c r="A112" s="116"/>
      <c r="B112" s="109"/>
      <c r="C112" s="107"/>
      <c r="D112" s="107"/>
      <c r="E112" s="107"/>
      <c r="F112" s="58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73">
        <v>-1</v>
      </c>
      <c r="U112" s="104"/>
      <c r="V112" s="104"/>
      <c r="W112" s="104"/>
      <c r="X112" s="163"/>
    </row>
    <row r="113" spans="1:24">
      <c r="A113" s="116"/>
      <c r="B113" s="119" t="s">
        <v>318</v>
      </c>
      <c r="C113" s="107" t="s">
        <v>443</v>
      </c>
      <c r="D113" s="107" t="s">
        <v>336</v>
      </c>
      <c r="E113" s="107">
        <v>8</v>
      </c>
      <c r="F113" s="58">
        <v>10</v>
      </c>
      <c r="G113" s="108">
        <v>8</v>
      </c>
      <c r="H113" s="104">
        <v>8</v>
      </c>
      <c r="I113" s="104">
        <v>8</v>
      </c>
      <c r="J113" s="104">
        <v>8</v>
      </c>
      <c r="K113" s="104">
        <v>8</v>
      </c>
      <c r="L113" s="104">
        <v>8</v>
      </c>
      <c r="M113" s="104">
        <v>8</v>
      </c>
      <c r="N113" s="104">
        <v>8</v>
      </c>
      <c r="O113" s="104">
        <v>8</v>
      </c>
      <c r="P113" s="104">
        <v>8</v>
      </c>
      <c r="Q113" s="104">
        <v>8</v>
      </c>
      <c r="R113" s="104">
        <v>8</v>
      </c>
      <c r="S113" s="104">
        <v>8</v>
      </c>
      <c r="T113" s="104">
        <v>8</v>
      </c>
      <c r="U113" s="104">
        <v>4</v>
      </c>
      <c r="V113" s="166">
        <v>0</v>
      </c>
      <c r="W113" s="104">
        <v>0</v>
      </c>
      <c r="X113" s="163">
        <v>0</v>
      </c>
    </row>
    <row r="114" spans="1:24">
      <c r="A114" s="116"/>
      <c r="B114" s="119"/>
      <c r="C114" s="107"/>
      <c r="D114" s="107"/>
      <c r="E114" s="107"/>
      <c r="F114" s="58"/>
      <c r="G114" s="108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65">
        <v>2</v>
      </c>
      <c r="V114" s="163"/>
      <c r="W114" s="104"/>
      <c r="X114" s="163"/>
    </row>
    <row r="115" spans="1:24">
      <c r="A115" s="116"/>
      <c r="B115" s="119"/>
      <c r="C115" s="107" t="s">
        <v>324</v>
      </c>
      <c r="D115" s="107" t="s">
        <v>334</v>
      </c>
      <c r="E115" s="107">
        <v>6</v>
      </c>
      <c r="F115" s="58">
        <v>8</v>
      </c>
      <c r="G115" s="107">
        <v>6</v>
      </c>
      <c r="H115" s="107">
        <v>6</v>
      </c>
      <c r="I115" s="107">
        <v>6</v>
      </c>
      <c r="J115" s="107">
        <v>6</v>
      </c>
      <c r="K115" s="107">
        <v>6</v>
      </c>
      <c r="L115" s="107">
        <v>6</v>
      </c>
      <c r="M115" s="107">
        <v>6</v>
      </c>
      <c r="N115" s="107">
        <v>6</v>
      </c>
      <c r="O115" s="107">
        <v>6</v>
      </c>
      <c r="P115" s="107">
        <v>6</v>
      </c>
      <c r="Q115" s="107">
        <v>6</v>
      </c>
      <c r="R115" s="107">
        <v>6</v>
      </c>
      <c r="S115" s="107">
        <v>6</v>
      </c>
      <c r="T115" s="107">
        <v>6</v>
      </c>
      <c r="U115" s="104">
        <v>2</v>
      </c>
      <c r="V115" s="166">
        <v>0</v>
      </c>
      <c r="W115" s="104">
        <v>0</v>
      </c>
      <c r="X115" s="163">
        <v>0</v>
      </c>
    </row>
    <row r="116" spans="1:24">
      <c r="A116" s="116"/>
      <c r="B116" s="119"/>
      <c r="C116" s="107"/>
      <c r="D116" s="107"/>
      <c r="E116" s="107"/>
      <c r="F116" s="58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65">
        <v>2</v>
      </c>
      <c r="V116" s="163"/>
      <c r="W116" s="104"/>
      <c r="X116" s="163"/>
    </row>
    <row r="117" spans="1:24">
      <c r="A117" s="116"/>
      <c r="B117" s="119"/>
      <c r="C117" s="107" t="s">
        <v>444</v>
      </c>
      <c r="D117" s="107" t="s">
        <v>333</v>
      </c>
      <c r="E117" s="107">
        <v>8</v>
      </c>
      <c r="F117" s="58">
        <v>10</v>
      </c>
      <c r="G117" s="107">
        <v>8</v>
      </c>
      <c r="H117" s="107">
        <v>8</v>
      </c>
      <c r="I117" s="107">
        <v>8</v>
      </c>
      <c r="J117" s="107">
        <v>8</v>
      </c>
      <c r="K117" s="107">
        <v>8</v>
      </c>
      <c r="L117" s="107">
        <v>8</v>
      </c>
      <c r="M117" s="107">
        <v>8</v>
      </c>
      <c r="N117" s="107">
        <v>8</v>
      </c>
      <c r="O117" s="107">
        <v>8</v>
      </c>
      <c r="P117" s="107">
        <v>8</v>
      </c>
      <c r="Q117" s="107">
        <v>8</v>
      </c>
      <c r="R117" s="107">
        <v>8</v>
      </c>
      <c r="S117" s="107">
        <v>8</v>
      </c>
      <c r="T117" s="107">
        <v>8</v>
      </c>
      <c r="U117" s="104">
        <v>4</v>
      </c>
      <c r="V117" s="166">
        <v>0</v>
      </c>
      <c r="W117" s="104">
        <v>0</v>
      </c>
      <c r="X117" s="163">
        <v>0</v>
      </c>
    </row>
    <row r="118" spans="1:24">
      <c r="A118" s="116"/>
      <c r="B118" s="119"/>
      <c r="C118" s="107"/>
      <c r="D118" s="107"/>
      <c r="E118" s="107"/>
      <c r="F118" s="58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4"/>
      <c r="V118" s="175">
        <v>2</v>
      </c>
      <c r="W118" s="104"/>
      <c r="X118" s="163"/>
    </row>
    <row r="119" spans="1:24">
      <c r="A119" s="116"/>
      <c r="B119" s="119"/>
      <c r="C119" s="107" t="s">
        <v>445</v>
      </c>
      <c r="D119" s="107" t="s">
        <v>282</v>
      </c>
      <c r="E119" s="107">
        <v>5</v>
      </c>
      <c r="F119" s="58">
        <v>3</v>
      </c>
      <c r="G119" s="107">
        <v>5</v>
      </c>
      <c r="H119" s="107">
        <v>5</v>
      </c>
      <c r="I119" s="107">
        <v>5</v>
      </c>
      <c r="J119" s="107">
        <v>5</v>
      </c>
      <c r="K119" s="107">
        <v>5</v>
      </c>
      <c r="L119" s="107">
        <v>5</v>
      </c>
      <c r="M119" s="107">
        <v>5</v>
      </c>
      <c r="N119" s="107">
        <v>5</v>
      </c>
      <c r="O119" s="107">
        <v>5</v>
      </c>
      <c r="P119" s="107">
        <v>5</v>
      </c>
      <c r="Q119" s="107">
        <v>5</v>
      </c>
      <c r="R119" s="107">
        <v>5</v>
      </c>
      <c r="S119" s="107">
        <v>5</v>
      </c>
      <c r="T119" s="107">
        <v>5</v>
      </c>
      <c r="U119" s="107">
        <v>0</v>
      </c>
      <c r="V119" s="166">
        <v>0</v>
      </c>
      <c r="W119" s="104">
        <v>0</v>
      </c>
      <c r="X119" s="163">
        <v>0</v>
      </c>
    </row>
    <row r="120" spans="1:24">
      <c r="A120" s="116"/>
      <c r="B120" s="119"/>
      <c r="C120" s="107"/>
      <c r="D120" s="107"/>
      <c r="E120" s="107"/>
      <c r="F120" s="58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73">
        <v>-2</v>
      </c>
      <c r="U120" s="107"/>
      <c r="V120" s="163"/>
      <c r="W120" s="106"/>
      <c r="X120" s="163"/>
    </row>
    <row r="121" spans="1:24">
      <c r="A121" s="116"/>
      <c r="B121" s="119"/>
      <c r="C121" s="107" t="s">
        <v>446</v>
      </c>
      <c r="D121" s="107" t="s">
        <v>282</v>
      </c>
      <c r="E121" s="107">
        <v>4</v>
      </c>
      <c r="F121" s="58">
        <v>5</v>
      </c>
      <c r="G121" s="107">
        <v>4</v>
      </c>
      <c r="H121" s="107">
        <v>4</v>
      </c>
      <c r="I121" s="107">
        <v>4</v>
      </c>
      <c r="J121" s="107">
        <v>4</v>
      </c>
      <c r="K121" s="107">
        <v>4</v>
      </c>
      <c r="L121" s="107">
        <v>4</v>
      </c>
      <c r="M121" s="107">
        <v>4</v>
      </c>
      <c r="N121" s="107">
        <v>4</v>
      </c>
      <c r="O121" s="107">
        <v>4</v>
      </c>
      <c r="P121" s="107">
        <v>4</v>
      </c>
      <c r="Q121" s="107">
        <v>4</v>
      </c>
      <c r="R121" s="107">
        <v>4</v>
      </c>
      <c r="S121" s="107">
        <v>4</v>
      </c>
      <c r="T121" s="107">
        <v>4</v>
      </c>
      <c r="U121" s="107">
        <v>4</v>
      </c>
      <c r="V121" s="172">
        <v>0</v>
      </c>
      <c r="W121" s="164">
        <v>0</v>
      </c>
      <c r="X121" s="163">
        <v>0</v>
      </c>
    </row>
    <row r="122" spans="1:24">
      <c r="A122" s="116"/>
      <c r="B122" s="119"/>
      <c r="C122" s="107"/>
      <c r="D122" s="107"/>
      <c r="E122" s="107"/>
      <c r="F122" s="58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74">
        <v>1</v>
      </c>
      <c r="W122" s="164"/>
      <c r="X122" s="163"/>
    </row>
    <row r="123" spans="1:24">
      <c r="A123" s="116"/>
      <c r="B123" s="119"/>
      <c r="C123" s="107" t="s">
        <v>447</v>
      </c>
      <c r="D123" s="107" t="s">
        <v>334</v>
      </c>
      <c r="E123" s="107">
        <v>6</v>
      </c>
      <c r="F123" s="58">
        <v>4</v>
      </c>
      <c r="G123" s="107">
        <v>6</v>
      </c>
      <c r="H123" s="107">
        <v>6</v>
      </c>
      <c r="I123" s="107">
        <v>6</v>
      </c>
      <c r="J123" s="107">
        <v>6</v>
      </c>
      <c r="K123" s="107">
        <v>6</v>
      </c>
      <c r="L123" s="107">
        <v>6</v>
      </c>
      <c r="M123" s="107">
        <v>6</v>
      </c>
      <c r="N123" s="107">
        <v>6</v>
      </c>
      <c r="O123" s="107">
        <v>6</v>
      </c>
      <c r="P123" s="107">
        <v>6</v>
      </c>
      <c r="Q123" s="107">
        <v>6</v>
      </c>
      <c r="R123" s="107">
        <v>6</v>
      </c>
      <c r="S123" s="107">
        <v>6</v>
      </c>
      <c r="T123" s="107">
        <v>6</v>
      </c>
      <c r="U123" s="107">
        <v>6</v>
      </c>
      <c r="V123" s="163">
        <v>2</v>
      </c>
      <c r="W123" s="168">
        <v>0</v>
      </c>
      <c r="X123" s="163">
        <v>0</v>
      </c>
    </row>
    <row r="124" spans="1:24">
      <c r="A124" s="116"/>
      <c r="B124" s="109"/>
      <c r="C124" s="107"/>
      <c r="D124" s="107"/>
      <c r="E124" s="107"/>
      <c r="F124" s="58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76">
        <v>-2</v>
      </c>
      <c r="W124" s="164"/>
      <c r="X124" s="163"/>
    </row>
    <row r="125" spans="1:24">
      <c r="A125" s="116"/>
      <c r="B125" s="119" t="s">
        <v>3</v>
      </c>
      <c r="C125" s="107" t="s">
        <v>448</v>
      </c>
      <c r="D125" s="107" t="s">
        <v>282</v>
      </c>
      <c r="E125" s="107">
        <v>2</v>
      </c>
      <c r="F125" s="58">
        <v>1</v>
      </c>
      <c r="G125" s="107">
        <v>2</v>
      </c>
      <c r="H125" s="107">
        <v>2</v>
      </c>
      <c r="I125" s="107">
        <v>2</v>
      </c>
      <c r="J125" s="107">
        <v>2</v>
      </c>
      <c r="K125" s="107">
        <v>2</v>
      </c>
      <c r="L125" s="107">
        <v>2</v>
      </c>
      <c r="M125" s="107">
        <v>2</v>
      </c>
      <c r="N125" s="107">
        <v>2</v>
      </c>
      <c r="O125" s="107">
        <v>2</v>
      </c>
      <c r="P125" s="107">
        <v>2</v>
      </c>
      <c r="Q125" s="107">
        <v>2</v>
      </c>
      <c r="R125" s="107">
        <v>2</v>
      </c>
      <c r="S125" s="107">
        <v>2</v>
      </c>
      <c r="T125" s="107">
        <v>2</v>
      </c>
      <c r="U125" s="107">
        <v>2</v>
      </c>
      <c r="V125" s="107">
        <v>2</v>
      </c>
      <c r="W125" s="168">
        <v>0</v>
      </c>
      <c r="X125" s="163">
        <v>0</v>
      </c>
    </row>
    <row r="126" spans="1:24">
      <c r="A126" s="116"/>
      <c r="B126" s="119"/>
      <c r="C126" s="107"/>
      <c r="D126" s="107"/>
      <c r="E126" s="107"/>
      <c r="F126" s="58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73">
        <v>-1</v>
      </c>
      <c r="W126" s="164"/>
      <c r="X126" s="163"/>
    </row>
    <row r="127" spans="1:24">
      <c r="A127" s="116"/>
      <c r="B127" s="119"/>
      <c r="C127" s="107" t="s">
        <v>330</v>
      </c>
      <c r="D127" s="107" t="s">
        <v>336</v>
      </c>
      <c r="E127" s="107">
        <v>2</v>
      </c>
      <c r="F127" s="58">
        <v>1</v>
      </c>
      <c r="G127" s="107">
        <v>2</v>
      </c>
      <c r="H127" s="107">
        <v>2</v>
      </c>
      <c r="I127" s="107">
        <v>2</v>
      </c>
      <c r="J127" s="107">
        <v>2</v>
      </c>
      <c r="K127" s="107">
        <v>2</v>
      </c>
      <c r="L127" s="107">
        <v>2</v>
      </c>
      <c r="M127" s="107">
        <v>2</v>
      </c>
      <c r="N127" s="107">
        <v>2</v>
      </c>
      <c r="O127" s="107">
        <v>2</v>
      </c>
      <c r="P127" s="107">
        <v>2</v>
      </c>
      <c r="Q127" s="107">
        <v>2</v>
      </c>
      <c r="R127" s="107">
        <v>2</v>
      </c>
      <c r="S127" s="107">
        <v>2</v>
      </c>
      <c r="T127" s="107">
        <v>2</v>
      </c>
      <c r="U127" s="107">
        <v>2</v>
      </c>
      <c r="V127" s="107">
        <v>2</v>
      </c>
      <c r="W127" s="168">
        <v>0</v>
      </c>
      <c r="X127" s="163">
        <v>0</v>
      </c>
    </row>
    <row r="128" spans="1:24">
      <c r="A128" s="116"/>
      <c r="B128" s="119"/>
      <c r="C128" s="107"/>
      <c r="D128" s="107"/>
      <c r="E128" s="107"/>
      <c r="F128" s="58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73">
        <v>-1</v>
      </c>
      <c r="W128" s="164"/>
      <c r="X128" s="163"/>
    </row>
    <row r="129" spans="1:24">
      <c r="A129" s="116"/>
      <c r="B129" s="119"/>
      <c r="C129" s="107" t="s">
        <v>444</v>
      </c>
      <c r="D129" s="107" t="s">
        <v>336</v>
      </c>
      <c r="E129" s="107">
        <v>2</v>
      </c>
      <c r="F129" s="58">
        <v>1</v>
      </c>
      <c r="G129" s="108">
        <v>2</v>
      </c>
      <c r="H129" s="104">
        <v>2</v>
      </c>
      <c r="I129" s="104">
        <v>2</v>
      </c>
      <c r="J129" s="104">
        <v>2</v>
      </c>
      <c r="K129" s="104">
        <v>2</v>
      </c>
      <c r="L129" s="104">
        <v>2</v>
      </c>
      <c r="M129" s="104">
        <v>2</v>
      </c>
      <c r="N129" s="104">
        <v>2</v>
      </c>
      <c r="O129" s="104">
        <v>2</v>
      </c>
      <c r="P129" s="104">
        <v>2</v>
      </c>
      <c r="Q129" s="104">
        <v>2</v>
      </c>
      <c r="R129" s="104">
        <v>2</v>
      </c>
      <c r="S129" s="104">
        <v>2</v>
      </c>
      <c r="T129" s="104">
        <v>2</v>
      </c>
      <c r="U129" s="104">
        <v>2</v>
      </c>
      <c r="V129" s="107">
        <v>2</v>
      </c>
      <c r="W129" s="168">
        <v>0</v>
      </c>
      <c r="X129" s="163">
        <v>0</v>
      </c>
    </row>
    <row r="130" spans="1:24">
      <c r="A130" s="116"/>
      <c r="B130" s="119"/>
      <c r="C130" s="107"/>
      <c r="D130" s="107"/>
      <c r="E130" s="107"/>
      <c r="F130" s="58"/>
      <c r="G130" s="108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73">
        <v>-1</v>
      </c>
      <c r="W130" s="164"/>
      <c r="X130" s="163"/>
    </row>
    <row r="131" spans="1:24">
      <c r="A131" s="116"/>
      <c r="B131" s="119"/>
      <c r="C131" s="107" t="s">
        <v>445</v>
      </c>
      <c r="D131" s="107" t="s">
        <v>336</v>
      </c>
      <c r="E131" s="107">
        <v>2</v>
      </c>
      <c r="F131" s="58">
        <v>1</v>
      </c>
      <c r="G131" s="108">
        <v>2</v>
      </c>
      <c r="H131" s="104">
        <v>2</v>
      </c>
      <c r="I131" s="104">
        <v>2</v>
      </c>
      <c r="J131" s="104">
        <v>2</v>
      </c>
      <c r="K131" s="104">
        <v>2</v>
      </c>
      <c r="L131" s="104">
        <v>2</v>
      </c>
      <c r="M131" s="104">
        <v>2</v>
      </c>
      <c r="N131" s="104">
        <v>2</v>
      </c>
      <c r="O131" s="104">
        <v>2</v>
      </c>
      <c r="P131" s="104">
        <v>2</v>
      </c>
      <c r="Q131" s="104">
        <v>2</v>
      </c>
      <c r="R131" s="104">
        <v>2</v>
      </c>
      <c r="S131" s="104">
        <v>2</v>
      </c>
      <c r="T131" s="104">
        <v>2</v>
      </c>
      <c r="U131" s="104">
        <v>2</v>
      </c>
      <c r="V131" s="107">
        <v>2</v>
      </c>
      <c r="W131" s="168">
        <v>0</v>
      </c>
      <c r="X131" s="163">
        <v>0</v>
      </c>
    </row>
    <row r="132" spans="1:24">
      <c r="A132" s="116"/>
      <c r="B132" s="119"/>
      <c r="C132" s="107"/>
      <c r="D132" s="107"/>
      <c r="E132" s="107"/>
      <c r="F132" s="58"/>
      <c r="G132" s="108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73">
        <v>-1</v>
      </c>
      <c r="W132" s="164"/>
      <c r="X132" s="163"/>
    </row>
    <row r="133" spans="1:24">
      <c r="A133" s="116"/>
      <c r="B133" s="119"/>
      <c r="C133" s="107" t="s">
        <v>446</v>
      </c>
      <c r="D133" s="107" t="s">
        <v>282</v>
      </c>
      <c r="E133" s="107">
        <v>1</v>
      </c>
      <c r="F133" s="58">
        <v>1</v>
      </c>
      <c r="G133" s="107">
        <v>1</v>
      </c>
      <c r="H133" s="107">
        <v>1</v>
      </c>
      <c r="I133" s="107">
        <v>1</v>
      </c>
      <c r="J133" s="107">
        <v>1</v>
      </c>
      <c r="K133" s="107">
        <v>1</v>
      </c>
      <c r="L133" s="107">
        <v>1</v>
      </c>
      <c r="M133" s="107">
        <v>1</v>
      </c>
      <c r="N133" s="107">
        <v>1</v>
      </c>
      <c r="O133" s="107">
        <v>1</v>
      </c>
      <c r="P133" s="107">
        <v>1</v>
      </c>
      <c r="Q133" s="107">
        <v>1</v>
      </c>
      <c r="R133" s="107">
        <v>1</v>
      </c>
      <c r="S133" s="107">
        <v>1</v>
      </c>
      <c r="T133" s="107">
        <v>1</v>
      </c>
      <c r="U133" s="107">
        <v>1</v>
      </c>
      <c r="V133" s="107">
        <v>1</v>
      </c>
      <c r="W133" s="168">
        <v>0</v>
      </c>
      <c r="X133" s="163">
        <v>0</v>
      </c>
    </row>
    <row r="134" spans="1:24">
      <c r="A134" s="116"/>
      <c r="B134" s="119"/>
      <c r="C134" s="107" t="s">
        <v>447</v>
      </c>
      <c r="D134" s="107" t="s">
        <v>333</v>
      </c>
      <c r="E134" s="107">
        <v>2</v>
      </c>
      <c r="F134" s="58"/>
      <c r="G134" s="107">
        <v>2</v>
      </c>
      <c r="H134" s="107">
        <v>2</v>
      </c>
      <c r="I134" s="107">
        <v>2</v>
      </c>
      <c r="J134" s="107">
        <v>2</v>
      </c>
      <c r="K134" s="107">
        <v>2</v>
      </c>
      <c r="L134" s="107">
        <v>2</v>
      </c>
      <c r="M134" s="107">
        <v>2</v>
      </c>
      <c r="N134" s="107">
        <v>2</v>
      </c>
      <c r="O134" s="107">
        <v>2</v>
      </c>
      <c r="P134" s="107">
        <v>2</v>
      </c>
      <c r="Q134" s="107">
        <v>2</v>
      </c>
      <c r="R134" s="107">
        <v>2</v>
      </c>
      <c r="S134" s="107">
        <v>2</v>
      </c>
      <c r="T134" s="107">
        <v>2</v>
      </c>
      <c r="U134" s="107">
        <v>2</v>
      </c>
      <c r="V134" s="107">
        <v>2</v>
      </c>
      <c r="W134" s="168">
        <v>0</v>
      </c>
      <c r="X134" s="163">
        <v>0</v>
      </c>
    </row>
    <row r="135" spans="1:24">
      <c r="A135" s="116"/>
      <c r="B135" s="119" t="s">
        <v>449</v>
      </c>
      <c r="C135" s="108" t="s">
        <v>450</v>
      </c>
      <c r="D135" s="57" t="s">
        <v>1</v>
      </c>
      <c r="E135" s="108">
        <v>16</v>
      </c>
      <c r="F135" s="58">
        <v>12</v>
      </c>
      <c r="G135" s="108">
        <v>16</v>
      </c>
      <c r="H135" s="104">
        <v>16</v>
      </c>
      <c r="I135" s="104">
        <v>16</v>
      </c>
      <c r="J135" s="104">
        <v>16</v>
      </c>
      <c r="K135" s="104">
        <v>16</v>
      </c>
      <c r="L135" s="104">
        <v>16</v>
      </c>
      <c r="M135" s="104">
        <v>16</v>
      </c>
      <c r="N135" s="104">
        <v>16</v>
      </c>
      <c r="O135" s="104">
        <v>16</v>
      </c>
      <c r="P135" s="104">
        <v>16</v>
      </c>
      <c r="Q135" s="104">
        <v>16</v>
      </c>
      <c r="R135" s="104">
        <v>16</v>
      </c>
      <c r="S135" s="104">
        <v>16</v>
      </c>
      <c r="T135" s="104">
        <v>16</v>
      </c>
      <c r="U135" s="104">
        <v>16</v>
      </c>
      <c r="V135" s="104">
        <v>16</v>
      </c>
      <c r="W135" s="104">
        <v>16</v>
      </c>
      <c r="X135" s="166">
        <v>0</v>
      </c>
    </row>
    <row r="136" spans="1:24">
      <c r="A136" s="116"/>
      <c r="B136" s="119"/>
      <c r="C136" s="108"/>
      <c r="D136" s="57"/>
      <c r="E136" s="108"/>
      <c r="F136" s="58"/>
      <c r="G136" s="108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61">
        <v>-4</v>
      </c>
      <c r="X136" s="163"/>
    </row>
    <row r="137" spans="1:24">
      <c r="A137" s="116"/>
      <c r="B137" s="119"/>
      <c r="C137" s="59" t="s">
        <v>453</v>
      </c>
      <c r="D137" s="57" t="s">
        <v>1</v>
      </c>
      <c r="E137" s="108">
        <v>16</v>
      </c>
      <c r="F137" s="58">
        <v>12</v>
      </c>
      <c r="G137" s="108">
        <v>16</v>
      </c>
      <c r="H137" s="104">
        <v>16</v>
      </c>
      <c r="I137" s="104">
        <v>16</v>
      </c>
      <c r="J137" s="104">
        <v>16</v>
      </c>
      <c r="K137" s="104">
        <v>16</v>
      </c>
      <c r="L137" s="104">
        <v>16</v>
      </c>
      <c r="M137" s="104">
        <v>16</v>
      </c>
      <c r="N137" s="104">
        <v>16</v>
      </c>
      <c r="O137" s="104">
        <v>16</v>
      </c>
      <c r="P137" s="104">
        <v>16</v>
      </c>
      <c r="Q137" s="104">
        <v>16</v>
      </c>
      <c r="R137" s="104">
        <v>16</v>
      </c>
      <c r="S137" s="104">
        <v>16</v>
      </c>
      <c r="T137" s="104">
        <v>16</v>
      </c>
      <c r="U137" s="104">
        <v>16</v>
      </c>
      <c r="V137" s="104">
        <v>16</v>
      </c>
      <c r="W137" s="104">
        <v>16</v>
      </c>
      <c r="X137" s="166">
        <v>0</v>
      </c>
    </row>
    <row r="138" spans="1:24">
      <c r="A138" s="56"/>
      <c r="B138" s="162"/>
      <c r="C138" s="66"/>
      <c r="D138" s="57"/>
      <c r="E138" s="108"/>
      <c r="F138" s="58"/>
      <c r="G138" s="108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79">
        <v>-4</v>
      </c>
      <c r="X138" s="163"/>
    </row>
    <row r="139" spans="1:24">
      <c r="A139" s="56"/>
      <c r="B139" s="60"/>
      <c r="C139" s="60"/>
      <c r="D139" s="108" t="s">
        <v>280</v>
      </c>
      <c r="E139" s="108"/>
      <c r="F139" s="108">
        <f>SUM(F65:F137)</f>
        <v>326</v>
      </c>
      <c r="G139" s="108">
        <f>SUM(G65:G137)</f>
        <v>344</v>
      </c>
      <c r="H139" s="104">
        <f>SUM(H65:H137)</f>
        <v>310</v>
      </c>
      <c r="I139" s="104">
        <f>SUM(I65:I137)</f>
        <v>294</v>
      </c>
      <c r="J139" s="104">
        <f>SUM(J65:J137)</f>
        <v>271</v>
      </c>
      <c r="K139" s="104">
        <f>SUM(K65:K137)</f>
        <v>238</v>
      </c>
      <c r="L139" s="104">
        <f>SUM(L65:L137)</f>
        <v>212</v>
      </c>
      <c r="M139" s="104">
        <f>SUM(M65:M137)</f>
        <v>196</v>
      </c>
      <c r="N139" s="104">
        <f>SUM(N65:N137)</f>
        <v>180</v>
      </c>
      <c r="O139" s="104">
        <f>SUM(O65:O137)</f>
        <v>161</v>
      </c>
      <c r="P139" s="104">
        <f>SUM(P65:P137)</f>
        <v>142</v>
      </c>
      <c r="Q139" s="104">
        <f>SUM(Q65:Q137)</f>
        <v>132</v>
      </c>
      <c r="R139" s="104">
        <f>SUM(R65:R137)</f>
        <v>124</v>
      </c>
      <c r="S139" s="104">
        <f>SUM(S65:S137)</f>
        <v>101</v>
      </c>
      <c r="T139" s="104">
        <f>SUM(T65:T137)</f>
        <v>90</v>
      </c>
      <c r="U139" s="104">
        <f>SUM(U65:U137)</f>
        <v>67</v>
      </c>
      <c r="V139" s="104">
        <f>SUM(V65:V137)</f>
        <v>42</v>
      </c>
      <c r="W139" s="106">
        <f>SUM(W65:W138)</f>
        <v>24</v>
      </c>
      <c r="X139" s="104">
        <f>SUM(X65:X137)</f>
        <v>0</v>
      </c>
    </row>
    <row r="141" spans="1:24" ht="26.25" customHeight="1">
      <c r="F141" s="177" t="s">
        <v>415</v>
      </c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</row>
    <row r="142" spans="1:24" ht="59.25" customHeight="1">
      <c r="F142" s="67" t="s">
        <v>346</v>
      </c>
      <c r="G142" s="2">
        <v>44295</v>
      </c>
      <c r="H142" s="2">
        <v>44296</v>
      </c>
      <c r="I142" s="2">
        <v>44297</v>
      </c>
      <c r="J142" s="2">
        <v>44298</v>
      </c>
      <c r="K142" s="2">
        <v>44299</v>
      </c>
      <c r="L142" s="2">
        <v>44300</v>
      </c>
      <c r="M142" s="2">
        <v>44301</v>
      </c>
      <c r="N142" s="2">
        <v>44302</v>
      </c>
      <c r="O142" s="2">
        <v>44303</v>
      </c>
      <c r="P142" s="2">
        <v>44304</v>
      </c>
      <c r="Q142" s="2">
        <v>44305</v>
      </c>
      <c r="R142" s="2">
        <v>44306</v>
      </c>
      <c r="S142" s="2">
        <v>44307</v>
      </c>
      <c r="T142" s="2">
        <v>44308</v>
      </c>
      <c r="U142" s="2">
        <v>44309</v>
      </c>
      <c r="V142" s="2">
        <v>44310</v>
      </c>
      <c r="W142" s="2">
        <v>44311</v>
      </c>
      <c r="X142" s="2">
        <v>44312</v>
      </c>
    </row>
    <row r="143" spans="1:24" ht="33">
      <c r="F143" s="1" t="s">
        <v>274</v>
      </c>
      <c r="G143" s="108">
        <f>G61</f>
        <v>344</v>
      </c>
      <c r="H143" s="108">
        <f>H61</f>
        <v>312</v>
      </c>
      <c r="I143" s="108">
        <f>I61</f>
        <v>292</v>
      </c>
      <c r="J143" s="108">
        <f>J61</f>
        <v>276</v>
      </c>
      <c r="K143" s="108">
        <f>K61</f>
        <v>244</v>
      </c>
      <c r="L143" s="108">
        <f>L61</f>
        <v>212</v>
      </c>
      <c r="M143" s="108">
        <f>M61</f>
        <v>196</v>
      </c>
      <c r="N143" s="108">
        <f>N61</f>
        <v>180</v>
      </c>
      <c r="O143" s="108">
        <f>O61</f>
        <v>164</v>
      </c>
      <c r="P143" s="108">
        <f>P61</f>
        <v>148</v>
      </c>
      <c r="Q143" s="108">
        <f>Q61</f>
        <v>132</v>
      </c>
      <c r="R143" s="108">
        <f>R61</f>
        <v>124</v>
      </c>
      <c r="S143" s="108">
        <f>S61</f>
        <v>108</v>
      </c>
      <c r="T143" s="108">
        <f>T61</f>
        <v>92</v>
      </c>
      <c r="U143" s="108">
        <f>U61</f>
        <v>63</v>
      </c>
      <c r="V143" s="108">
        <f>V61</f>
        <v>45</v>
      </c>
      <c r="W143" s="108">
        <f>W61</f>
        <v>32</v>
      </c>
      <c r="X143" s="108">
        <f>X61</f>
        <v>0</v>
      </c>
    </row>
    <row r="144" spans="1:24" ht="33">
      <c r="F144" s="1" t="s">
        <v>280</v>
      </c>
      <c r="G144" s="108">
        <f>G139</f>
        <v>344</v>
      </c>
      <c r="H144" s="108">
        <f>H139</f>
        <v>310</v>
      </c>
      <c r="I144" s="108">
        <f t="shared" ref="I144:X144" si="0">I139</f>
        <v>294</v>
      </c>
      <c r="J144" s="108">
        <f t="shared" si="0"/>
        <v>271</v>
      </c>
      <c r="K144" s="108">
        <f t="shared" si="0"/>
        <v>238</v>
      </c>
      <c r="L144" s="108">
        <f t="shared" si="0"/>
        <v>212</v>
      </c>
      <c r="M144" s="108">
        <f t="shared" si="0"/>
        <v>196</v>
      </c>
      <c r="N144" s="108">
        <f t="shared" si="0"/>
        <v>180</v>
      </c>
      <c r="O144" s="108">
        <f t="shared" si="0"/>
        <v>161</v>
      </c>
      <c r="P144" s="108">
        <f t="shared" si="0"/>
        <v>142</v>
      </c>
      <c r="Q144" s="108">
        <f t="shared" si="0"/>
        <v>132</v>
      </c>
      <c r="R144" s="108">
        <f t="shared" si="0"/>
        <v>124</v>
      </c>
      <c r="S144" s="108">
        <f t="shared" si="0"/>
        <v>101</v>
      </c>
      <c r="T144" s="108">
        <f t="shared" si="0"/>
        <v>90</v>
      </c>
      <c r="U144" s="108">
        <f t="shared" si="0"/>
        <v>67</v>
      </c>
      <c r="V144" s="108">
        <f t="shared" si="0"/>
        <v>42</v>
      </c>
      <c r="W144" s="108">
        <f t="shared" si="0"/>
        <v>24</v>
      </c>
      <c r="X144" s="108">
        <f t="shared" si="0"/>
        <v>0</v>
      </c>
    </row>
  </sheetData>
  <mergeCells count="35">
    <mergeCell ref="F141:X141"/>
    <mergeCell ref="A65:A137"/>
    <mergeCell ref="B71:B79"/>
    <mergeCell ref="B80:B91"/>
    <mergeCell ref="B93:B104"/>
    <mergeCell ref="B106:B111"/>
    <mergeCell ref="B113:B123"/>
    <mergeCell ref="B125:B134"/>
    <mergeCell ref="B135:B137"/>
    <mergeCell ref="B69:B70"/>
    <mergeCell ref="B20:B26"/>
    <mergeCell ref="B27:B33"/>
    <mergeCell ref="B34:B40"/>
    <mergeCell ref="B41:B46"/>
    <mergeCell ref="B47:B52"/>
    <mergeCell ref="B53:B58"/>
    <mergeCell ref="B59:B60"/>
    <mergeCell ref="E11:F11"/>
    <mergeCell ref="E12:F12"/>
    <mergeCell ref="B13:C13"/>
    <mergeCell ref="E13:F13"/>
    <mergeCell ref="A17:A60"/>
    <mergeCell ref="B7:F7"/>
    <mergeCell ref="E8:F8"/>
    <mergeCell ref="J8:K8"/>
    <mergeCell ref="E9:F9"/>
    <mergeCell ref="J9:K9"/>
    <mergeCell ref="E10:F10"/>
    <mergeCell ref="J10:K10"/>
    <mergeCell ref="C1:D1"/>
    <mergeCell ref="C2:D2"/>
    <mergeCell ref="C3:D3"/>
    <mergeCell ref="F3:T3"/>
    <mergeCell ref="C4:D4"/>
    <mergeCell ref="C5:D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topLeftCell="A11" zoomScale="80" zoomScaleNormal="80" workbookViewId="0">
      <selection activeCell="U15" sqref="U15"/>
    </sheetView>
  </sheetViews>
  <sheetFormatPr defaultRowHeight="14.25"/>
  <cols>
    <col min="7" max="7" width="15.375" customWidth="1"/>
  </cols>
  <sheetData>
    <row r="1" spans="1:1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</row>
    <row r="3" spans="1:15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</row>
    <row r="4" spans="1:15" ht="16.5">
      <c r="A4" s="97"/>
      <c r="B4" s="97"/>
      <c r="C4" s="97"/>
      <c r="D4" s="97"/>
      <c r="E4" s="139" t="s">
        <v>417</v>
      </c>
      <c r="F4" s="140"/>
      <c r="G4" s="141"/>
      <c r="H4" s="97"/>
      <c r="I4" s="97"/>
      <c r="J4" s="97"/>
      <c r="K4" s="97"/>
      <c r="L4" s="97"/>
      <c r="M4" s="97"/>
      <c r="N4" s="97"/>
      <c r="O4" s="97"/>
    </row>
    <row r="5" spans="1:15" ht="16.5">
      <c r="A5" s="97"/>
      <c r="B5" s="97"/>
      <c r="C5" s="97"/>
      <c r="D5" s="97"/>
      <c r="E5" s="100"/>
      <c r="F5" s="98" t="s">
        <v>418</v>
      </c>
      <c r="G5" s="99" t="s">
        <v>280</v>
      </c>
      <c r="H5" s="97"/>
      <c r="I5" s="97"/>
      <c r="J5" s="97"/>
      <c r="K5" s="97"/>
      <c r="L5" s="97"/>
      <c r="M5" s="97"/>
      <c r="N5" s="97"/>
      <c r="O5" s="97"/>
    </row>
    <row r="6" spans="1:15" ht="16.5">
      <c r="A6" s="97"/>
      <c r="B6" s="97"/>
      <c r="C6" s="97"/>
      <c r="D6" s="97"/>
      <c r="E6" s="99" t="s">
        <v>4</v>
      </c>
      <c r="F6" s="99">
        <f ca="1">'Sprin 1'!D13</f>
        <v>430</v>
      </c>
      <c r="G6" s="99">
        <f ca="1">'Sprin 1'!E13</f>
        <v>416</v>
      </c>
      <c r="H6" s="97"/>
      <c r="I6" s="97"/>
      <c r="J6" s="97"/>
      <c r="K6" s="97"/>
      <c r="L6" s="97"/>
      <c r="M6" s="97"/>
      <c r="N6" s="97"/>
      <c r="O6" s="97"/>
    </row>
    <row r="7" spans="1:15" ht="16.5">
      <c r="A7" s="97"/>
      <c r="B7" s="97"/>
      <c r="C7" s="97"/>
      <c r="D7" s="97"/>
      <c r="E7" s="99" t="s">
        <v>6</v>
      </c>
      <c r="F7" s="99">
        <f ca="1">'Sprint 2'!D13</f>
        <v>476</v>
      </c>
      <c r="G7" s="99">
        <f ca="1">'Sprint 2'!E13</f>
        <v>444.5</v>
      </c>
      <c r="H7" s="97"/>
      <c r="I7" s="97"/>
      <c r="J7" s="97"/>
      <c r="K7" s="97"/>
      <c r="L7" s="97"/>
      <c r="M7" s="97"/>
      <c r="N7" s="97"/>
      <c r="O7" s="97"/>
    </row>
    <row r="8" spans="1:15" ht="16.5">
      <c r="A8" s="97"/>
      <c r="B8" s="97"/>
      <c r="C8" s="97"/>
      <c r="D8" s="97"/>
      <c r="E8" s="99" t="s">
        <v>420</v>
      </c>
      <c r="F8" s="99">
        <f ca="1">'Sprint 3'!$D$13</f>
        <v>344</v>
      </c>
      <c r="G8" s="99">
        <f ca="1">'Sprint 3'!E13</f>
        <v>326</v>
      </c>
      <c r="H8" s="97"/>
      <c r="I8" s="97"/>
      <c r="J8" s="97"/>
      <c r="K8" s="97"/>
      <c r="L8" s="97"/>
      <c r="M8" s="97"/>
      <c r="N8" s="97"/>
      <c r="O8" s="97"/>
    </row>
    <row r="9" spans="1:15" ht="16.5">
      <c r="A9" s="97"/>
      <c r="B9" s="97"/>
      <c r="C9" s="97"/>
      <c r="D9" s="97"/>
      <c r="E9" s="99" t="s">
        <v>419</v>
      </c>
      <c r="F9" s="99">
        <f ca="1">SUM(F6:F8)</f>
        <v>1250</v>
      </c>
      <c r="G9" s="99">
        <f ca="1">SUM(G6:G8)</f>
        <v>1186.5</v>
      </c>
      <c r="H9" s="97"/>
      <c r="I9" s="97"/>
      <c r="J9" s="97"/>
      <c r="K9" s="97"/>
      <c r="L9" s="97"/>
      <c r="M9" s="97"/>
      <c r="N9" s="97"/>
      <c r="O9" s="97"/>
    </row>
    <row r="10" spans="1:15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</row>
    <row r="11" spans="1:15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</row>
    <row r="12" spans="1:15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</row>
    <row r="13" spans="1:15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</row>
    <row r="14" spans="1:15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</row>
    <row r="15" spans="1:1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</row>
    <row r="16" spans="1:15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</row>
    <row r="17" spans="1:15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5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</row>
    <row r="19" spans="1:15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</row>
    <row r="20" spans="1:15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</row>
    <row r="21" spans="1:15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</row>
    <row r="22" spans="1:15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</row>
    <row r="23" spans="1:15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</row>
    <row r="24" spans="1:15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</row>
    <row r="25" spans="1:1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1:15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5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</row>
    <row r="28" spans="1:15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</row>
    <row r="29" spans="1:15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</row>
    <row r="30" spans="1:15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</row>
    <row r="31" spans="1:15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</row>
    <row r="32" spans="1:15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</row>
    <row r="33" spans="1:15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</row>
    <row r="34" spans="1:15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</row>
    <row r="35" spans="1:1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</row>
    <row r="36" spans="1:15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</row>
    <row r="37" spans="1:15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</row>
    <row r="38" spans="1:15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</row>
    <row r="39" spans="1:15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</row>
    <row r="40" spans="1:15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</row>
    <row r="41" spans="1:15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</row>
    <row r="42" spans="1:15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</row>
    <row r="43" spans="1:15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</row>
    <row r="44" spans="1:15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</row>
    <row r="45" spans="1:1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</row>
    <row r="46" spans="1:15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</row>
    <row r="47" spans="1:15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</row>
    <row r="48" spans="1:15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</row>
    <row r="49" spans="1:15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</row>
    <row r="50" spans="1:15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</row>
    <row r="51" spans="1:15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</row>
    <row r="52" spans="1:15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</row>
    <row r="53" spans="1:15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</row>
    <row r="54" spans="1:15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</row>
    <row r="55" spans="1:1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</row>
    <row r="56" spans="1:15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</row>
    <row r="57" spans="1:15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</row>
    <row r="58" spans="1:15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</row>
    <row r="59" spans="1:15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</row>
    <row r="60" spans="1:15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</row>
    <row r="61" spans="1:15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</row>
    <row r="62" spans="1:15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</row>
    <row r="63" spans="1:1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</row>
    <row r="64" spans="1:1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</row>
  </sheetData>
  <mergeCells count="1">
    <mergeCell ref="E4:G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23"/>
  <sheetViews>
    <sheetView topLeftCell="A16" workbookViewId="0">
      <selection activeCell="I18" sqref="I18"/>
    </sheetView>
  </sheetViews>
  <sheetFormatPr defaultRowHeight="14.25"/>
  <cols>
    <col min="6" max="6" width="24.75" customWidth="1"/>
    <col min="7" max="7" width="10.25" bestFit="1" customWidth="1"/>
    <col min="8" max="8" width="10.5" bestFit="1" customWidth="1"/>
    <col min="10" max="10" width="22.125" customWidth="1"/>
  </cols>
  <sheetData>
    <row r="2" spans="5:10" ht="15" thickBot="1"/>
    <row r="3" spans="5:10" ht="50.25" thickBot="1">
      <c r="E3" s="5" t="s">
        <v>56</v>
      </c>
      <c r="F3" s="6" t="s">
        <v>57</v>
      </c>
      <c r="G3" s="6" t="s">
        <v>58</v>
      </c>
      <c r="H3" s="6" t="s">
        <v>59</v>
      </c>
      <c r="I3" s="7" t="s">
        <v>60</v>
      </c>
      <c r="J3" s="6" t="s">
        <v>61</v>
      </c>
    </row>
    <row r="4" spans="5:10" ht="17.25" thickBot="1">
      <c r="E4" s="8">
        <v>1</v>
      </c>
      <c r="F4" s="9" t="s">
        <v>62</v>
      </c>
      <c r="G4" s="10">
        <v>42583</v>
      </c>
      <c r="H4" s="10">
        <v>42586</v>
      </c>
      <c r="I4" s="11">
        <f>SUM(I5,I6)</f>
        <v>16</v>
      </c>
      <c r="J4" s="12"/>
    </row>
    <row r="5" spans="5:10" ht="33.75" thickBot="1">
      <c r="E5" s="13">
        <v>1.1000000000000001</v>
      </c>
      <c r="F5" s="14" t="s">
        <v>63</v>
      </c>
      <c r="G5" s="15" t="s">
        <v>64</v>
      </c>
      <c r="H5" s="16">
        <v>42858</v>
      </c>
      <c r="I5" s="15">
        <v>8</v>
      </c>
      <c r="J5" s="15" t="s">
        <v>65</v>
      </c>
    </row>
    <row r="6" spans="5:10" ht="17.25" thickBot="1">
      <c r="E6" s="13">
        <v>1.2</v>
      </c>
      <c r="F6" s="14" t="s">
        <v>66</v>
      </c>
      <c r="G6" s="16">
        <v>42919</v>
      </c>
      <c r="H6" s="16">
        <v>42950</v>
      </c>
      <c r="I6" s="15">
        <v>8</v>
      </c>
      <c r="J6" s="15" t="s">
        <v>67</v>
      </c>
    </row>
    <row r="7" spans="5:10" ht="33.75" thickBot="1">
      <c r="E7" s="8">
        <v>2</v>
      </c>
      <c r="F7" s="9" t="s">
        <v>68</v>
      </c>
      <c r="G7" s="17">
        <v>42950</v>
      </c>
      <c r="H7" s="18" t="s">
        <v>69</v>
      </c>
      <c r="I7" s="11">
        <f>SUM(I8,I9,I10,I11,I12,I13,I14)</f>
        <v>92</v>
      </c>
      <c r="J7" s="12"/>
    </row>
    <row r="8" spans="5:10" ht="17.25" thickBot="1">
      <c r="E8" s="13">
        <v>2.1</v>
      </c>
      <c r="F8" s="14" t="s">
        <v>70</v>
      </c>
      <c r="G8" s="16">
        <v>42950</v>
      </c>
      <c r="H8" s="16">
        <v>42970</v>
      </c>
      <c r="I8" s="15">
        <v>8</v>
      </c>
      <c r="J8" s="15" t="s">
        <v>65</v>
      </c>
    </row>
    <row r="9" spans="5:10" ht="17.25" thickBot="1">
      <c r="E9" s="13">
        <v>2.2000000000000002</v>
      </c>
      <c r="F9" s="14" t="s">
        <v>71</v>
      </c>
      <c r="G9" s="16">
        <v>42950</v>
      </c>
      <c r="H9" s="16">
        <v>43011</v>
      </c>
      <c r="I9" s="15">
        <v>24</v>
      </c>
      <c r="J9" s="15" t="s">
        <v>65</v>
      </c>
    </row>
    <row r="10" spans="5:10" ht="33.75" thickBot="1">
      <c r="E10" s="13">
        <v>2.2999999999999998</v>
      </c>
      <c r="F10" s="14" t="s">
        <v>72</v>
      </c>
      <c r="G10" s="16">
        <v>42981</v>
      </c>
      <c r="H10" s="16">
        <v>43011</v>
      </c>
      <c r="I10" s="15">
        <v>12</v>
      </c>
      <c r="J10" s="15" t="s">
        <v>65</v>
      </c>
    </row>
    <row r="11" spans="5:10" ht="17.25" thickBot="1">
      <c r="E11" s="13">
        <v>2.4</v>
      </c>
      <c r="F11" s="14" t="s">
        <v>73</v>
      </c>
      <c r="G11" s="16">
        <v>43042</v>
      </c>
      <c r="H11" s="16">
        <v>43042</v>
      </c>
      <c r="I11" s="15">
        <v>8</v>
      </c>
      <c r="J11" s="15" t="s">
        <v>65</v>
      </c>
    </row>
    <row r="12" spans="5:10" ht="33.75" thickBot="1">
      <c r="E12" s="13">
        <v>2.5</v>
      </c>
      <c r="F12" s="14" t="s">
        <v>74</v>
      </c>
      <c r="G12" s="15" t="s">
        <v>75</v>
      </c>
      <c r="H12" s="15" t="s">
        <v>76</v>
      </c>
      <c r="I12" s="15">
        <v>24</v>
      </c>
      <c r="J12" s="15" t="s">
        <v>65</v>
      </c>
    </row>
    <row r="13" spans="5:10" ht="33.75" thickBot="1">
      <c r="E13" s="13">
        <v>2.6</v>
      </c>
      <c r="F13" s="14" t="s">
        <v>73</v>
      </c>
      <c r="G13" s="15" t="s">
        <v>77</v>
      </c>
      <c r="H13" s="19">
        <v>42598</v>
      </c>
      <c r="I13" s="15">
        <v>8</v>
      </c>
      <c r="J13" s="15" t="s">
        <v>65</v>
      </c>
    </row>
    <row r="14" spans="5:10" ht="33.75" thickBot="1">
      <c r="E14" s="13">
        <v>2.8</v>
      </c>
      <c r="F14" s="14" t="s">
        <v>73</v>
      </c>
      <c r="G14" s="15" t="s">
        <v>69</v>
      </c>
      <c r="H14" s="15" t="s">
        <v>69</v>
      </c>
      <c r="I14" s="15">
        <v>8</v>
      </c>
      <c r="J14" s="15" t="s">
        <v>65</v>
      </c>
    </row>
    <row r="16" spans="5:10" ht="16.5" thickBot="1">
      <c r="E16" s="20"/>
    </row>
    <row r="17" spans="5:12" ht="33.75" thickBot="1">
      <c r="E17" s="21">
        <v>3</v>
      </c>
      <c r="F17" s="22" t="s">
        <v>78</v>
      </c>
      <c r="G17" s="23" t="s">
        <v>69</v>
      </c>
      <c r="H17" s="24">
        <v>43013</v>
      </c>
      <c r="I17" s="25">
        <f>SUM(I18,I54)</f>
        <v>518</v>
      </c>
      <c r="J17" s="26"/>
    </row>
    <row r="18" spans="5:12" ht="33.75" thickBot="1">
      <c r="E18" s="27">
        <v>3.1</v>
      </c>
      <c r="F18" s="28" t="s">
        <v>231</v>
      </c>
      <c r="G18" s="29" t="s">
        <v>69</v>
      </c>
      <c r="H18" s="30">
        <v>42770</v>
      </c>
      <c r="I18" s="31">
        <f>SUM(I19:I21,I22,I25,I31,I36,I41,I46,I51)</f>
        <v>148</v>
      </c>
      <c r="J18" s="32"/>
    </row>
    <row r="19" spans="5:12" ht="33.75" thickBot="1">
      <c r="E19" s="13" t="s">
        <v>79</v>
      </c>
      <c r="F19" s="14" t="s">
        <v>80</v>
      </c>
      <c r="G19" s="15" t="s">
        <v>69</v>
      </c>
      <c r="H19" s="15" t="s">
        <v>69</v>
      </c>
      <c r="I19" s="15">
        <v>8</v>
      </c>
      <c r="J19" s="15" t="s">
        <v>65</v>
      </c>
    </row>
    <row r="20" spans="5:12" ht="33.75" thickBot="1">
      <c r="E20" s="13" t="s">
        <v>81</v>
      </c>
      <c r="F20" s="14" t="s">
        <v>82</v>
      </c>
      <c r="G20" s="15" t="s">
        <v>69</v>
      </c>
      <c r="H20" s="15" t="s">
        <v>69</v>
      </c>
      <c r="I20" s="15">
        <v>4</v>
      </c>
      <c r="J20" s="15" t="s">
        <v>83</v>
      </c>
    </row>
    <row r="21" spans="5:12" ht="33.75" thickBot="1">
      <c r="E21" s="13" t="s">
        <v>84</v>
      </c>
      <c r="F21" s="14" t="s">
        <v>85</v>
      </c>
      <c r="G21" s="15" t="s">
        <v>86</v>
      </c>
      <c r="H21" s="15" t="s">
        <v>86</v>
      </c>
      <c r="I21" s="15">
        <v>4</v>
      </c>
      <c r="J21" s="15" t="s">
        <v>7</v>
      </c>
    </row>
    <row r="22" spans="5:12" ht="33.75" thickBot="1">
      <c r="E22" s="33" t="s">
        <v>87</v>
      </c>
      <c r="F22" s="34" t="s">
        <v>88</v>
      </c>
      <c r="G22" s="35" t="s">
        <v>232</v>
      </c>
      <c r="H22" s="35" t="s">
        <v>90</v>
      </c>
      <c r="I22" s="35">
        <f>SUM(I23,I24)</f>
        <v>12</v>
      </c>
      <c r="J22" s="36"/>
    </row>
    <row r="23" spans="5:12" ht="33.75" thickBot="1">
      <c r="E23" s="13" t="s">
        <v>91</v>
      </c>
      <c r="F23" s="14" t="s">
        <v>8</v>
      </c>
      <c r="G23" s="15" t="s">
        <v>232</v>
      </c>
      <c r="H23" s="15" t="s">
        <v>232</v>
      </c>
      <c r="I23" s="15">
        <v>8</v>
      </c>
      <c r="J23" s="15" t="s">
        <v>92</v>
      </c>
    </row>
    <row r="24" spans="5:12" ht="33.75" thickBot="1">
      <c r="E24" s="13" t="s">
        <v>93</v>
      </c>
      <c r="F24" s="14" t="s">
        <v>9</v>
      </c>
      <c r="G24" s="15" t="s">
        <v>89</v>
      </c>
      <c r="H24" s="15" t="s">
        <v>89</v>
      </c>
      <c r="I24" s="15">
        <v>4</v>
      </c>
      <c r="J24" s="15" t="s">
        <v>7</v>
      </c>
    </row>
    <row r="25" spans="5:12" ht="33.75" thickBot="1">
      <c r="E25" s="33" t="s">
        <v>94</v>
      </c>
      <c r="F25" s="34" t="s">
        <v>95</v>
      </c>
      <c r="G25" s="35" t="s">
        <v>90</v>
      </c>
      <c r="H25" s="35" t="s">
        <v>90</v>
      </c>
      <c r="I25" s="35">
        <f>SUM(I26,I27,I28,I29)</f>
        <v>16</v>
      </c>
      <c r="J25" s="37"/>
    </row>
    <row r="26" spans="5:12" ht="50.25" thickBot="1">
      <c r="E26" s="13" t="s">
        <v>97</v>
      </c>
      <c r="F26" s="14" t="s">
        <v>10</v>
      </c>
      <c r="G26" s="15" t="s">
        <v>90</v>
      </c>
      <c r="H26" s="15" t="s">
        <v>90</v>
      </c>
      <c r="I26" s="15">
        <v>4</v>
      </c>
      <c r="J26" s="15" t="s">
        <v>7</v>
      </c>
    </row>
    <row r="27" spans="5:12" ht="50.25" thickBot="1">
      <c r="E27" s="13" t="s">
        <v>98</v>
      </c>
      <c r="F27" s="14" t="s">
        <v>11</v>
      </c>
      <c r="G27" s="15" t="s">
        <v>90</v>
      </c>
      <c r="H27" s="15" t="s">
        <v>90</v>
      </c>
      <c r="I27" s="15">
        <v>4</v>
      </c>
      <c r="J27" s="15" t="s">
        <v>83</v>
      </c>
    </row>
    <row r="28" spans="5:12" ht="50.25" thickBot="1">
      <c r="E28" s="13" t="s">
        <v>233</v>
      </c>
      <c r="F28" s="14" t="s">
        <v>197</v>
      </c>
      <c r="G28" s="15" t="s">
        <v>90</v>
      </c>
      <c r="H28" s="15" t="s">
        <v>90</v>
      </c>
      <c r="I28" s="15">
        <v>4</v>
      </c>
      <c r="J28" s="15" t="s">
        <v>92</v>
      </c>
    </row>
    <row r="29" spans="5:12" ht="50.25" thickBot="1">
      <c r="E29" s="13" t="s">
        <v>234</v>
      </c>
      <c r="F29" s="49" t="s">
        <v>198</v>
      </c>
      <c r="G29" s="15" t="s">
        <v>90</v>
      </c>
      <c r="H29" s="15" t="s">
        <v>90</v>
      </c>
      <c r="I29" s="15">
        <v>4</v>
      </c>
      <c r="J29" s="15" t="s">
        <v>83</v>
      </c>
    </row>
    <row r="30" spans="5:12" ht="16.5" thickBot="1">
      <c r="E30" s="20"/>
    </row>
    <row r="31" spans="5:12" ht="33.75" thickBot="1">
      <c r="E31" s="38" t="s">
        <v>100</v>
      </c>
      <c r="F31" s="45" t="s">
        <v>101</v>
      </c>
      <c r="G31" s="46" t="s">
        <v>96</v>
      </c>
      <c r="H31" s="46" t="s">
        <v>102</v>
      </c>
      <c r="I31" s="147">
        <f>SUM(I32,I33,I34,I35)</f>
        <v>24</v>
      </c>
      <c r="J31" s="149"/>
      <c r="K31" s="41"/>
      <c r="L31" s="50"/>
    </row>
    <row r="32" spans="5:12" ht="33.75" thickBot="1">
      <c r="E32" s="13" t="s">
        <v>103</v>
      </c>
      <c r="F32" s="14" t="s">
        <v>12</v>
      </c>
      <c r="G32" s="15" t="s">
        <v>96</v>
      </c>
      <c r="H32" s="15" t="s">
        <v>96</v>
      </c>
      <c r="I32" s="142">
        <v>4</v>
      </c>
      <c r="J32" s="143"/>
      <c r="K32" s="15" t="s">
        <v>92</v>
      </c>
      <c r="L32" s="50"/>
    </row>
    <row r="33" spans="5:12" ht="33.75" thickBot="1">
      <c r="E33" s="13" t="s">
        <v>104</v>
      </c>
      <c r="F33" s="14" t="s">
        <v>13</v>
      </c>
      <c r="G33" s="15" t="s">
        <v>96</v>
      </c>
      <c r="H33" s="15" t="s">
        <v>96</v>
      </c>
      <c r="I33" s="142">
        <v>4</v>
      </c>
      <c r="J33" s="143"/>
      <c r="K33" s="15" t="s">
        <v>7</v>
      </c>
      <c r="L33" s="50"/>
    </row>
    <row r="34" spans="5:12" ht="33.75" thickBot="1">
      <c r="E34" s="13" t="s">
        <v>235</v>
      </c>
      <c r="F34" s="14" t="s">
        <v>199</v>
      </c>
      <c r="G34" s="15" t="s">
        <v>96</v>
      </c>
      <c r="H34" s="15" t="s">
        <v>96</v>
      </c>
      <c r="I34" s="142">
        <v>8</v>
      </c>
      <c r="J34" s="143"/>
      <c r="K34" s="15" t="s">
        <v>83</v>
      </c>
      <c r="L34" s="50"/>
    </row>
    <row r="35" spans="5:12" ht="33.75" thickBot="1">
      <c r="E35" s="13" t="s">
        <v>236</v>
      </c>
      <c r="F35" s="14" t="s">
        <v>200</v>
      </c>
      <c r="G35" s="15" t="s">
        <v>102</v>
      </c>
      <c r="H35" s="15" t="s">
        <v>102</v>
      </c>
      <c r="I35" s="142">
        <v>8</v>
      </c>
      <c r="J35" s="143"/>
      <c r="K35" s="15" t="s">
        <v>7</v>
      </c>
      <c r="L35" s="50"/>
    </row>
    <row r="36" spans="5:12" ht="33.75" thickBot="1">
      <c r="E36" s="33" t="s">
        <v>105</v>
      </c>
      <c r="F36" s="34" t="s">
        <v>106</v>
      </c>
      <c r="G36" s="35" t="s">
        <v>107</v>
      </c>
      <c r="H36" s="35" t="s">
        <v>107</v>
      </c>
      <c r="I36" s="147">
        <f>SUM(I37:J40)</f>
        <v>16</v>
      </c>
      <c r="J36" s="149"/>
      <c r="K36" s="37"/>
      <c r="L36" s="50"/>
    </row>
    <row r="37" spans="5:12" ht="33.75" thickBot="1">
      <c r="E37" s="13" t="s">
        <v>108</v>
      </c>
      <c r="F37" s="14" t="s">
        <v>14</v>
      </c>
      <c r="G37" s="15" t="s">
        <v>107</v>
      </c>
      <c r="H37" s="15" t="s">
        <v>107</v>
      </c>
      <c r="I37" s="142">
        <v>4</v>
      </c>
      <c r="J37" s="143"/>
      <c r="K37" s="15" t="s">
        <v>7</v>
      </c>
      <c r="L37" s="50"/>
    </row>
    <row r="38" spans="5:12" ht="33.75" thickBot="1">
      <c r="E38" s="13" t="s">
        <v>109</v>
      </c>
      <c r="F38" s="14" t="s">
        <v>15</v>
      </c>
      <c r="G38" s="15" t="s">
        <v>107</v>
      </c>
      <c r="H38" s="15" t="s">
        <v>107</v>
      </c>
      <c r="I38" s="142">
        <v>4</v>
      </c>
      <c r="J38" s="143"/>
      <c r="K38" s="15" t="s">
        <v>83</v>
      </c>
      <c r="L38" s="50"/>
    </row>
    <row r="39" spans="5:12" ht="33.75" thickBot="1">
      <c r="E39" s="13" t="s">
        <v>237</v>
      </c>
      <c r="F39" s="14" t="s">
        <v>238</v>
      </c>
      <c r="G39" s="15" t="s">
        <v>107</v>
      </c>
      <c r="H39" s="15" t="s">
        <v>107</v>
      </c>
      <c r="I39" s="142">
        <v>4</v>
      </c>
      <c r="J39" s="143"/>
      <c r="K39" s="15" t="s">
        <v>92</v>
      </c>
      <c r="L39" s="50"/>
    </row>
    <row r="40" spans="5:12" ht="33.75" thickBot="1">
      <c r="E40" s="13" t="s">
        <v>239</v>
      </c>
      <c r="F40" s="14" t="s">
        <v>240</v>
      </c>
      <c r="G40" s="15" t="s">
        <v>107</v>
      </c>
      <c r="H40" s="15" t="s">
        <v>107</v>
      </c>
      <c r="I40" s="142">
        <v>4</v>
      </c>
      <c r="J40" s="143"/>
      <c r="K40" s="15" t="s">
        <v>83</v>
      </c>
      <c r="L40" s="50"/>
    </row>
    <row r="41" spans="5:12" ht="33.75" thickBot="1">
      <c r="E41" s="33" t="s">
        <v>110</v>
      </c>
      <c r="F41" s="34" t="s">
        <v>111</v>
      </c>
      <c r="G41" s="35" t="s">
        <v>112</v>
      </c>
      <c r="H41" s="35" t="s">
        <v>112</v>
      </c>
      <c r="I41" s="147">
        <f>SUM(I42:J45)</f>
        <v>24</v>
      </c>
      <c r="J41" s="149"/>
      <c r="K41" s="37"/>
      <c r="L41" s="50"/>
    </row>
    <row r="42" spans="5:12" ht="33.75" thickBot="1">
      <c r="E42" s="13" t="s">
        <v>113</v>
      </c>
      <c r="F42" s="14" t="s">
        <v>241</v>
      </c>
      <c r="G42" s="15" t="s">
        <v>112</v>
      </c>
      <c r="H42" s="15" t="s">
        <v>112</v>
      </c>
      <c r="I42" s="142">
        <v>4</v>
      </c>
      <c r="J42" s="143"/>
      <c r="K42" s="15" t="s">
        <v>92</v>
      </c>
      <c r="L42" s="50"/>
    </row>
    <row r="43" spans="5:12" ht="33.75" thickBot="1">
      <c r="E43" s="13" t="s">
        <v>114</v>
      </c>
      <c r="F43" s="14" t="s">
        <v>201</v>
      </c>
      <c r="G43" s="15" t="s">
        <v>112</v>
      </c>
      <c r="H43" s="15" t="s">
        <v>112</v>
      </c>
      <c r="I43" s="142">
        <v>4</v>
      </c>
      <c r="J43" s="143"/>
      <c r="K43" s="15" t="s">
        <v>7</v>
      </c>
      <c r="L43" s="50"/>
    </row>
    <row r="44" spans="5:12" ht="33.75" thickBot="1">
      <c r="E44" s="13" t="s">
        <v>242</v>
      </c>
      <c r="F44" s="14" t="s">
        <v>202</v>
      </c>
      <c r="G44" s="15" t="s">
        <v>112</v>
      </c>
      <c r="H44" s="15" t="s">
        <v>112</v>
      </c>
      <c r="I44" s="142">
        <v>8</v>
      </c>
      <c r="J44" s="143"/>
      <c r="K44" s="15" t="s">
        <v>83</v>
      </c>
      <c r="L44" s="50"/>
    </row>
    <row r="45" spans="5:12" ht="33.75" thickBot="1">
      <c r="E45" s="13" t="s">
        <v>243</v>
      </c>
      <c r="F45" s="14" t="s">
        <v>203</v>
      </c>
      <c r="G45" s="15" t="s">
        <v>112</v>
      </c>
      <c r="H45" s="15" t="s">
        <v>112</v>
      </c>
      <c r="I45" s="142">
        <v>8</v>
      </c>
      <c r="J45" s="143"/>
      <c r="K45" s="15" t="s">
        <v>7</v>
      </c>
      <c r="L45" s="50"/>
    </row>
    <row r="46" spans="5:12" ht="33.75" thickBot="1">
      <c r="E46" s="33" t="s">
        <v>115</v>
      </c>
      <c r="F46" s="34" t="s">
        <v>3</v>
      </c>
      <c r="G46" s="35" t="s">
        <v>116</v>
      </c>
      <c r="H46" s="35" t="s">
        <v>116</v>
      </c>
      <c r="I46" s="147">
        <f>SUM(I48:J50,I47)</f>
        <v>24</v>
      </c>
      <c r="J46" s="149"/>
      <c r="K46" s="37"/>
      <c r="L46" s="50"/>
    </row>
    <row r="47" spans="5:12" ht="33.75" thickBot="1">
      <c r="E47" s="13" t="s">
        <v>117</v>
      </c>
      <c r="F47" s="14" t="s">
        <v>18</v>
      </c>
      <c r="G47" s="15" t="s">
        <v>116</v>
      </c>
      <c r="H47" s="15" t="s">
        <v>116</v>
      </c>
      <c r="I47" s="142">
        <v>4</v>
      </c>
      <c r="J47" s="143"/>
      <c r="K47" s="15" t="s">
        <v>7</v>
      </c>
      <c r="L47" s="50"/>
    </row>
    <row r="48" spans="5:12" ht="33.75" thickBot="1">
      <c r="E48" s="13" t="s">
        <v>118</v>
      </c>
      <c r="F48" s="14" t="s">
        <v>19</v>
      </c>
      <c r="G48" s="15" t="s">
        <v>116</v>
      </c>
      <c r="H48" s="15" t="s">
        <v>116</v>
      </c>
      <c r="I48" s="142">
        <v>4</v>
      </c>
      <c r="J48" s="143"/>
      <c r="K48" s="37" t="s">
        <v>83</v>
      </c>
      <c r="L48" s="50"/>
    </row>
    <row r="49" spans="5:12" ht="33.75" thickBot="1">
      <c r="E49" s="13" t="s">
        <v>244</v>
      </c>
      <c r="F49" s="14" t="s">
        <v>204</v>
      </c>
      <c r="G49" s="15" t="s">
        <v>116</v>
      </c>
      <c r="H49" s="15" t="s">
        <v>116</v>
      </c>
      <c r="I49" s="142">
        <v>8</v>
      </c>
      <c r="J49" s="143"/>
      <c r="K49" s="37" t="s">
        <v>92</v>
      </c>
      <c r="L49" s="50"/>
    </row>
    <row r="50" spans="5:12" ht="33.75" thickBot="1">
      <c r="E50" s="13" t="s">
        <v>245</v>
      </c>
      <c r="F50" s="14" t="s">
        <v>205</v>
      </c>
      <c r="G50" s="15" t="s">
        <v>116</v>
      </c>
      <c r="H50" s="15" t="s">
        <v>116</v>
      </c>
      <c r="I50" s="142">
        <v>8</v>
      </c>
      <c r="J50" s="143"/>
      <c r="K50" s="37" t="s">
        <v>83</v>
      </c>
      <c r="L50" s="50"/>
    </row>
    <row r="51" spans="5:12" ht="17.25" thickBot="1">
      <c r="E51" s="33" t="s">
        <v>119</v>
      </c>
      <c r="F51" s="34" t="s">
        <v>120</v>
      </c>
      <c r="G51" s="42">
        <v>42739</v>
      </c>
      <c r="H51" s="42">
        <v>42770</v>
      </c>
      <c r="I51" s="147">
        <v>16</v>
      </c>
      <c r="J51" s="149"/>
      <c r="K51" s="37"/>
      <c r="L51" s="50"/>
    </row>
    <row r="52" spans="5:12" ht="50.25" thickBot="1">
      <c r="E52" s="13" t="s">
        <v>121</v>
      </c>
      <c r="F52" s="14" t="s">
        <v>122</v>
      </c>
      <c r="G52" s="16">
        <v>42739</v>
      </c>
      <c r="H52" s="16">
        <v>42739</v>
      </c>
      <c r="I52" s="142">
        <v>8</v>
      </c>
      <c r="J52" s="143"/>
      <c r="K52" s="15" t="s">
        <v>65</v>
      </c>
      <c r="L52" s="50"/>
    </row>
    <row r="53" spans="5:12" ht="50.25" thickBot="1">
      <c r="E53" s="13" t="s">
        <v>123</v>
      </c>
      <c r="F53" s="14" t="s">
        <v>124</v>
      </c>
      <c r="G53" s="16">
        <v>42770</v>
      </c>
      <c r="H53" s="16">
        <v>42770</v>
      </c>
      <c r="I53" s="142">
        <v>8</v>
      </c>
      <c r="J53" s="143"/>
      <c r="K53" s="15" t="s">
        <v>65</v>
      </c>
      <c r="L53" s="50"/>
    </row>
    <row r="54" spans="5:12" ht="17.25" thickBot="1">
      <c r="E54" s="27">
        <v>3.2</v>
      </c>
      <c r="F54" s="28" t="s">
        <v>6</v>
      </c>
      <c r="G54" s="30">
        <v>42920</v>
      </c>
      <c r="H54" s="30">
        <v>42860</v>
      </c>
      <c r="I54" s="154">
        <f>SUM(I55:J57,I58,I65,I76,I87,I98,I109,I120)</f>
        <v>370</v>
      </c>
      <c r="J54" s="155"/>
      <c r="K54" s="43"/>
      <c r="L54" s="50"/>
    </row>
    <row r="55" spans="5:12" ht="50.25" thickBot="1">
      <c r="E55" s="13" t="s">
        <v>125</v>
      </c>
      <c r="F55" s="14" t="s">
        <v>80</v>
      </c>
      <c r="G55" s="16">
        <v>42920</v>
      </c>
      <c r="H55" s="16">
        <v>42920</v>
      </c>
      <c r="I55" s="142">
        <v>8</v>
      </c>
      <c r="J55" s="143"/>
      <c r="K55" s="15" t="s">
        <v>65</v>
      </c>
      <c r="L55" s="50"/>
    </row>
    <row r="56" spans="5:12" ht="33.75" thickBot="1">
      <c r="E56" s="13" t="s">
        <v>126</v>
      </c>
      <c r="F56" s="14" t="s">
        <v>127</v>
      </c>
      <c r="G56" s="16">
        <v>42920</v>
      </c>
      <c r="H56" s="16">
        <v>42920</v>
      </c>
      <c r="I56" s="142">
        <v>4</v>
      </c>
      <c r="J56" s="143"/>
      <c r="K56" s="15" t="s">
        <v>83</v>
      </c>
      <c r="L56" s="50"/>
    </row>
    <row r="57" spans="5:12" ht="33.75" thickBot="1">
      <c r="E57" s="13" t="s">
        <v>128</v>
      </c>
      <c r="F57" s="14" t="s">
        <v>129</v>
      </c>
      <c r="G57" s="16">
        <v>42951</v>
      </c>
      <c r="H57" s="16">
        <v>42951</v>
      </c>
      <c r="I57" s="142">
        <v>8</v>
      </c>
      <c r="J57" s="143"/>
      <c r="K57" s="15" t="s">
        <v>83</v>
      </c>
      <c r="L57" s="50"/>
    </row>
    <row r="58" spans="5:12" ht="33.75" thickBot="1">
      <c r="E58" s="33" t="s">
        <v>130</v>
      </c>
      <c r="F58" s="34" t="s">
        <v>2</v>
      </c>
      <c r="G58" s="35" t="s">
        <v>131</v>
      </c>
      <c r="H58" s="35" t="s">
        <v>132</v>
      </c>
      <c r="I58" s="147">
        <f>SUM(I59,I60,I61,I62,I63,I64)</f>
        <v>24</v>
      </c>
      <c r="J58" s="149"/>
      <c r="K58" s="37"/>
      <c r="L58" s="50"/>
    </row>
    <row r="59" spans="5:12" ht="50.25" thickBot="1">
      <c r="E59" s="13" t="s">
        <v>133</v>
      </c>
      <c r="F59" s="14" t="s">
        <v>20</v>
      </c>
      <c r="G59" s="15" t="s">
        <v>131</v>
      </c>
      <c r="H59" s="15" t="s">
        <v>131</v>
      </c>
      <c r="I59" s="142">
        <v>4</v>
      </c>
      <c r="J59" s="143"/>
      <c r="K59" s="15" t="s">
        <v>7</v>
      </c>
      <c r="L59" s="50"/>
    </row>
    <row r="60" spans="5:12" ht="50.25" thickBot="1">
      <c r="E60" s="13" t="s">
        <v>134</v>
      </c>
      <c r="F60" s="14" t="s">
        <v>246</v>
      </c>
      <c r="G60" s="15" t="s">
        <v>131</v>
      </c>
      <c r="H60" s="15" t="s">
        <v>131</v>
      </c>
      <c r="I60" s="142">
        <v>4</v>
      </c>
      <c r="J60" s="143"/>
      <c r="K60" s="15" t="s">
        <v>92</v>
      </c>
      <c r="L60" s="50"/>
    </row>
    <row r="61" spans="5:12" ht="50.25" thickBot="1">
      <c r="E61" s="13" t="s">
        <v>135</v>
      </c>
      <c r="F61" s="14" t="s">
        <v>22</v>
      </c>
      <c r="G61" s="15" t="s">
        <v>131</v>
      </c>
      <c r="H61" s="15" t="s">
        <v>131</v>
      </c>
      <c r="I61" s="142">
        <v>4</v>
      </c>
      <c r="J61" s="143"/>
      <c r="K61" s="15" t="s">
        <v>83</v>
      </c>
      <c r="L61" s="50"/>
    </row>
    <row r="62" spans="5:12" ht="50.25" thickBot="1">
      <c r="E62" s="13" t="s">
        <v>136</v>
      </c>
      <c r="F62" s="14" t="s">
        <v>23</v>
      </c>
      <c r="G62" s="15" t="s">
        <v>132</v>
      </c>
      <c r="H62" s="15" t="s">
        <v>132</v>
      </c>
      <c r="I62" s="142">
        <v>4</v>
      </c>
      <c r="J62" s="143"/>
      <c r="K62" s="15" t="s">
        <v>83</v>
      </c>
      <c r="L62" s="50"/>
    </row>
    <row r="63" spans="5:12" ht="50.25" thickBot="1">
      <c r="E63" s="13" t="s">
        <v>137</v>
      </c>
      <c r="F63" s="14" t="s">
        <v>24</v>
      </c>
      <c r="G63" s="15" t="s">
        <v>132</v>
      </c>
      <c r="H63" s="15" t="s">
        <v>132</v>
      </c>
      <c r="I63" s="142">
        <v>4</v>
      </c>
      <c r="J63" s="143"/>
      <c r="K63" s="15" t="s">
        <v>138</v>
      </c>
      <c r="L63" s="50"/>
    </row>
    <row r="64" spans="5:12" ht="50.25" thickBot="1">
      <c r="E64" s="13" t="s">
        <v>139</v>
      </c>
      <c r="F64" s="14" t="s">
        <v>25</v>
      </c>
      <c r="G64" s="15" t="s">
        <v>132</v>
      </c>
      <c r="H64" s="15" t="s">
        <v>132</v>
      </c>
      <c r="I64" s="142">
        <v>4</v>
      </c>
      <c r="J64" s="143"/>
      <c r="K64" s="15" t="s">
        <v>7</v>
      </c>
      <c r="L64" s="50"/>
    </row>
    <row r="65" spans="5:12" ht="33.75" thickBot="1">
      <c r="E65" s="33" t="s">
        <v>140</v>
      </c>
      <c r="F65" s="34" t="s">
        <v>141</v>
      </c>
      <c r="G65" s="35" t="s">
        <v>142</v>
      </c>
      <c r="H65" s="35" t="s">
        <v>152</v>
      </c>
      <c r="I65" s="147">
        <f>SUM(I66:J75)</f>
        <v>40</v>
      </c>
      <c r="J65" s="149"/>
      <c r="K65" s="37"/>
      <c r="L65" s="50"/>
    </row>
    <row r="66" spans="5:12" ht="50.25" thickBot="1">
      <c r="E66" s="13" t="s">
        <v>144</v>
      </c>
      <c r="F66" s="14" t="s">
        <v>26</v>
      </c>
      <c r="G66" s="15" t="s">
        <v>142</v>
      </c>
      <c r="H66" s="15" t="s">
        <v>142</v>
      </c>
      <c r="I66" s="142">
        <v>4</v>
      </c>
      <c r="J66" s="143"/>
      <c r="K66" s="15" t="s">
        <v>7</v>
      </c>
      <c r="L66" s="50"/>
    </row>
    <row r="67" spans="5:12" ht="33.75" thickBot="1">
      <c r="E67" s="13" t="s">
        <v>145</v>
      </c>
      <c r="F67" s="14" t="s">
        <v>27</v>
      </c>
      <c r="G67" s="15" t="s">
        <v>142</v>
      </c>
      <c r="H67" s="15" t="s">
        <v>142</v>
      </c>
      <c r="I67" s="142">
        <v>4</v>
      </c>
      <c r="J67" s="143"/>
      <c r="K67" s="15" t="s">
        <v>92</v>
      </c>
      <c r="L67" s="50"/>
    </row>
    <row r="68" spans="5:12" ht="50.25" thickBot="1">
      <c r="E68" s="13" t="s">
        <v>146</v>
      </c>
      <c r="F68" s="14" t="s">
        <v>28</v>
      </c>
      <c r="G68" s="15" t="s">
        <v>142</v>
      </c>
      <c r="H68" s="15" t="s">
        <v>142</v>
      </c>
      <c r="I68" s="142">
        <v>4</v>
      </c>
      <c r="J68" s="143"/>
      <c r="K68" s="15" t="s">
        <v>83</v>
      </c>
      <c r="L68" s="50"/>
    </row>
    <row r="69" spans="5:12" ht="50.25" thickBot="1">
      <c r="E69" s="13" t="s">
        <v>147</v>
      </c>
      <c r="F69" s="14" t="s">
        <v>29</v>
      </c>
      <c r="G69" s="15" t="s">
        <v>143</v>
      </c>
      <c r="H69" s="15" t="s">
        <v>143</v>
      </c>
      <c r="I69" s="142">
        <v>4</v>
      </c>
      <c r="J69" s="143"/>
      <c r="K69" s="15" t="s">
        <v>83</v>
      </c>
      <c r="L69" s="50"/>
    </row>
    <row r="70" spans="5:12" ht="50.25" thickBot="1">
      <c r="E70" s="13" t="s">
        <v>148</v>
      </c>
      <c r="F70" s="14" t="s">
        <v>30</v>
      </c>
      <c r="G70" s="15" t="s">
        <v>143</v>
      </c>
      <c r="H70" s="15" t="s">
        <v>143</v>
      </c>
      <c r="I70" s="142">
        <v>4</v>
      </c>
      <c r="J70" s="143"/>
      <c r="K70" s="15" t="s">
        <v>92</v>
      </c>
      <c r="L70" s="50"/>
    </row>
    <row r="71" spans="5:12" ht="33.75" thickBot="1">
      <c r="E71" s="13" t="s">
        <v>149</v>
      </c>
      <c r="F71" s="14" t="s">
        <v>31</v>
      </c>
      <c r="G71" s="15" t="s">
        <v>143</v>
      </c>
      <c r="H71" s="15" t="s">
        <v>143</v>
      </c>
      <c r="I71" s="142">
        <v>4</v>
      </c>
      <c r="J71" s="143"/>
      <c r="K71" s="15" t="s">
        <v>7</v>
      </c>
      <c r="L71" s="50"/>
    </row>
    <row r="72" spans="5:12" ht="33.75" thickBot="1">
      <c r="E72" s="13" t="s">
        <v>247</v>
      </c>
      <c r="F72" s="14" t="s">
        <v>207</v>
      </c>
      <c r="G72" s="15" t="s">
        <v>152</v>
      </c>
      <c r="H72" s="15" t="s">
        <v>152</v>
      </c>
      <c r="I72" s="142">
        <v>4</v>
      </c>
      <c r="J72" s="143"/>
      <c r="K72" s="15" t="s">
        <v>92</v>
      </c>
      <c r="L72" s="50"/>
    </row>
    <row r="73" spans="5:12" ht="50.25" thickBot="1">
      <c r="E73" s="13" t="s">
        <v>248</v>
      </c>
      <c r="F73" s="14" t="s">
        <v>208</v>
      </c>
      <c r="G73" s="15" t="s">
        <v>152</v>
      </c>
      <c r="H73" s="15" t="s">
        <v>152</v>
      </c>
      <c r="I73" s="142">
        <v>4</v>
      </c>
      <c r="J73" s="143"/>
      <c r="K73" s="15" t="s">
        <v>83</v>
      </c>
      <c r="L73" s="50"/>
    </row>
    <row r="74" spans="5:12" ht="33.75" thickBot="1">
      <c r="E74" s="13" t="s">
        <v>249</v>
      </c>
      <c r="F74" s="14" t="s">
        <v>209</v>
      </c>
      <c r="G74" s="15" t="s">
        <v>152</v>
      </c>
      <c r="H74" s="15" t="s">
        <v>152</v>
      </c>
      <c r="I74" s="142">
        <v>4</v>
      </c>
      <c r="J74" s="143"/>
      <c r="K74" s="15" t="s">
        <v>7</v>
      </c>
      <c r="L74" s="50"/>
    </row>
    <row r="75" spans="5:12" ht="33.75" thickBot="1">
      <c r="E75" s="13" t="s">
        <v>250</v>
      </c>
      <c r="F75" s="14" t="s">
        <v>210</v>
      </c>
      <c r="G75" s="15" t="s">
        <v>152</v>
      </c>
      <c r="H75" s="15" t="s">
        <v>152</v>
      </c>
      <c r="I75" s="142">
        <v>4</v>
      </c>
      <c r="J75" s="143"/>
      <c r="K75" s="15" t="s">
        <v>92</v>
      </c>
      <c r="L75" s="50"/>
    </row>
    <row r="76" spans="5:12" ht="33.75" thickBot="1">
      <c r="E76" s="33" t="s">
        <v>150</v>
      </c>
      <c r="F76" s="34" t="s">
        <v>151</v>
      </c>
      <c r="G76" s="35" t="s">
        <v>212</v>
      </c>
      <c r="H76" s="35" t="s">
        <v>220</v>
      </c>
      <c r="I76" s="152">
        <f>SUM(I77:J86)</f>
        <v>132</v>
      </c>
      <c r="J76" s="153"/>
      <c r="K76" s="37"/>
      <c r="L76" s="50"/>
    </row>
    <row r="77" spans="5:12" ht="33.75" thickBot="1">
      <c r="E77" s="13" t="s">
        <v>154</v>
      </c>
      <c r="F77" s="47" t="s">
        <v>211</v>
      </c>
      <c r="G77" s="15" t="s">
        <v>212</v>
      </c>
      <c r="H77" s="15" t="s">
        <v>155</v>
      </c>
      <c r="I77" s="142">
        <v>12</v>
      </c>
      <c r="J77" s="143"/>
      <c r="K77" s="15" t="s">
        <v>7</v>
      </c>
      <c r="L77" s="50"/>
    </row>
    <row r="78" spans="5:12" ht="50.25" thickBot="1">
      <c r="E78" s="13" t="s">
        <v>156</v>
      </c>
      <c r="F78" s="47" t="s">
        <v>213</v>
      </c>
      <c r="G78" s="15" t="s">
        <v>212</v>
      </c>
      <c r="H78" s="15" t="s">
        <v>155</v>
      </c>
      <c r="I78" s="142">
        <v>12</v>
      </c>
      <c r="J78" s="143"/>
      <c r="K78" s="15" t="s">
        <v>92</v>
      </c>
      <c r="L78" s="50"/>
    </row>
    <row r="79" spans="5:12" ht="33.75" thickBot="1">
      <c r="E79" s="13" t="s">
        <v>157</v>
      </c>
      <c r="F79" s="47" t="s">
        <v>214</v>
      </c>
      <c r="G79" s="15" t="s">
        <v>212</v>
      </c>
      <c r="H79" s="15" t="s">
        <v>155</v>
      </c>
      <c r="I79" s="142">
        <v>12</v>
      </c>
      <c r="J79" s="143"/>
      <c r="K79" s="15" t="s">
        <v>83</v>
      </c>
      <c r="L79" s="50"/>
    </row>
    <row r="80" spans="5:12" ht="33.75" thickBot="1">
      <c r="E80" s="13" t="s">
        <v>159</v>
      </c>
      <c r="F80" s="47" t="s">
        <v>215</v>
      </c>
      <c r="G80" s="15" t="s">
        <v>155</v>
      </c>
      <c r="H80" s="15" t="s">
        <v>162</v>
      </c>
      <c r="I80" s="150">
        <v>12</v>
      </c>
      <c r="J80" s="151"/>
      <c r="K80" s="37" t="s">
        <v>83</v>
      </c>
      <c r="L80" s="50"/>
    </row>
    <row r="81" spans="5:12" ht="33.75" thickBot="1">
      <c r="E81" s="13" t="s">
        <v>161</v>
      </c>
      <c r="F81" s="14" t="s">
        <v>216</v>
      </c>
      <c r="G81" s="15" t="s">
        <v>162</v>
      </c>
      <c r="H81" s="15" t="s">
        <v>158</v>
      </c>
      <c r="I81" s="142">
        <v>12</v>
      </c>
      <c r="J81" s="143"/>
      <c r="K81" s="15" t="s">
        <v>7</v>
      </c>
      <c r="L81" s="50"/>
    </row>
    <row r="82" spans="5:12" ht="33.75" thickBot="1">
      <c r="E82" s="13" t="s">
        <v>163</v>
      </c>
      <c r="F82" s="14" t="s">
        <v>217</v>
      </c>
      <c r="G82" s="15" t="s">
        <v>162</v>
      </c>
      <c r="H82" s="15" t="s">
        <v>158</v>
      </c>
      <c r="I82" s="142">
        <v>12</v>
      </c>
      <c r="J82" s="143"/>
      <c r="K82" s="15" t="s">
        <v>92</v>
      </c>
      <c r="L82" s="50"/>
    </row>
    <row r="83" spans="5:12" ht="33.75" thickBot="1">
      <c r="E83" s="13" t="s">
        <v>251</v>
      </c>
      <c r="F83" s="14" t="s">
        <v>34</v>
      </c>
      <c r="G83" s="15" t="s">
        <v>162</v>
      </c>
      <c r="H83" s="15" t="s">
        <v>252</v>
      </c>
      <c r="I83" s="142">
        <v>20</v>
      </c>
      <c r="J83" s="143"/>
      <c r="K83" s="15" t="s">
        <v>83</v>
      </c>
      <c r="L83" s="50"/>
    </row>
    <row r="84" spans="5:12" ht="33.75" thickBot="1">
      <c r="E84" s="13" t="s">
        <v>253</v>
      </c>
      <c r="F84" s="14" t="s">
        <v>219</v>
      </c>
      <c r="G84" s="15" t="s">
        <v>218</v>
      </c>
      <c r="H84" s="15" t="s">
        <v>220</v>
      </c>
      <c r="I84" s="142">
        <v>12</v>
      </c>
      <c r="J84" s="143"/>
      <c r="K84" s="15" t="s">
        <v>83</v>
      </c>
      <c r="L84" s="50"/>
    </row>
    <row r="85" spans="5:12" ht="33.75" thickBot="1">
      <c r="E85" s="13" t="s">
        <v>254</v>
      </c>
      <c r="F85" s="14" t="s">
        <v>36</v>
      </c>
      <c r="G85" s="15" t="s">
        <v>160</v>
      </c>
      <c r="H85" s="15" t="s">
        <v>220</v>
      </c>
      <c r="I85" s="142">
        <v>16</v>
      </c>
      <c r="J85" s="143"/>
      <c r="K85" s="15" t="s">
        <v>92</v>
      </c>
      <c r="L85" s="50"/>
    </row>
    <row r="86" spans="5:12" ht="33.75" thickBot="1">
      <c r="E86" s="13" t="s">
        <v>255</v>
      </c>
      <c r="F86" s="14" t="s">
        <v>37</v>
      </c>
      <c r="G86" s="15" t="s">
        <v>160</v>
      </c>
      <c r="H86" s="15" t="s">
        <v>220</v>
      </c>
      <c r="I86" s="142">
        <v>12</v>
      </c>
      <c r="J86" s="143"/>
      <c r="K86" s="15" t="s">
        <v>7</v>
      </c>
      <c r="L86" s="50"/>
    </row>
    <row r="87" spans="5:12" ht="33.75" thickBot="1">
      <c r="E87" s="33" t="s">
        <v>164</v>
      </c>
      <c r="F87" s="34" t="s">
        <v>165</v>
      </c>
      <c r="G87" s="35" t="s">
        <v>153</v>
      </c>
      <c r="H87" s="35" t="s">
        <v>166</v>
      </c>
      <c r="I87" s="147">
        <f>SUM(I88:J97)</f>
        <v>40</v>
      </c>
      <c r="J87" s="149"/>
      <c r="K87" s="37"/>
      <c r="L87" s="50"/>
    </row>
    <row r="88" spans="5:12" ht="33.75" thickBot="1">
      <c r="E88" s="13" t="s">
        <v>167</v>
      </c>
      <c r="F88" s="14" t="s">
        <v>38</v>
      </c>
      <c r="G88" s="15" t="s">
        <v>153</v>
      </c>
      <c r="H88" s="15" t="s">
        <v>153</v>
      </c>
      <c r="I88" s="142">
        <v>4</v>
      </c>
      <c r="J88" s="143"/>
      <c r="K88" s="15" t="s">
        <v>92</v>
      </c>
      <c r="L88" s="50"/>
    </row>
    <row r="89" spans="5:12" ht="33.75" thickBot="1">
      <c r="E89" s="13" t="s">
        <v>168</v>
      </c>
      <c r="F89" s="14" t="s">
        <v>39</v>
      </c>
      <c r="G89" s="15" t="s">
        <v>153</v>
      </c>
      <c r="H89" s="15" t="s">
        <v>153</v>
      </c>
      <c r="I89" s="142">
        <v>4</v>
      </c>
      <c r="J89" s="143"/>
      <c r="K89" s="15" t="s">
        <v>83</v>
      </c>
      <c r="L89" s="50"/>
    </row>
    <row r="90" spans="5:12" ht="33.75" thickBot="1">
      <c r="E90" s="13" t="s">
        <v>169</v>
      </c>
      <c r="F90" s="14" t="s">
        <v>40</v>
      </c>
      <c r="G90" s="15" t="s">
        <v>153</v>
      </c>
      <c r="H90" s="15" t="s">
        <v>153</v>
      </c>
      <c r="I90" s="142">
        <v>4</v>
      </c>
      <c r="J90" s="143"/>
      <c r="K90" s="15" t="s">
        <v>92</v>
      </c>
      <c r="L90" s="50"/>
    </row>
    <row r="91" spans="5:12" ht="33.75" thickBot="1">
      <c r="E91" s="13" t="s">
        <v>171</v>
      </c>
      <c r="F91" s="14" t="s">
        <v>41</v>
      </c>
      <c r="G91" s="15" t="s">
        <v>153</v>
      </c>
      <c r="H91" s="15" t="s">
        <v>153</v>
      </c>
      <c r="I91" s="142">
        <v>4</v>
      </c>
      <c r="J91" s="143"/>
      <c r="K91" s="15" t="s">
        <v>7</v>
      </c>
      <c r="L91" s="50"/>
    </row>
    <row r="92" spans="5:12" ht="33.75" thickBot="1">
      <c r="E92" s="13" t="s">
        <v>172</v>
      </c>
      <c r="F92" s="14" t="s">
        <v>42</v>
      </c>
      <c r="G92" s="15" t="s">
        <v>153</v>
      </c>
      <c r="H92" s="15" t="s">
        <v>153</v>
      </c>
      <c r="I92" s="142">
        <v>4</v>
      </c>
      <c r="J92" s="143"/>
      <c r="K92" s="15" t="s">
        <v>83</v>
      </c>
      <c r="L92" s="50"/>
    </row>
    <row r="93" spans="5:12" ht="33.75" thickBot="1">
      <c r="E93" s="13" t="s">
        <v>173</v>
      </c>
      <c r="F93" s="14" t="s">
        <v>43</v>
      </c>
      <c r="G93" s="15" t="s">
        <v>166</v>
      </c>
      <c r="H93" s="15" t="s">
        <v>166</v>
      </c>
      <c r="I93" s="142">
        <v>4</v>
      </c>
      <c r="J93" s="143"/>
      <c r="K93" s="15" t="s">
        <v>92</v>
      </c>
      <c r="L93" s="50"/>
    </row>
    <row r="94" spans="5:12" ht="33.75" thickBot="1">
      <c r="E94" s="13" t="s">
        <v>256</v>
      </c>
      <c r="F94" s="14" t="s">
        <v>221</v>
      </c>
      <c r="G94" s="15" t="s">
        <v>166</v>
      </c>
      <c r="H94" s="15" t="s">
        <v>166</v>
      </c>
      <c r="I94" s="142">
        <v>4</v>
      </c>
      <c r="J94" s="143"/>
      <c r="K94" s="15" t="s">
        <v>257</v>
      </c>
      <c r="L94" s="50"/>
    </row>
    <row r="95" spans="5:12" ht="33.75" thickBot="1">
      <c r="E95" s="13" t="s">
        <v>258</v>
      </c>
      <c r="F95" s="14" t="s">
        <v>222</v>
      </c>
      <c r="G95" s="15" t="s">
        <v>166</v>
      </c>
      <c r="H95" s="15" t="s">
        <v>166</v>
      </c>
      <c r="I95" s="142">
        <v>4</v>
      </c>
      <c r="J95" s="143"/>
      <c r="K95" s="15" t="s">
        <v>92</v>
      </c>
      <c r="L95" s="50"/>
    </row>
    <row r="96" spans="5:12" ht="33.75" thickBot="1">
      <c r="E96" s="13" t="s">
        <v>259</v>
      </c>
      <c r="F96" s="14" t="s">
        <v>223</v>
      </c>
      <c r="G96" s="15" t="s">
        <v>166</v>
      </c>
      <c r="H96" s="15" t="s">
        <v>166</v>
      </c>
      <c r="I96" s="142">
        <v>4</v>
      </c>
      <c r="J96" s="143"/>
      <c r="K96" s="15" t="s">
        <v>83</v>
      </c>
      <c r="L96" s="50"/>
    </row>
    <row r="97" spans="5:12" ht="33.75" thickBot="1">
      <c r="E97" s="13" t="s">
        <v>260</v>
      </c>
      <c r="F97" s="14" t="s">
        <v>224</v>
      </c>
      <c r="G97" s="15" t="s">
        <v>166</v>
      </c>
      <c r="H97" s="15" t="s">
        <v>166</v>
      </c>
      <c r="I97" s="142">
        <v>4</v>
      </c>
      <c r="J97" s="143"/>
      <c r="K97" s="15" t="s">
        <v>7</v>
      </c>
      <c r="L97" s="50"/>
    </row>
    <row r="98" spans="5:12" ht="33.75" thickBot="1">
      <c r="E98" s="33" t="s">
        <v>174</v>
      </c>
      <c r="F98" s="34" t="s">
        <v>111</v>
      </c>
      <c r="G98" s="35" t="s">
        <v>175</v>
      </c>
      <c r="H98" s="42">
        <v>42740</v>
      </c>
      <c r="I98" s="147">
        <f>SUM(I99:J108)</f>
        <v>56</v>
      </c>
      <c r="J98" s="149"/>
      <c r="K98" s="37"/>
      <c r="L98" s="50"/>
    </row>
    <row r="99" spans="5:12" ht="33.75" thickBot="1">
      <c r="E99" s="13" t="s">
        <v>176</v>
      </c>
      <c r="F99" s="14" t="s">
        <v>44</v>
      </c>
      <c r="G99" s="15" t="s">
        <v>175</v>
      </c>
      <c r="H99" s="15" t="s">
        <v>175</v>
      </c>
      <c r="I99" s="142">
        <v>4</v>
      </c>
      <c r="J99" s="143"/>
      <c r="K99" s="15" t="s">
        <v>92</v>
      </c>
      <c r="L99" s="50"/>
    </row>
    <row r="100" spans="5:12" ht="33.75" thickBot="1">
      <c r="E100" s="13" t="s">
        <v>178</v>
      </c>
      <c r="F100" s="14" t="s">
        <v>45</v>
      </c>
      <c r="G100" s="15" t="s">
        <v>175</v>
      </c>
      <c r="H100" s="15" t="s">
        <v>175</v>
      </c>
      <c r="I100" s="142">
        <v>4</v>
      </c>
      <c r="J100" s="143"/>
      <c r="K100" s="15" t="s">
        <v>83</v>
      </c>
      <c r="L100" s="50"/>
    </row>
    <row r="101" spans="5:12" ht="33.75" thickBot="1">
      <c r="E101" s="13" t="s">
        <v>179</v>
      </c>
      <c r="F101" s="14" t="s">
        <v>225</v>
      </c>
      <c r="G101" s="15" t="s">
        <v>175</v>
      </c>
      <c r="H101" s="15" t="s">
        <v>175</v>
      </c>
      <c r="I101" s="142">
        <v>4</v>
      </c>
      <c r="J101" s="143"/>
      <c r="K101" s="15" t="s">
        <v>83</v>
      </c>
      <c r="L101" s="50"/>
    </row>
    <row r="102" spans="5:12" ht="33.75" thickBot="1">
      <c r="E102" s="13" t="s">
        <v>180</v>
      </c>
      <c r="F102" s="14" t="s">
        <v>226</v>
      </c>
      <c r="G102" s="15" t="s">
        <v>177</v>
      </c>
      <c r="H102" s="15" t="s">
        <v>177</v>
      </c>
      <c r="I102" s="142">
        <v>4</v>
      </c>
      <c r="J102" s="143"/>
      <c r="K102" s="15" t="s">
        <v>83</v>
      </c>
      <c r="L102" s="50"/>
    </row>
    <row r="103" spans="5:12" ht="33.75" thickBot="1">
      <c r="E103" s="13" t="s">
        <v>181</v>
      </c>
      <c r="F103" s="14" t="s">
        <v>48</v>
      </c>
      <c r="G103" s="15" t="s">
        <v>177</v>
      </c>
      <c r="H103" s="15" t="s">
        <v>177</v>
      </c>
      <c r="I103" s="142">
        <v>8</v>
      </c>
      <c r="J103" s="143"/>
      <c r="K103" s="15" t="s">
        <v>92</v>
      </c>
      <c r="L103" s="50"/>
    </row>
    <row r="104" spans="5:12" ht="33.75" thickBot="1">
      <c r="E104" s="13" t="s">
        <v>182</v>
      </c>
      <c r="F104" s="14" t="s">
        <v>49</v>
      </c>
      <c r="G104" s="15" t="s">
        <v>175</v>
      </c>
      <c r="H104" s="15" t="s">
        <v>177</v>
      </c>
      <c r="I104" s="142">
        <v>8</v>
      </c>
      <c r="J104" s="143"/>
      <c r="K104" s="15" t="s">
        <v>7</v>
      </c>
      <c r="L104" s="50"/>
    </row>
    <row r="105" spans="5:12" ht="33.75" thickBot="1">
      <c r="E105" s="13" t="s">
        <v>261</v>
      </c>
      <c r="F105" s="14" t="s">
        <v>227</v>
      </c>
      <c r="G105" s="16">
        <v>42740</v>
      </c>
      <c r="H105" s="16">
        <v>42740</v>
      </c>
      <c r="I105" s="142">
        <v>8</v>
      </c>
      <c r="J105" s="143"/>
      <c r="K105" s="15" t="s">
        <v>7</v>
      </c>
      <c r="L105" s="50"/>
    </row>
    <row r="106" spans="5:12" ht="33.75" thickBot="1">
      <c r="E106" s="13" t="s">
        <v>262</v>
      </c>
      <c r="F106" s="14" t="s">
        <v>228</v>
      </c>
      <c r="G106" s="16">
        <v>42740</v>
      </c>
      <c r="H106" s="16">
        <v>42740</v>
      </c>
      <c r="I106" s="142">
        <v>8</v>
      </c>
      <c r="J106" s="143"/>
      <c r="K106" s="15" t="s">
        <v>92</v>
      </c>
      <c r="L106" s="50"/>
    </row>
    <row r="107" spans="5:12" ht="33.75" thickBot="1">
      <c r="E107" s="13" t="s">
        <v>263</v>
      </c>
      <c r="F107" s="14" t="s">
        <v>229</v>
      </c>
      <c r="G107" s="16">
        <v>42740</v>
      </c>
      <c r="H107" s="16">
        <v>42740</v>
      </c>
      <c r="I107" s="142">
        <v>4</v>
      </c>
      <c r="J107" s="143"/>
      <c r="K107" s="15" t="s">
        <v>83</v>
      </c>
      <c r="L107" s="50"/>
    </row>
    <row r="108" spans="5:12" ht="33.75" thickBot="1">
      <c r="E108" s="13" t="s">
        <v>264</v>
      </c>
      <c r="F108" s="14" t="s">
        <v>230</v>
      </c>
      <c r="G108" s="16">
        <v>42740</v>
      </c>
      <c r="H108" s="16">
        <v>42740</v>
      </c>
      <c r="I108" s="142">
        <v>4</v>
      </c>
      <c r="J108" s="143"/>
      <c r="K108" s="15" t="s">
        <v>83</v>
      </c>
      <c r="L108" s="50"/>
    </row>
    <row r="109" spans="5:12" ht="17.25" thickBot="1">
      <c r="E109" s="33" t="s">
        <v>183</v>
      </c>
      <c r="F109" s="34" t="s">
        <v>3</v>
      </c>
      <c r="G109" s="42">
        <v>42771</v>
      </c>
      <c r="H109" s="42">
        <v>42799</v>
      </c>
      <c r="I109" s="147">
        <f>SUM(I110:J119)</f>
        <v>42</v>
      </c>
      <c r="J109" s="149"/>
      <c r="K109" s="37"/>
      <c r="L109" s="50"/>
    </row>
    <row r="110" spans="5:12" ht="33.75" thickBot="1">
      <c r="E110" s="13" t="s">
        <v>184</v>
      </c>
      <c r="F110" s="14" t="s">
        <v>50</v>
      </c>
      <c r="G110" s="16">
        <v>42771</v>
      </c>
      <c r="H110" s="16">
        <v>42771</v>
      </c>
      <c r="I110" s="142">
        <v>4</v>
      </c>
      <c r="J110" s="143"/>
      <c r="K110" s="15" t="s">
        <v>83</v>
      </c>
      <c r="L110" s="50"/>
    </row>
    <row r="111" spans="5:12" ht="33.75" thickBot="1">
      <c r="E111" s="13" t="s">
        <v>185</v>
      </c>
      <c r="F111" s="14" t="s">
        <v>51</v>
      </c>
      <c r="G111" s="16">
        <v>42771</v>
      </c>
      <c r="H111" s="16">
        <v>42771</v>
      </c>
      <c r="I111" s="142">
        <v>4</v>
      </c>
      <c r="J111" s="143"/>
      <c r="K111" s="37" t="s">
        <v>92</v>
      </c>
      <c r="L111" s="50"/>
    </row>
    <row r="112" spans="5:12" ht="33.75" thickBot="1">
      <c r="E112" s="13" t="s">
        <v>186</v>
      </c>
      <c r="F112" s="14" t="s">
        <v>52</v>
      </c>
      <c r="G112" s="16">
        <v>42771</v>
      </c>
      <c r="H112" s="16">
        <v>42771</v>
      </c>
      <c r="I112" s="142">
        <v>6</v>
      </c>
      <c r="J112" s="143"/>
      <c r="K112" s="15" t="s">
        <v>7</v>
      </c>
      <c r="L112" s="50"/>
    </row>
    <row r="113" spans="5:12" ht="33.75" thickBot="1">
      <c r="E113" s="13" t="s">
        <v>187</v>
      </c>
      <c r="F113" s="14" t="s">
        <v>53</v>
      </c>
      <c r="G113" s="16">
        <v>42771</v>
      </c>
      <c r="H113" s="16">
        <v>42771</v>
      </c>
      <c r="I113" s="142">
        <v>4</v>
      </c>
      <c r="J113" s="143"/>
      <c r="K113" s="15" t="s">
        <v>92</v>
      </c>
      <c r="L113" s="50"/>
    </row>
    <row r="114" spans="5:12" ht="33.75" thickBot="1">
      <c r="E114" s="13" t="s">
        <v>188</v>
      </c>
      <c r="F114" s="14" t="s">
        <v>54</v>
      </c>
      <c r="G114" s="16">
        <v>42771</v>
      </c>
      <c r="H114" s="16">
        <v>42771</v>
      </c>
      <c r="I114" s="142">
        <v>4</v>
      </c>
      <c r="J114" s="143"/>
      <c r="K114" s="15" t="s">
        <v>83</v>
      </c>
      <c r="L114" s="50"/>
    </row>
    <row r="115" spans="5:12" ht="33.75" thickBot="1">
      <c r="E115" s="13" t="s">
        <v>189</v>
      </c>
      <c r="F115" s="14" t="s">
        <v>55</v>
      </c>
      <c r="G115" s="16">
        <v>42771</v>
      </c>
      <c r="H115" s="16">
        <v>42771</v>
      </c>
      <c r="I115" s="142">
        <v>4</v>
      </c>
      <c r="J115" s="143"/>
      <c r="K115" s="15" t="s">
        <v>7</v>
      </c>
      <c r="L115" s="50"/>
    </row>
    <row r="116" spans="5:12" ht="33.75" thickBot="1">
      <c r="E116" s="13" t="s">
        <v>265</v>
      </c>
      <c r="F116" s="14" t="s">
        <v>221</v>
      </c>
      <c r="G116" s="16">
        <v>42799</v>
      </c>
      <c r="H116" s="16">
        <v>42799</v>
      </c>
      <c r="I116" s="142">
        <v>4</v>
      </c>
      <c r="J116" s="143"/>
      <c r="K116" s="15" t="s">
        <v>7</v>
      </c>
      <c r="L116" s="50"/>
    </row>
    <row r="117" spans="5:12" ht="33.75" thickBot="1">
      <c r="E117" s="13" t="s">
        <v>266</v>
      </c>
      <c r="F117" s="14" t="s">
        <v>222</v>
      </c>
      <c r="G117" s="16">
        <v>42799</v>
      </c>
      <c r="H117" s="16">
        <v>42799</v>
      </c>
      <c r="I117" s="142">
        <v>4</v>
      </c>
      <c r="J117" s="143"/>
      <c r="K117" s="15" t="s">
        <v>92</v>
      </c>
      <c r="L117" s="50"/>
    </row>
    <row r="118" spans="5:12" ht="17.25" thickBot="1">
      <c r="E118" s="13" t="s">
        <v>267</v>
      </c>
      <c r="F118" s="14" t="s">
        <v>223</v>
      </c>
      <c r="G118" s="16">
        <v>42799</v>
      </c>
      <c r="H118" s="16">
        <v>42799</v>
      </c>
      <c r="I118" s="142">
        <v>4</v>
      </c>
      <c r="J118" s="143"/>
      <c r="K118" s="15" t="s">
        <v>83</v>
      </c>
      <c r="L118" s="50"/>
    </row>
    <row r="119" spans="5:12" ht="33.75" thickBot="1">
      <c r="E119" s="13" t="s">
        <v>268</v>
      </c>
      <c r="F119" s="14" t="s">
        <v>224</v>
      </c>
      <c r="G119" s="16">
        <v>42799</v>
      </c>
      <c r="H119" s="16">
        <v>42799</v>
      </c>
      <c r="I119" s="142">
        <v>4</v>
      </c>
      <c r="J119" s="143"/>
      <c r="K119" s="15" t="s">
        <v>7</v>
      </c>
      <c r="L119" s="50"/>
    </row>
    <row r="120" spans="5:12" ht="17.25" thickBot="1">
      <c r="E120" s="33" t="s">
        <v>190</v>
      </c>
      <c r="F120" s="34" t="s">
        <v>5</v>
      </c>
      <c r="G120" s="42">
        <v>42830</v>
      </c>
      <c r="H120" s="42">
        <v>42860</v>
      </c>
      <c r="I120" s="147">
        <f>SUM(I121:J122)</f>
        <v>16</v>
      </c>
      <c r="J120" s="149"/>
      <c r="K120" s="37"/>
      <c r="L120" s="50"/>
    </row>
    <row r="121" spans="5:12" ht="50.25" thickBot="1">
      <c r="E121" s="13" t="s">
        <v>191</v>
      </c>
      <c r="F121" s="14" t="s">
        <v>192</v>
      </c>
      <c r="G121" s="16">
        <v>42830</v>
      </c>
      <c r="H121" s="16">
        <v>42830</v>
      </c>
      <c r="I121" s="142">
        <v>8</v>
      </c>
      <c r="J121" s="143"/>
      <c r="K121" s="15" t="s">
        <v>65</v>
      </c>
      <c r="L121" s="50"/>
    </row>
    <row r="122" spans="5:12" ht="50.25" thickBot="1">
      <c r="E122" s="13" t="s">
        <v>193</v>
      </c>
      <c r="F122" s="14" t="s">
        <v>194</v>
      </c>
      <c r="G122" s="16">
        <v>42860</v>
      </c>
      <c r="H122" s="16">
        <v>42860</v>
      </c>
      <c r="I122" s="142">
        <v>8</v>
      </c>
      <c r="J122" s="143"/>
      <c r="K122" s="15" t="s">
        <v>65</v>
      </c>
      <c r="L122" s="51"/>
    </row>
    <row r="123" spans="5:12" ht="17.25" thickBot="1">
      <c r="E123" s="144" t="s">
        <v>195</v>
      </c>
      <c r="F123" s="145"/>
      <c r="G123" s="145"/>
      <c r="H123" s="145"/>
      <c r="I123" s="146"/>
      <c r="J123" s="147">
        <f>SUM(I4,I7,I18,I54)</f>
        <v>626</v>
      </c>
      <c r="K123" s="148"/>
      <c r="L123" s="149"/>
    </row>
  </sheetData>
  <mergeCells count="94">
    <mergeCell ref="I42:J42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54:J54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66:J66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78:J78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90:J90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102:J102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I101:J101"/>
    <mergeCell ref="I114:J114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21:J121"/>
    <mergeCell ref="I122:J122"/>
    <mergeCell ref="E123:I123"/>
    <mergeCell ref="J123:L123"/>
    <mergeCell ref="I115:J115"/>
    <mergeCell ref="I116:J116"/>
    <mergeCell ref="I117:J117"/>
    <mergeCell ref="I118:J118"/>
    <mergeCell ref="I119:J119"/>
    <mergeCell ref="I120:J1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40" workbookViewId="0">
      <selection activeCell="E43" sqref="E43"/>
    </sheetView>
  </sheetViews>
  <sheetFormatPr defaultRowHeight="14.25"/>
  <cols>
    <col min="2" max="2" width="37.875" customWidth="1"/>
    <col min="3" max="3" width="10.25" bestFit="1" customWidth="1"/>
    <col min="4" max="4" width="19.625" customWidth="1"/>
    <col min="6" max="6" width="27.625" customWidth="1"/>
  </cols>
  <sheetData>
    <row r="1" spans="1:6" ht="50.25" thickBot="1">
      <c r="A1" s="5" t="s">
        <v>56</v>
      </c>
      <c r="B1" s="6" t="s">
        <v>57</v>
      </c>
      <c r="C1" s="6" t="s">
        <v>58</v>
      </c>
      <c r="D1" s="6" t="s">
        <v>59</v>
      </c>
      <c r="E1" s="7" t="s">
        <v>60</v>
      </c>
      <c r="F1" s="6" t="s">
        <v>61</v>
      </c>
    </row>
    <row r="2" spans="1:6" ht="17.25" thickBot="1">
      <c r="A2" s="8">
        <v>1</v>
      </c>
      <c r="B2" s="9" t="s">
        <v>62</v>
      </c>
      <c r="C2" s="10">
        <v>42583</v>
      </c>
      <c r="D2" s="10">
        <v>42586</v>
      </c>
      <c r="E2" s="11">
        <v>16</v>
      </c>
      <c r="F2" s="12"/>
    </row>
    <row r="3" spans="1:6" ht="33.75" thickBot="1">
      <c r="A3" s="13">
        <v>1.1000000000000001</v>
      </c>
      <c r="B3" s="14" t="s">
        <v>63</v>
      </c>
      <c r="C3" s="15" t="s">
        <v>64</v>
      </c>
      <c r="D3" s="16">
        <v>42858</v>
      </c>
      <c r="E3" s="15">
        <v>8</v>
      </c>
      <c r="F3" s="15" t="s">
        <v>65</v>
      </c>
    </row>
    <row r="4" spans="1:6" ht="17.25" thickBot="1">
      <c r="A4" s="13">
        <v>1.2</v>
      </c>
      <c r="B4" s="14" t="s">
        <v>66</v>
      </c>
      <c r="C4" s="16">
        <v>42919</v>
      </c>
      <c r="D4" s="16">
        <v>42950</v>
      </c>
      <c r="E4" s="15">
        <v>8</v>
      </c>
      <c r="F4" s="15" t="s">
        <v>67</v>
      </c>
    </row>
    <row r="5" spans="1:6" ht="17.25" thickBot="1">
      <c r="A5" s="8">
        <v>2</v>
      </c>
      <c r="B5" s="9" t="s">
        <v>68</v>
      </c>
      <c r="C5" s="17">
        <v>42950</v>
      </c>
      <c r="D5" s="18" t="s">
        <v>69</v>
      </c>
      <c r="E5" s="11">
        <f>SUM(E6:E12)</f>
        <v>92</v>
      </c>
      <c r="F5" s="12"/>
    </row>
    <row r="6" spans="1:6" ht="17.25" thickBot="1">
      <c r="A6" s="13">
        <v>2.1</v>
      </c>
      <c r="B6" s="14" t="s">
        <v>70</v>
      </c>
      <c r="C6" s="16">
        <v>42950</v>
      </c>
      <c r="D6" s="16">
        <v>42970</v>
      </c>
      <c r="E6" s="15">
        <v>8</v>
      </c>
      <c r="F6" s="15" t="s">
        <v>65</v>
      </c>
    </row>
    <row r="7" spans="1:6" ht="17.25" thickBot="1">
      <c r="A7" s="13">
        <v>2.2000000000000002</v>
      </c>
      <c r="B7" s="14" t="s">
        <v>71</v>
      </c>
      <c r="C7" s="16">
        <v>42950</v>
      </c>
      <c r="D7" s="16">
        <v>43011</v>
      </c>
      <c r="E7" s="15">
        <v>24</v>
      </c>
      <c r="F7" s="15" t="s">
        <v>65</v>
      </c>
    </row>
    <row r="8" spans="1:6" ht="17.25" thickBot="1">
      <c r="A8" s="13">
        <v>2.2999999999999998</v>
      </c>
      <c r="B8" s="14" t="s">
        <v>72</v>
      </c>
      <c r="C8" s="16">
        <v>42981</v>
      </c>
      <c r="D8" s="16">
        <v>43011</v>
      </c>
      <c r="E8" s="15">
        <v>12</v>
      </c>
      <c r="F8" s="15" t="s">
        <v>65</v>
      </c>
    </row>
    <row r="9" spans="1:6" ht="17.25" thickBot="1">
      <c r="A9" s="13">
        <v>2.4</v>
      </c>
      <c r="B9" s="14" t="s">
        <v>73</v>
      </c>
      <c r="C9" s="16">
        <v>43042</v>
      </c>
      <c r="D9" s="16">
        <v>43042</v>
      </c>
      <c r="E9" s="15">
        <v>8</v>
      </c>
      <c r="F9" s="15" t="s">
        <v>65</v>
      </c>
    </row>
    <row r="10" spans="1:6" ht="33.75" thickBot="1">
      <c r="A10" s="13">
        <v>2.5</v>
      </c>
      <c r="B10" s="14" t="s">
        <v>74</v>
      </c>
      <c r="C10" s="15" t="s">
        <v>75</v>
      </c>
      <c r="D10" s="15" t="s">
        <v>76</v>
      </c>
      <c r="E10" s="15">
        <v>24</v>
      </c>
      <c r="F10" s="15" t="s">
        <v>65</v>
      </c>
    </row>
    <row r="11" spans="1:6" ht="33.75" thickBot="1">
      <c r="A11" s="13">
        <v>2.6</v>
      </c>
      <c r="B11" s="14" t="s">
        <v>73</v>
      </c>
      <c r="C11" s="15" t="s">
        <v>77</v>
      </c>
      <c r="D11" s="19">
        <v>42598</v>
      </c>
      <c r="E11" s="15">
        <v>8</v>
      </c>
      <c r="F11" s="15" t="s">
        <v>65</v>
      </c>
    </row>
    <row r="12" spans="1:6" ht="33.75" thickBot="1">
      <c r="A12" s="13">
        <v>2.8</v>
      </c>
      <c r="B12" s="14" t="s">
        <v>73</v>
      </c>
      <c r="C12" s="15" t="s">
        <v>69</v>
      </c>
      <c r="D12" s="15" t="s">
        <v>69</v>
      </c>
      <c r="E12" s="15">
        <v>8</v>
      </c>
      <c r="F12" s="15" t="s">
        <v>65</v>
      </c>
    </row>
    <row r="14" spans="1:6" ht="16.5" thickBot="1">
      <c r="A14" s="20"/>
    </row>
    <row r="15" spans="1:6" ht="33.75" thickBot="1">
      <c r="A15" s="21">
        <v>3</v>
      </c>
      <c r="B15" s="22" t="s">
        <v>78</v>
      </c>
      <c r="C15" s="23" t="s">
        <v>69</v>
      </c>
      <c r="D15" s="24">
        <v>43013</v>
      </c>
      <c r="E15" s="25"/>
      <c r="F15" s="26"/>
    </row>
    <row r="16" spans="1:6" ht="33.75" thickBot="1">
      <c r="A16" s="27">
        <v>3.1</v>
      </c>
      <c r="B16" s="28" t="s">
        <v>4</v>
      </c>
      <c r="C16" s="29" t="s">
        <v>69</v>
      </c>
      <c r="D16" s="30">
        <v>42770</v>
      </c>
      <c r="E16" s="31">
        <f>SUM(E17,E18,E19,E20,E23,E27,E30,E33,E36,E39)</f>
        <v>100</v>
      </c>
      <c r="F16" s="32"/>
    </row>
    <row r="17" spans="1:6" ht="33.75" thickBot="1">
      <c r="A17" s="13" t="s">
        <v>79</v>
      </c>
      <c r="B17" s="14" t="s">
        <v>80</v>
      </c>
      <c r="C17" s="15" t="s">
        <v>69</v>
      </c>
      <c r="D17" s="15" t="s">
        <v>69</v>
      </c>
      <c r="E17" s="15">
        <v>8</v>
      </c>
      <c r="F17" s="15" t="s">
        <v>65</v>
      </c>
    </row>
    <row r="18" spans="1:6" ht="33.75" thickBot="1">
      <c r="A18" s="13" t="s">
        <v>81</v>
      </c>
      <c r="B18" s="14" t="s">
        <v>82</v>
      </c>
      <c r="C18" s="15" t="s">
        <v>69</v>
      </c>
      <c r="D18" s="15" t="s">
        <v>69</v>
      </c>
      <c r="E18" s="15">
        <v>4</v>
      </c>
      <c r="F18" s="15" t="s">
        <v>83</v>
      </c>
    </row>
    <row r="19" spans="1:6" ht="33.75" thickBot="1">
      <c r="A19" s="13" t="s">
        <v>84</v>
      </c>
      <c r="B19" s="14" t="s">
        <v>85</v>
      </c>
      <c r="C19" s="15" t="s">
        <v>86</v>
      </c>
      <c r="D19" s="15" t="s">
        <v>86</v>
      </c>
      <c r="E19" s="15">
        <v>4</v>
      </c>
      <c r="F19" s="15" t="s">
        <v>7</v>
      </c>
    </row>
    <row r="20" spans="1:6" ht="33.75" thickBot="1">
      <c r="A20" s="33" t="s">
        <v>87</v>
      </c>
      <c r="B20" s="34" t="s">
        <v>88</v>
      </c>
      <c r="C20" s="35" t="s">
        <v>89</v>
      </c>
      <c r="D20" s="35" t="s">
        <v>90</v>
      </c>
      <c r="E20" s="35">
        <f>SUM(E21:E22)</f>
        <v>12</v>
      </c>
      <c r="F20" s="36"/>
    </row>
    <row r="21" spans="1:6" ht="33.75" thickBot="1">
      <c r="A21" s="13" t="s">
        <v>91</v>
      </c>
      <c r="B21" s="14" t="s">
        <v>8</v>
      </c>
      <c r="C21" s="15" t="s">
        <v>89</v>
      </c>
      <c r="D21" s="15" t="s">
        <v>89</v>
      </c>
      <c r="E21" s="15">
        <v>8</v>
      </c>
      <c r="F21" s="15" t="s">
        <v>92</v>
      </c>
    </row>
    <row r="22" spans="1:6" ht="33.75" thickBot="1">
      <c r="A22" s="13" t="s">
        <v>93</v>
      </c>
      <c r="B22" s="14" t="s">
        <v>9</v>
      </c>
      <c r="C22" s="15" t="s">
        <v>90</v>
      </c>
      <c r="D22" s="15" t="s">
        <v>90</v>
      </c>
      <c r="E22" s="15">
        <v>4</v>
      </c>
      <c r="F22" s="15" t="s">
        <v>7</v>
      </c>
    </row>
    <row r="23" spans="1:6" ht="33.75" thickBot="1">
      <c r="A23" s="33" t="s">
        <v>94</v>
      </c>
      <c r="B23" s="34" t="s">
        <v>95</v>
      </c>
      <c r="C23" s="35" t="s">
        <v>96</v>
      </c>
      <c r="D23" s="35" t="s">
        <v>96</v>
      </c>
      <c r="E23" s="35">
        <v>8</v>
      </c>
      <c r="F23" s="37"/>
    </row>
    <row r="24" spans="1:6" ht="33.75" thickBot="1">
      <c r="A24" s="13" t="s">
        <v>97</v>
      </c>
      <c r="B24" s="14" t="s">
        <v>10</v>
      </c>
      <c r="C24" s="15" t="s">
        <v>96</v>
      </c>
      <c r="D24" s="15" t="s">
        <v>96</v>
      </c>
      <c r="E24" s="15">
        <v>4</v>
      </c>
      <c r="F24" s="15" t="s">
        <v>92</v>
      </c>
    </row>
    <row r="25" spans="1:6" ht="33.75" thickBot="1">
      <c r="A25" s="13" t="s">
        <v>98</v>
      </c>
      <c r="B25" s="14" t="s">
        <v>11</v>
      </c>
      <c r="C25" s="15" t="s">
        <v>99</v>
      </c>
      <c r="D25" s="15" t="s">
        <v>99</v>
      </c>
      <c r="E25" s="15">
        <v>4</v>
      </c>
      <c r="F25" s="15" t="s">
        <v>7</v>
      </c>
    </row>
    <row r="26" spans="1:6" ht="16.5" thickBot="1">
      <c r="A26" s="20"/>
    </row>
    <row r="27" spans="1:6" ht="33.75" thickBot="1">
      <c r="A27" s="38" t="s">
        <v>100</v>
      </c>
      <c r="B27" s="39" t="s">
        <v>101</v>
      </c>
      <c r="C27" s="40" t="s">
        <v>96</v>
      </c>
      <c r="D27" s="40" t="s">
        <v>102</v>
      </c>
      <c r="E27" s="40">
        <v>16</v>
      </c>
      <c r="F27" s="41"/>
    </row>
    <row r="28" spans="1:6" ht="33.75" thickBot="1">
      <c r="A28" s="13" t="s">
        <v>103</v>
      </c>
      <c r="B28" s="14" t="s">
        <v>12</v>
      </c>
      <c r="C28" s="15" t="s">
        <v>96</v>
      </c>
      <c r="D28" s="15" t="s">
        <v>102</v>
      </c>
      <c r="E28" s="15">
        <v>8</v>
      </c>
      <c r="F28" s="15" t="s">
        <v>92</v>
      </c>
    </row>
    <row r="29" spans="1:6" ht="33.75" thickBot="1">
      <c r="A29" s="13" t="s">
        <v>104</v>
      </c>
      <c r="B29" s="14" t="s">
        <v>13</v>
      </c>
      <c r="C29" s="15" t="s">
        <v>96</v>
      </c>
      <c r="D29" s="15" t="s">
        <v>102</v>
      </c>
      <c r="E29" s="15">
        <v>8</v>
      </c>
      <c r="F29" s="15" t="s">
        <v>7</v>
      </c>
    </row>
    <row r="30" spans="1:6" ht="33.75" thickBot="1">
      <c r="A30" s="33" t="s">
        <v>105</v>
      </c>
      <c r="B30" s="34" t="s">
        <v>106</v>
      </c>
      <c r="C30" s="35" t="s">
        <v>107</v>
      </c>
      <c r="D30" s="35" t="s">
        <v>107</v>
      </c>
      <c r="E30" s="35">
        <v>8</v>
      </c>
      <c r="F30" s="37"/>
    </row>
    <row r="31" spans="1:6" ht="33.75" thickBot="1">
      <c r="A31" s="13" t="s">
        <v>108</v>
      </c>
      <c r="B31" s="14" t="s">
        <v>14</v>
      </c>
      <c r="C31" s="15" t="s">
        <v>107</v>
      </c>
      <c r="D31" s="15" t="s">
        <v>107</v>
      </c>
      <c r="E31" s="15">
        <v>4</v>
      </c>
      <c r="F31" s="15" t="s">
        <v>7</v>
      </c>
    </row>
    <row r="32" spans="1:6" ht="33.75" thickBot="1">
      <c r="A32" s="13" t="s">
        <v>109</v>
      </c>
      <c r="B32" s="14" t="s">
        <v>15</v>
      </c>
      <c r="C32" s="15" t="s">
        <v>107</v>
      </c>
      <c r="D32" s="15" t="s">
        <v>107</v>
      </c>
      <c r="E32" s="15">
        <v>4</v>
      </c>
      <c r="F32" s="15" t="s">
        <v>83</v>
      </c>
    </row>
    <row r="33" spans="1:6" ht="33.75" thickBot="1">
      <c r="A33" s="33" t="s">
        <v>110</v>
      </c>
      <c r="B33" s="34" t="s">
        <v>111</v>
      </c>
      <c r="C33" s="35" t="s">
        <v>112</v>
      </c>
      <c r="D33" s="35" t="s">
        <v>112</v>
      </c>
      <c r="E33" s="35">
        <v>16</v>
      </c>
      <c r="F33" s="37"/>
    </row>
    <row r="34" spans="1:6" ht="33.75" thickBot="1">
      <c r="A34" s="13" t="s">
        <v>113</v>
      </c>
      <c r="B34" s="14" t="s">
        <v>16</v>
      </c>
      <c r="C34" s="15" t="s">
        <v>112</v>
      </c>
      <c r="D34" s="15" t="s">
        <v>112</v>
      </c>
      <c r="E34" s="15">
        <v>8</v>
      </c>
      <c r="F34" s="15" t="s">
        <v>92</v>
      </c>
    </row>
    <row r="35" spans="1:6" ht="33.75" thickBot="1">
      <c r="A35" s="13" t="s">
        <v>114</v>
      </c>
      <c r="B35" s="14" t="s">
        <v>17</v>
      </c>
      <c r="C35" s="15" t="s">
        <v>112</v>
      </c>
      <c r="D35" s="15" t="s">
        <v>112</v>
      </c>
      <c r="E35" s="15">
        <v>8</v>
      </c>
      <c r="F35" s="15" t="s">
        <v>7</v>
      </c>
    </row>
    <row r="36" spans="1:6" ht="33.75" thickBot="1">
      <c r="A36" s="33" t="s">
        <v>115</v>
      </c>
      <c r="B36" s="34" t="s">
        <v>3</v>
      </c>
      <c r="C36" s="35" t="s">
        <v>116</v>
      </c>
      <c r="D36" s="35" t="s">
        <v>116</v>
      </c>
      <c r="E36" s="35">
        <v>8</v>
      </c>
      <c r="F36" s="37"/>
    </row>
    <row r="37" spans="1:6" ht="33.75" thickBot="1">
      <c r="A37" s="13" t="s">
        <v>117</v>
      </c>
      <c r="B37" s="14" t="s">
        <v>18</v>
      </c>
      <c r="C37" s="15" t="s">
        <v>116</v>
      </c>
      <c r="D37" s="15" t="s">
        <v>116</v>
      </c>
      <c r="E37" s="15">
        <v>4</v>
      </c>
      <c r="F37" s="15" t="s">
        <v>7</v>
      </c>
    </row>
    <row r="38" spans="1:6" ht="33.75" thickBot="1">
      <c r="A38" s="13" t="s">
        <v>118</v>
      </c>
      <c r="B38" s="14" t="s">
        <v>19</v>
      </c>
      <c r="C38" s="15" t="s">
        <v>116</v>
      </c>
      <c r="D38" s="15" t="s">
        <v>116</v>
      </c>
      <c r="E38" s="15">
        <v>4</v>
      </c>
      <c r="F38" s="37" t="s">
        <v>83</v>
      </c>
    </row>
    <row r="39" spans="1:6" ht="17.25" thickBot="1">
      <c r="A39" s="33" t="s">
        <v>119</v>
      </c>
      <c r="B39" s="34" t="s">
        <v>120</v>
      </c>
      <c r="C39" s="42">
        <v>42739</v>
      </c>
      <c r="D39" s="42">
        <v>42770</v>
      </c>
      <c r="E39" s="35">
        <v>16</v>
      </c>
      <c r="F39" s="37"/>
    </row>
    <row r="40" spans="1:6" ht="17.25" thickBot="1">
      <c r="A40" s="13" t="s">
        <v>121</v>
      </c>
      <c r="B40" s="14" t="s">
        <v>122</v>
      </c>
      <c r="C40" s="16">
        <v>42739</v>
      </c>
      <c r="D40" s="16">
        <v>42739</v>
      </c>
      <c r="E40" s="15">
        <v>8</v>
      </c>
      <c r="F40" s="15" t="s">
        <v>65</v>
      </c>
    </row>
    <row r="41" spans="1:6" ht="17.25" thickBot="1">
      <c r="A41" s="13" t="s">
        <v>123</v>
      </c>
      <c r="B41" s="14" t="s">
        <v>124</v>
      </c>
      <c r="C41" s="16">
        <v>42770</v>
      </c>
      <c r="D41" s="16">
        <v>42770</v>
      </c>
      <c r="E41" s="15">
        <v>8</v>
      </c>
      <c r="F41" s="15" t="s">
        <v>65</v>
      </c>
    </row>
    <row r="42" spans="1:6" ht="17.25" thickBot="1">
      <c r="A42" s="27">
        <v>3.2</v>
      </c>
      <c r="B42" s="28" t="s">
        <v>6</v>
      </c>
      <c r="C42" s="30">
        <v>42920</v>
      </c>
      <c r="D42" s="30">
        <v>42860</v>
      </c>
      <c r="E42" s="31">
        <f>SUM(E43,E44,E45,E46,E53,E60,E67,E74,E81,E88)</f>
        <v>270</v>
      </c>
      <c r="F42" s="43"/>
    </row>
    <row r="43" spans="1:6" ht="17.25" thickBot="1">
      <c r="A43" s="13" t="s">
        <v>125</v>
      </c>
      <c r="B43" s="14" t="s">
        <v>80</v>
      </c>
      <c r="C43" s="16">
        <v>42920</v>
      </c>
      <c r="D43" s="16">
        <v>42920</v>
      </c>
      <c r="E43" s="15">
        <v>8</v>
      </c>
      <c r="F43" s="15" t="s">
        <v>65</v>
      </c>
    </row>
    <row r="44" spans="1:6" ht="17.25" thickBot="1">
      <c r="A44" s="13" t="s">
        <v>126</v>
      </c>
      <c r="B44" s="14" t="s">
        <v>127</v>
      </c>
      <c r="C44" s="16">
        <v>42920</v>
      </c>
      <c r="D44" s="16">
        <v>42920</v>
      </c>
      <c r="E44" s="15">
        <v>4</v>
      </c>
      <c r="F44" s="15" t="s">
        <v>83</v>
      </c>
    </row>
    <row r="45" spans="1:6" ht="17.25" thickBot="1">
      <c r="A45" s="13" t="s">
        <v>128</v>
      </c>
      <c r="B45" s="14" t="s">
        <v>129</v>
      </c>
      <c r="C45" s="16">
        <v>42951</v>
      </c>
      <c r="D45" s="16">
        <v>42951</v>
      </c>
      <c r="E45" s="15">
        <v>8</v>
      </c>
      <c r="F45" s="15" t="s">
        <v>83</v>
      </c>
    </row>
    <row r="46" spans="1:6" ht="33.75" thickBot="1">
      <c r="A46" s="33" t="s">
        <v>130</v>
      </c>
      <c r="B46" s="34" t="s">
        <v>2</v>
      </c>
      <c r="C46" s="35" t="s">
        <v>131</v>
      </c>
      <c r="D46" s="35" t="s">
        <v>132</v>
      </c>
      <c r="E46" s="35">
        <v>24</v>
      </c>
      <c r="F46" s="37"/>
    </row>
    <row r="47" spans="1:6" ht="33.75" thickBot="1">
      <c r="A47" s="13" t="s">
        <v>133</v>
      </c>
      <c r="B47" s="14" t="s">
        <v>20</v>
      </c>
      <c r="C47" s="15" t="s">
        <v>131</v>
      </c>
      <c r="D47" s="15" t="s">
        <v>131</v>
      </c>
      <c r="E47" s="15">
        <v>4</v>
      </c>
      <c r="F47" s="15" t="s">
        <v>7</v>
      </c>
    </row>
    <row r="48" spans="1:6" ht="33.75" thickBot="1">
      <c r="A48" s="13" t="s">
        <v>134</v>
      </c>
      <c r="B48" s="14" t="s">
        <v>21</v>
      </c>
      <c r="C48" s="15" t="s">
        <v>131</v>
      </c>
      <c r="D48" s="15" t="s">
        <v>131</v>
      </c>
      <c r="E48" s="15">
        <v>4</v>
      </c>
      <c r="F48" s="15" t="s">
        <v>92</v>
      </c>
    </row>
    <row r="49" spans="1:6" ht="33.75" thickBot="1">
      <c r="A49" s="13" t="s">
        <v>135</v>
      </c>
      <c r="B49" s="14" t="s">
        <v>22</v>
      </c>
      <c r="C49" s="15" t="s">
        <v>131</v>
      </c>
      <c r="D49" s="15" t="s">
        <v>131</v>
      </c>
      <c r="E49" s="15">
        <v>4</v>
      </c>
      <c r="F49" s="15" t="s">
        <v>83</v>
      </c>
    </row>
    <row r="50" spans="1:6" ht="33.75" thickBot="1">
      <c r="A50" s="13" t="s">
        <v>136</v>
      </c>
      <c r="B50" s="14" t="s">
        <v>23</v>
      </c>
      <c r="C50" s="15" t="s">
        <v>132</v>
      </c>
      <c r="D50" s="15" t="s">
        <v>132</v>
      </c>
      <c r="E50" s="15">
        <v>4</v>
      </c>
      <c r="F50" s="15" t="s">
        <v>83</v>
      </c>
    </row>
    <row r="51" spans="1:6" ht="33.75" thickBot="1">
      <c r="A51" s="13" t="s">
        <v>137</v>
      </c>
      <c r="B51" s="14" t="s">
        <v>24</v>
      </c>
      <c r="C51" s="15" t="s">
        <v>132</v>
      </c>
      <c r="D51" s="15" t="s">
        <v>132</v>
      </c>
      <c r="E51" s="15">
        <v>4</v>
      </c>
      <c r="F51" s="15" t="s">
        <v>138</v>
      </c>
    </row>
    <row r="52" spans="1:6" ht="33.75" thickBot="1">
      <c r="A52" s="13" t="s">
        <v>139</v>
      </c>
      <c r="B52" s="14" t="s">
        <v>25</v>
      </c>
      <c r="C52" s="15" t="s">
        <v>132</v>
      </c>
      <c r="D52" s="15" t="s">
        <v>132</v>
      </c>
      <c r="E52" s="15">
        <v>4</v>
      </c>
      <c r="F52" s="15" t="s">
        <v>7</v>
      </c>
    </row>
    <row r="53" spans="1:6" ht="33.75" thickBot="1">
      <c r="A53" s="33" t="s">
        <v>140</v>
      </c>
      <c r="B53" s="34" t="s">
        <v>141</v>
      </c>
      <c r="C53" s="35" t="s">
        <v>142</v>
      </c>
      <c r="D53" s="35" t="s">
        <v>143</v>
      </c>
      <c r="E53" s="35">
        <f>SUM(E54:E59)</f>
        <v>24</v>
      </c>
      <c r="F53" s="37"/>
    </row>
    <row r="54" spans="1:6" ht="33.75" thickBot="1">
      <c r="A54" s="13" t="s">
        <v>144</v>
      </c>
      <c r="B54" s="14" t="s">
        <v>26</v>
      </c>
      <c r="C54" s="15" t="s">
        <v>142</v>
      </c>
      <c r="D54" s="15" t="s">
        <v>142</v>
      </c>
      <c r="E54" s="15">
        <v>4</v>
      </c>
      <c r="F54" s="15" t="s">
        <v>7</v>
      </c>
    </row>
    <row r="55" spans="1:6" ht="33.75" thickBot="1">
      <c r="A55" s="13" t="s">
        <v>145</v>
      </c>
      <c r="B55" s="14" t="s">
        <v>27</v>
      </c>
      <c r="C55" s="15" t="s">
        <v>142</v>
      </c>
      <c r="D55" s="15" t="s">
        <v>142</v>
      </c>
      <c r="E55" s="15">
        <v>4</v>
      </c>
      <c r="F55" s="15" t="s">
        <v>92</v>
      </c>
    </row>
    <row r="56" spans="1:6" ht="33.75" thickBot="1">
      <c r="A56" s="13" t="s">
        <v>146</v>
      </c>
      <c r="B56" s="14" t="s">
        <v>28</v>
      </c>
      <c r="C56" s="15" t="s">
        <v>142</v>
      </c>
      <c r="D56" s="15" t="s">
        <v>142</v>
      </c>
      <c r="E56" s="15">
        <v>4</v>
      </c>
      <c r="F56" s="15" t="s">
        <v>83</v>
      </c>
    </row>
    <row r="57" spans="1:6" ht="33.75" thickBot="1">
      <c r="A57" s="13" t="s">
        <v>147</v>
      </c>
      <c r="B57" s="14" t="s">
        <v>29</v>
      </c>
      <c r="C57" s="15" t="s">
        <v>143</v>
      </c>
      <c r="D57" s="15" t="s">
        <v>143</v>
      </c>
      <c r="E57" s="15">
        <v>4</v>
      </c>
      <c r="F57" s="15" t="s">
        <v>83</v>
      </c>
    </row>
    <row r="58" spans="1:6" ht="33.75" thickBot="1">
      <c r="A58" s="13" t="s">
        <v>148</v>
      </c>
      <c r="B58" s="14" t="s">
        <v>30</v>
      </c>
      <c r="C58" s="15" t="s">
        <v>143</v>
      </c>
      <c r="D58" s="15" t="s">
        <v>143</v>
      </c>
      <c r="E58" s="15">
        <v>4</v>
      </c>
      <c r="F58" s="15" t="s">
        <v>92</v>
      </c>
    </row>
    <row r="59" spans="1:6" ht="33.75" thickBot="1">
      <c r="A59" s="13" t="s">
        <v>149</v>
      </c>
      <c r="B59" s="14" t="s">
        <v>31</v>
      </c>
      <c r="C59" s="15" t="s">
        <v>143</v>
      </c>
      <c r="D59" s="15" t="s">
        <v>143</v>
      </c>
      <c r="E59" s="15">
        <v>4</v>
      </c>
      <c r="F59" s="15" t="s">
        <v>7</v>
      </c>
    </row>
    <row r="60" spans="1:6" ht="33.75" thickBot="1">
      <c r="A60" s="33" t="s">
        <v>150</v>
      </c>
      <c r="B60" s="34" t="s">
        <v>151</v>
      </c>
      <c r="C60" s="35" t="s">
        <v>152</v>
      </c>
      <c r="D60" s="35" t="s">
        <v>153</v>
      </c>
      <c r="E60" s="44">
        <f>SUM(E61:E66)</f>
        <v>84</v>
      </c>
      <c r="F60" s="37"/>
    </row>
    <row r="61" spans="1:6" ht="33.75" thickBot="1">
      <c r="A61" s="13" t="s">
        <v>154</v>
      </c>
      <c r="B61" s="14" t="s">
        <v>32</v>
      </c>
      <c r="C61" s="15" t="s">
        <v>152</v>
      </c>
      <c r="D61" s="15" t="s">
        <v>155</v>
      </c>
      <c r="E61" s="15">
        <v>12</v>
      </c>
      <c r="F61" s="15" t="s">
        <v>7</v>
      </c>
    </row>
    <row r="62" spans="1:6" ht="33.75" thickBot="1">
      <c r="A62" s="13" t="s">
        <v>156</v>
      </c>
      <c r="B62" s="14" t="s">
        <v>33</v>
      </c>
      <c r="C62" s="15" t="s">
        <v>152</v>
      </c>
      <c r="D62" s="15" t="s">
        <v>155</v>
      </c>
      <c r="E62" s="15">
        <v>12</v>
      </c>
      <c r="F62" s="15" t="s">
        <v>92</v>
      </c>
    </row>
    <row r="63" spans="1:6" ht="33.75" thickBot="1">
      <c r="A63" s="13" t="s">
        <v>157</v>
      </c>
      <c r="B63" s="14" t="s">
        <v>34</v>
      </c>
      <c r="C63" s="15" t="s">
        <v>152</v>
      </c>
      <c r="D63" s="15" t="s">
        <v>158</v>
      </c>
      <c r="E63" s="15">
        <v>20</v>
      </c>
      <c r="F63" s="15" t="s">
        <v>83</v>
      </c>
    </row>
    <row r="64" spans="1:6" ht="33.75" thickBot="1">
      <c r="A64" s="13" t="s">
        <v>159</v>
      </c>
      <c r="B64" s="14" t="s">
        <v>35</v>
      </c>
      <c r="C64" s="15" t="s">
        <v>160</v>
      </c>
      <c r="D64" s="15" t="s">
        <v>153</v>
      </c>
      <c r="E64" s="15">
        <v>12</v>
      </c>
      <c r="F64" s="15" t="s">
        <v>83</v>
      </c>
    </row>
    <row r="65" spans="1:6" ht="33.75" thickBot="1">
      <c r="A65" s="13" t="s">
        <v>161</v>
      </c>
      <c r="B65" s="14" t="s">
        <v>36</v>
      </c>
      <c r="C65" s="15" t="s">
        <v>162</v>
      </c>
      <c r="D65" s="15" t="s">
        <v>153</v>
      </c>
      <c r="E65" s="15">
        <v>16</v>
      </c>
      <c r="F65" s="15" t="s">
        <v>92</v>
      </c>
    </row>
    <row r="66" spans="1:6" ht="33.75" thickBot="1">
      <c r="A66" s="13" t="s">
        <v>163</v>
      </c>
      <c r="B66" s="14" t="s">
        <v>37</v>
      </c>
      <c r="C66" s="15" t="s">
        <v>162</v>
      </c>
      <c r="D66" s="15" t="s">
        <v>153</v>
      </c>
      <c r="E66" s="15">
        <v>12</v>
      </c>
      <c r="F66" s="15" t="s">
        <v>7</v>
      </c>
    </row>
    <row r="67" spans="1:6" ht="33.75" thickBot="1">
      <c r="A67" s="33" t="s">
        <v>164</v>
      </c>
      <c r="B67" s="34" t="s">
        <v>165</v>
      </c>
      <c r="C67" s="35" t="s">
        <v>166</v>
      </c>
      <c r="D67" s="35" t="s">
        <v>166</v>
      </c>
      <c r="E67" s="35">
        <f>SUM(E68:E73)</f>
        <v>28</v>
      </c>
      <c r="F67" s="37"/>
    </row>
    <row r="68" spans="1:6" ht="33.75" thickBot="1">
      <c r="A68" s="13" t="s">
        <v>167</v>
      </c>
      <c r="B68" s="14" t="s">
        <v>38</v>
      </c>
      <c r="C68" s="15" t="s">
        <v>166</v>
      </c>
      <c r="D68" s="15" t="s">
        <v>166</v>
      </c>
      <c r="E68" s="15">
        <v>4</v>
      </c>
      <c r="F68" s="15" t="s">
        <v>92</v>
      </c>
    </row>
    <row r="69" spans="1:6" ht="33.75" thickBot="1">
      <c r="A69" s="13" t="s">
        <v>168</v>
      </c>
      <c r="B69" s="14" t="s">
        <v>39</v>
      </c>
      <c r="C69" s="15" t="s">
        <v>166</v>
      </c>
      <c r="D69" s="15" t="s">
        <v>166</v>
      </c>
      <c r="E69" s="15">
        <v>4</v>
      </c>
      <c r="F69" s="15" t="s">
        <v>83</v>
      </c>
    </row>
    <row r="70" spans="1:6" ht="33.75" thickBot="1">
      <c r="A70" s="13" t="s">
        <v>169</v>
      </c>
      <c r="B70" s="14" t="s">
        <v>40</v>
      </c>
      <c r="C70" s="15" t="s">
        <v>166</v>
      </c>
      <c r="D70" s="15" t="s">
        <v>166</v>
      </c>
      <c r="E70" s="15">
        <v>8</v>
      </c>
      <c r="F70" s="15" t="s">
        <v>170</v>
      </c>
    </row>
    <row r="71" spans="1:6" ht="33.75" thickBot="1">
      <c r="A71" s="13" t="s">
        <v>171</v>
      </c>
      <c r="B71" s="14" t="s">
        <v>41</v>
      </c>
      <c r="C71" s="15" t="s">
        <v>166</v>
      </c>
      <c r="D71" s="15" t="s">
        <v>166</v>
      </c>
      <c r="E71" s="15">
        <v>4</v>
      </c>
      <c r="F71" s="15" t="s">
        <v>7</v>
      </c>
    </row>
    <row r="72" spans="1:6" ht="33.75" thickBot="1">
      <c r="A72" s="13" t="s">
        <v>172</v>
      </c>
      <c r="B72" s="14" t="s">
        <v>42</v>
      </c>
      <c r="C72" s="15" t="s">
        <v>166</v>
      </c>
      <c r="D72" s="15" t="s">
        <v>166</v>
      </c>
      <c r="E72" s="15">
        <v>4</v>
      </c>
      <c r="F72" s="15" t="s">
        <v>83</v>
      </c>
    </row>
    <row r="73" spans="1:6" ht="33.75" thickBot="1">
      <c r="A73" s="13" t="s">
        <v>173</v>
      </c>
      <c r="B73" s="14" t="s">
        <v>43</v>
      </c>
      <c r="C73" s="15" t="s">
        <v>166</v>
      </c>
      <c r="D73" s="15" t="s">
        <v>166</v>
      </c>
      <c r="E73" s="15">
        <v>4</v>
      </c>
      <c r="F73" s="15" t="s">
        <v>92</v>
      </c>
    </row>
    <row r="74" spans="1:6" ht="33.75" thickBot="1">
      <c r="A74" s="33" t="s">
        <v>174</v>
      </c>
      <c r="B74" s="34" t="s">
        <v>111</v>
      </c>
      <c r="C74" s="35" t="s">
        <v>175</v>
      </c>
      <c r="D74" s="42">
        <v>42740</v>
      </c>
      <c r="E74" s="35">
        <f>SUM(E75:E80)</f>
        <v>48</v>
      </c>
      <c r="F74" s="37"/>
    </row>
    <row r="75" spans="1:6" ht="33.75" thickBot="1">
      <c r="A75" s="13" t="s">
        <v>176</v>
      </c>
      <c r="B75" s="14" t="s">
        <v>44</v>
      </c>
      <c r="C75" s="15" t="s">
        <v>175</v>
      </c>
      <c r="D75" s="15" t="s">
        <v>177</v>
      </c>
      <c r="E75" s="15">
        <v>8</v>
      </c>
      <c r="F75" s="15" t="s">
        <v>7</v>
      </c>
    </row>
    <row r="76" spans="1:6" ht="33.75" thickBot="1">
      <c r="A76" s="13" t="s">
        <v>178</v>
      </c>
      <c r="B76" s="14" t="s">
        <v>45</v>
      </c>
      <c r="C76" s="15" t="s">
        <v>175</v>
      </c>
      <c r="D76" s="15" t="s">
        <v>177</v>
      </c>
      <c r="E76" s="15">
        <v>8</v>
      </c>
      <c r="F76" s="15" t="s">
        <v>92</v>
      </c>
    </row>
    <row r="77" spans="1:6" ht="33.75" thickBot="1">
      <c r="A77" s="13" t="s">
        <v>179</v>
      </c>
      <c r="B77" s="14" t="s">
        <v>46</v>
      </c>
      <c r="C77" s="15" t="s">
        <v>175</v>
      </c>
      <c r="D77" s="16">
        <v>42740</v>
      </c>
      <c r="E77" s="15">
        <v>16</v>
      </c>
      <c r="F77" s="15" t="s">
        <v>83</v>
      </c>
    </row>
    <row r="78" spans="1:6" ht="33.75" thickBot="1">
      <c r="A78" s="13" t="s">
        <v>180</v>
      </c>
      <c r="B78" s="14" t="s">
        <v>47</v>
      </c>
      <c r="C78" s="15" t="s">
        <v>175</v>
      </c>
      <c r="D78" s="15" t="s">
        <v>177</v>
      </c>
      <c r="E78" s="15">
        <v>8</v>
      </c>
      <c r="F78" s="15" t="s">
        <v>7</v>
      </c>
    </row>
    <row r="79" spans="1:6" ht="33.75" thickBot="1">
      <c r="A79" s="13" t="s">
        <v>181</v>
      </c>
      <c r="B79" s="14" t="s">
        <v>48</v>
      </c>
      <c r="C79" s="16">
        <v>42740</v>
      </c>
      <c r="D79" s="16">
        <v>42740</v>
      </c>
      <c r="E79" s="15">
        <v>4</v>
      </c>
      <c r="F79" s="15" t="s">
        <v>92</v>
      </c>
    </row>
    <row r="80" spans="1:6" ht="17.25" thickBot="1">
      <c r="A80" s="13" t="s">
        <v>182</v>
      </c>
      <c r="B80" s="14" t="s">
        <v>49</v>
      </c>
      <c r="C80" s="16">
        <v>42740</v>
      </c>
      <c r="D80" s="16">
        <v>42740</v>
      </c>
      <c r="E80" s="15">
        <v>4</v>
      </c>
      <c r="F80" s="15" t="s">
        <v>7</v>
      </c>
    </row>
    <row r="81" spans="1:6" ht="17.25" thickBot="1">
      <c r="A81" s="33" t="s">
        <v>183</v>
      </c>
      <c r="B81" s="34" t="s">
        <v>3</v>
      </c>
      <c r="C81" s="42">
        <v>42771</v>
      </c>
      <c r="D81" s="42">
        <v>42771</v>
      </c>
      <c r="E81" s="35">
        <f>SUM(E82:E87)</f>
        <v>26</v>
      </c>
      <c r="F81" s="37"/>
    </row>
    <row r="82" spans="1:6" ht="17.25" thickBot="1">
      <c r="A82" s="13" t="s">
        <v>184</v>
      </c>
      <c r="B82" s="14" t="s">
        <v>50</v>
      </c>
      <c r="C82" s="16">
        <v>42771</v>
      </c>
      <c r="D82" s="16">
        <v>42771</v>
      </c>
      <c r="E82" s="15">
        <v>4</v>
      </c>
      <c r="F82" s="15" t="s">
        <v>83</v>
      </c>
    </row>
    <row r="83" spans="1:6" ht="17.25" thickBot="1">
      <c r="A83" s="13" t="s">
        <v>185</v>
      </c>
      <c r="B83" s="14" t="s">
        <v>51</v>
      </c>
      <c r="C83" s="16">
        <v>42771</v>
      </c>
      <c r="D83" s="16">
        <v>42771</v>
      </c>
      <c r="E83" s="15">
        <v>4</v>
      </c>
      <c r="F83" s="37" t="s">
        <v>92</v>
      </c>
    </row>
    <row r="84" spans="1:6" ht="33.75" thickBot="1">
      <c r="A84" s="13" t="s">
        <v>186</v>
      </c>
      <c r="B84" s="14" t="s">
        <v>52</v>
      </c>
      <c r="C84" s="16">
        <v>42771</v>
      </c>
      <c r="D84" s="16">
        <v>42771</v>
      </c>
      <c r="E84" s="15">
        <v>6</v>
      </c>
      <c r="F84" s="15" t="s">
        <v>7</v>
      </c>
    </row>
    <row r="85" spans="1:6" ht="33.75" thickBot="1">
      <c r="A85" s="13" t="s">
        <v>187</v>
      </c>
      <c r="B85" s="14" t="s">
        <v>53</v>
      </c>
      <c r="C85" s="16">
        <v>42771</v>
      </c>
      <c r="D85" s="16">
        <v>42771</v>
      </c>
      <c r="E85" s="15">
        <v>4</v>
      </c>
      <c r="F85" s="15" t="s">
        <v>92</v>
      </c>
    </row>
    <row r="86" spans="1:6" ht="17.25" thickBot="1">
      <c r="A86" s="13" t="s">
        <v>188</v>
      </c>
      <c r="B86" s="14" t="s">
        <v>54</v>
      </c>
      <c r="C86" s="16">
        <v>42771</v>
      </c>
      <c r="D86" s="16">
        <v>42771</v>
      </c>
      <c r="E86" s="15">
        <v>4</v>
      </c>
      <c r="F86" s="15" t="s">
        <v>83</v>
      </c>
    </row>
    <row r="87" spans="1:6" ht="17.25" thickBot="1">
      <c r="A87" s="13" t="s">
        <v>189</v>
      </c>
      <c r="B87" s="14" t="s">
        <v>55</v>
      </c>
      <c r="C87" s="16">
        <v>42771</v>
      </c>
      <c r="D87" s="16">
        <v>42771</v>
      </c>
      <c r="E87" s="15">
        <v>4</v>
      </c>
      <c r="F87" s="15" t="s">
        <v>7</v>
      </c>
    </row>
    <row r="88" spans="1:6" ht="17.25" thickBot="1">
      <c r="A88" s="33" t="s">
        <v>190</v>
      </c>
      <c r="B88" s="34" t="s">
        <v>5</v>
      </c>
      <c r="C88" s="42">
        <v>42799</v>
      </c>
      <c r="D88" s="42">
        <v>42830</v>
      </c>
      <c r="E88" s="35">
        <v>16</v>
      </c>
      <c r="F88" s="37"/>
    </row>
    <row r="89" spans="1:6" ht="17.25" thickBot="1">
      <c r="A89" s="13" t="s">
        <v>191</v>
      </c>
      <c r="B89" s="14" t="s">
        <v>192</v>
      </c>
      <c r="C89" s="16">
        <v>42799</v>
      </c>
      <c r="D89" s="16">
        <v>42799</v>
      </c>
      <c r="E89" s="15">
        <v>8</v>
      </c>
      <c r="F89" s="15" t="s">
        <v>65</v>
      </c>
    </row>
    <row r="90" spans="1:6" ht="17.25" thickBot="1">
      <c r="A90" s="13" t="s">
        <v>193</v>
      </c>
      <c r="B90" s="14" t="s">
        <v>194</v>
      </c>
      <c r="C90" s="16">
        <v>42830</v>
      </c>
      <c r="D90" s="16">
        <v>42830</v>
      </c>
      <c r="E90" s="15">
        <v>8</v>
      </c>
      <c r="F90" s="15" t="s">
        <v>65</v>
      </c>
    </row>
    <row r="91" spans="1:6" ht="17.25" thickBot="1">
      <c r="A91" s="144" t="s">
        <v>195</v>
      </c>
      <c r="B91" s="145"/>
      <c r="C91" s="145"/>
      <c r="D91" s="146"/>
      <c r="E91" s="147" t="s">
        <v>196</v>
      </c>
      <c r="F91" s="149"/>
    </row>
  </sheetData>
  <mergeCells count="2">
    <mergeCell ref="A91:D91"/>
    <mergeCell ref="E91:F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 1</vt:lpstr>
      <vt:lpstr>Sprint 2</vt:lpstr>
      <vt:lpstr>Sprint 3</vt:lpstr>
      <vt:lpstr>Report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Toai</dc:creator>
  <cp:lastModifiedBy>Admin</cp:lastModifiedBy>
  <cp:lastPrinted>2017-05-14T15:49:40Z</cp:lastPrinted>
  <dcterms:created xsi:type="dcterms:W3CDTF">2016-05-09T08:50:23Z</dcterms:created>
  <dcterms:modified xsi:type="dcterms:W3CDTF">2021-05-21T20:34:30Z</dcterms:modified>
</cp:coreProperties>
</file>