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omments2.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tables/table5.xml" ContentType="application/vnd.openxmlformats-officedocument.spreadsheetml.table+xml"/>
  <Override PartName="/xl/comments5.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my0922\Desktop\Digitalization Project\"/>
    </mc:Choice>
  </mc:AlternateContent>
  <xr:revisionPtr revIDLastSave="0" documentId="8_{6F0E9BBD-763B-8A4D-B0A6-1C34AB781419}" xr6:coauthVersionLast="45" xr6:coauthVersionMax="45" xr10:uidLastSave="{00000000-0000-0000-0000-000000000000}"/>
  <bookViews>
    <workbookView xWindow="-120" yWindow="-120" windowWidth="20730" windowHeight="11160" firstSheet="4" activeTab="4" xr2:uid="{EEB6CE52-71F5-485F-AF75-B64E8FF051A4}"/>
  </bookViews>
  <sheets>
    <sheet name="Metering Station Address" sheetId="3" state="hidden" r:id="rId1"/>
    <sheet name="Metering List" sheetId="10" state="hidden" r:id="rId2"/>
    <sheet name="Pipeline Customer Database" sheetId="1" state="hidden" r:id="rId3"/>
    <sheet name="OSIA System" sheetId="11" state="hidden" r:id="rId4"/>
    <sheet name="Implementation Schedule" sheetId="12" r:id="rId5"/>
    <sheet name="Sheet3" sheetId="13" state="hidden" r:id="rId6"/>
    <sheet name="East Malaysia Flow Panel" sheetId="6" state="hidden" r:id="rId7"/>
    <sheet name="Pipeline Customer Database (2)" sheetId="4" state="hidden" r:id="rId8"/>
    <sheet name="Duplicate address" sheetId="5" state="hidden" r:id="rId9"/>
    <sheet name="Sheet2" sheetId="2" state="hidden" r:id="rId10"/>
  </sheets>
  <definedNames>
    <definedName name="_xlnm._FilterDatabase" localSheetId="8" hidden="1">'Duplicate address'!$B$1:$F$32</definedName>
    <definedName name="_xlnm._FilterDatabase" localSheetId="3" hidden="1">'OSIA System'!$A$1:$A$22</definedName>
    <definedName name="_xlnm._FilterDatabase" localSheetId="2" hidden="1">'Pipeline Customer Database'!$A$4:$A$112</definedName>
    <definedName name="_xlnm._FilterDatabase" localSheetId="7" hidden="1">'Pipeline Customer Database (2)'!$B$4:$T$117</definedName>
    <definedName name="Slicer_Production_Site">#N/A</definedName>
    <definedName name="Slicer_Region">#N/A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8" i="12" l="1"/>
  <c r="D18" i="12"/>
  <c r="C18" i="12"/>
  <c r="M18" i="12"/>
  <c r="E17" i="12"/>
  <c r="D17" i="12"/>
  <c r="C17" i="12"/>
  <c r="E16" i="12"/>
  <c r="D16" i="12"/>
  <c r="C16" i="12"/>
  <c r="E15" i="12"/>
  <c r="D15" i="12"/>
  <c r="C15" i="12"/>
  <c r="M15" i="12"/>
  <c r="E14" i="12"/>
  <c r="D14" i="12"/>
  <c r="C14" i="12"/>
  <c r="E13" i="12"/>
  <c r="D13" i="12"/>
  <c r="C13" i="12"/>
  <c r="M13" i="12"/>
  <c r="E12" i="12"/>
  <c r="D12" i="12"/>
  <c r="C12" i="12"/>
  <c r="E11" i="12"/>
  <c r="D11" i="12"/>
  <c r="C11" i="12"/>
  <c r="M11" i="12"/>
  <c r="E10" i="12"/>
  <c r="D10" i="12"/>
  <c r="C10" i="12"/>
  <c r="D9" i="12"/>
  <c r="M9" i="12"/>
  <c r="C9" i="12"/>
  <c r="C8" i="12"/>
  <c r="M8" i="12"/>
  <c r="D8" i="12"/>
  <c r="D7" i="12"/>
  <c r="M7" i="12"/>
  <c r="C6" i="12"/>
  <c r="D6" i="12"/>
  <c r="C7" i="12"/>
  <c r="D4" i="12"/>
  <c r="C5" i="12"/>
  <c r="D5" i="12"/>
  <c r="M5" i="12"/>
  <c r="C4" i="12"/>
  <c r="C1" i="13"/>
  <c r="D1" i="13"/>
  <c r="E1" i="13"/>
  <c r="F1" i="13"/>
  <c r="B1" i="13"/>
  <c r="M17" i="12"/>
  <c r="M6" i="12"/>
  <c r="M10" i="12"/>
  <c r="M12" i="12"/>
  <c r="M14" i="12"/>
  <c r="M16" i="12"/>
  <c r="M4" i="12"/>
  <c r="G1" i="13"/>
  <c r="H2" i="1"/>
  <c r="I2" i="1"/>
  <c r="J2" i="1"/>
  <c r="G2" i="1"/>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G3" i="10"/>
  <c r="F3" i="10"/>
  <c r="G50" i="6"/>
  <c r="D110" i="10"/>
  <c r="D109" i="10"/>
  <c r="D108" i="10"/>
  <c r="D107" i="10"/>
  <c r="D106" i="10"/>
  <c r="D105" i="10"/>
  <c r="D104" i="10"/>
  <c r="D103" i="10"/>
  <c r="D102" i="10"/>
  <c r="D101" i="10"/>
  <c r="D100" i="10"/>
  <c r="D99" i="10"/>
  <c r="D45" i="10"/>
  <c r="D44" i="10"/>
  <c r="D40" i="10"/>
  <c r="D96" i="10"/>
  <c r="D95" i="10"/>
  <c r="D39" i="10"/>
  <c r="D38" i="10"/>
  <c r="D37" i="10"/>
  <c r="D36" i="10"/>
  <c r="D35" i="10"/>
  <c r="D34" i="10"/>
  <c r="D33" i="10"/>
  <c r="D32" i="10"/>
  <c r="D31" i="10"/>
  <c r="D30" i="10"/>
  <c r="D29" i="10"/>
  <c r="D28" i="10"/>
  <c r="D27" i="10"/>
  <c r="D26" i="10"/>
  <c r="D25" i="10"/>
  <c r="D24" i="10"/>
  <c r="D93" i="10"/>
  <c r="D23" i="10"/>
  <c r="D19" i="10"/>
  <c r="D18" i="10"/>
  <c r="D17" i="10"/>
  <c r="D16" i="10"/>
  <c r="D15" i="10"/>
  <c r="D14" i="10"/>
  <c r="D13" i="10"/>
  <c r="D12" i="10"/>
  <c r="D11" i="10"/>
  <c r="D10" i="10"/>
  <c r="D9" i="10"/>
  <c r="D8" i="10"/>
  <c r="D92" i="10"/>
  <c r="D7" i="10"/>
  <c r="D6" i="10"/>
  <c r="B6" i="1"/>
  <c r="B7" i="1"/>
  <c r="B8" i="1"/>
  <c r="B9" i="1"/>
  <c r="B10" i="1"/>
  <c r="B11" i="1"/>
  <c r="B12" i="1"/>
  <c r="B13" i="1"/>
  <c r="B14" i="1"/>
  <c r="B15" i="1"/>
  <c r="B16" i="1"/>
  <c r="B17" i="1"/>
  <c r="B18" i="1"/>
  <c r="B19" i="1"/>
  <c r="B20" i="1"/>
  <c r="B21" i="1"/>
  <c r="B22" i="1"/>
  <c r="B23" i="1"/>
  <c r="B24" i="1"/>
  <c r="B25" i="1"/>
  <c r="B26" i="1"/>
  <c r="B27" i="1"/>
  <c r="B28" i="1"/>
  <c r="B29" i="1"/>
  <c r="B38" i="1"/>
  <c r="B31" i="1"/>
  <c r="B32" i="1"/>
  <c r="B33" i="1"/>
  <c r="B39" i="1"/>
  <c r="B41" i="1"/>
  <c r="B36" i="1"/>
  <c r="B37" i="1"/>
  <c r="B42" i="1"/>
  <c r="B43" i="1"/>
  <c r="B40" i="1"/>
  <c r="B44" i="1"/>
  <c r="B45" i="1"/>
  <c r="B88" i="1"/>
  <c r="B89" i="1"/>
  <c r="B90"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91" i="1"/>
  <c r="B92" i="1"/>
  <c r="B93" i="1"/>
  <c r="B94" i="1"/>
  <c r="B95" i="1"/>
  <c r="B96" i="1"/>
  <c r="B97" i="1"/>
  <c r="B98" i="1"/>
  <c r="B100" i="1"/>
  <c r="B101" i="1"/>
  <c r="B104" i="1"/>
  <c r="B99" i="1"/>
  <c r="B34" i="1"/>
  <c r="B35" i="1"/>
  <c r="B102" i="1"/>
  <c r="B103" i="1"/>
  <c r="B30" i="1"/>
  <c r="B105" i="1"/>
  <c r="B106" i="1"/>
  <c r="B107" i="1"/>
  <c r="B108" i="1"/>
  <c r="B109" i="1"/>
  <c r="B110" i="1"/>
  <c r="B111" i="1"/>
  <c r="B112" i="1"/>
  <c r="B5" i="1"/>
  <c r="N112" i="1"/>
  <c r="N111" i="1"/>
  <c r="N110" i="1"/>
  <c r="N109" i="1"/>
  <c r="N108" i="1"/>
  <c r="N106" i="1"/>
  <c r="N105" i="1"/>
  <c r="N30" i="1"/>
  <c r="N35" i="1"/>
  <c r="N34" i="1"/>
  <c r="N104" i="1"/>
  <c r="N101" i="1"/>
  <c r="N100" i="1"/>
  <c r="N98" i="1"/>
  <c r="N97" i="1"/>
  <c r="N96" i="1"/>
  <c r="N95" i="1"/>
  <c r="N94" i="1"/>
  <c r="N93" i="1"/>
  <c r="N92" i="1"/>
  <c r="N91"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90" i="1"/>
  <c r="N89" i="1"/>
  <c r="N88" i="1"/>
  <c r="N45" i="1"/>
  <c r="N44" i="1"/>
  <c r="N43" i="1"/>
  <c r="N42" i="1"/>
  <c r="N41" i="1"/>
  <c r="N39" i="1"/>
  <c r="N38" i="1"/>
  <c r="N20" i="1"/>
  <c r="N18" i="1"/>
  <c r="N17" i="1"/>
  <c r="N16" i="1"/>
  <c r="N15" i="1"/>
  <c r="N14" i="1"/>
  <c r="N13" i="1"/>
  <c r="N12" i="1"/>
  <c r="N11" i="1"/>
  <c r="N10" i="1"/>
  <c r="N9" i="1"/>
  <c r="N8" i="1"/>
  <c r="N6" i="1"/>
  <c r="N5" i="1"/>
  <c r="F32" i="5"/>
  <c r="B35" i="4"/>
  <c r="B31" i="4"/>
  <c r="B30" i="4"/>
  <c r="B36" i="4"/>
  <c r="B41" i="4"/>
  <c r="B117" i="4"/>
  <c r="B40" i="4"/>
  <c r="B37" i="4"/>
  <c r="B109" i="4"/>
  <c r="B108" i="4"/>
  <c r="B107" i="4"/>
  <c r="B106" i="4"/>
  <c r="B105" i="4"/>
  <c r="B104" i="4"/>
  <c r="B103" i="4"/>
  <c r="B115" i="4"/>
  <c r="B116" i="4"/>
  <c r="B100" i="4"/>
  <c r="D101" i="4"/>
  <c r="B101" i="4"/>
  <c r="D102" i="4"/>
  <c r="B102" i="4"/>
  <c r="D97" i="4"/>
  <c r="B97" i="4"/>
  <c r="D96" i="4"/>
  <c r="B96" i="4"/>
  <c r="D95" i="4"/>
  <c r="B95" i="4"/>
  <c r="D94" i="4"/>
  <c r="B94" i="4"/>
  <c r="D93" i="4"/>
  <c r="B93" i="4"/>
  <c r="D92" i="4"/>
  <c r="B92" i="4"/>
  <c r="B91" i="4"/>
  <c r="B90" i="4"/>
  <c r="B89" i="4"/>
  <c r="B59" i="4"/>
  <c r="B60" i="4"/>
  <c r="B86" i="4"/>
  <c r="B85" i="4"/>
  <c r="B84" i="4"/>
  <c r="B83" i="4"/>
  <c r="B82" i="4"/>
  <c r="B81" i="4"/>
  <c r="B61" i="4"/>
  <c r="B62" i="4"/>
  <c r="B78" i="4"/>
  <c r="B77" i="4"/>
  <c r="B76" i="4"/>
  <c r="B75" i="4"/>
  <c r="B74" i="4"/>
  <c r="B73" i="4"/>
  <c r="B72" i="4"/>
  <c r="B71" i="4"/>
  <c r="B57" i="4"/>
  <c r="B58" i="4"/>
  <c r="B68" i="4"/>
  <c r="B67" i="4"/>
  <c r="B66" i="4"/>
  <c r="B65" i="4"/>
  <c r="B64" i="4"/>
  <c r="B63" i="4"/>
  <c r="B51" i="4"/>
  <c r="B52" i="4"/>
  <c r="B87" i="4"/>
  <c r="B79" i="4"/>
  <c r="B80" i="4"/>
  <c r="B88" i="4"/>
  <c r="B56" i="4"/>
  <c r="B55" i="4"/>
  <c r="B54" i="4"/>
  <c r="B53" i="4"/>
  <c r="D69" i="4"/>
  <c r="B69" i="4"/>
  <c r="D70" i="4"/>
  <c r="B70" i="4"/>
  <c r="D50" i="4"/>
  <c r="B50" i="4"/>
  <c r="D49" i="4"/>
  <c r="B49" i="4"/>
  <c r="D48" i="4"/>
  <c r="B48" i="4"/>
  <c r="D47" i="4"/>
  <c r="B47" i="4"/>
  <c r="D46" i="4"/>
  <c r="B46" i="4"/>
  <c r="D45" i="4"/>
  <c r="B45" i="4"/>
  <c r="D44" i="4"/>
  <c r="B44" i="4"/>
  <c r="D43" i="4"/>
  <c r="B43" i="4"/>
  <c r="D42" i="4"/>
  <c r="B42" i="4"/>
  <c r="D39" i="4"/>
  <c r="B39" i="4"/>
  <c r="D38" i="4"/>
  <c r="B38" i="4"/>
  <c r="D114" i="4"/>
  <c r="B114" i="4"/>
  <c r="D113" i="4"/>
  <c r="B113" i="4"/>
  <c r="D112" i="4"/>
  <c r="B112" i="4"/>
  <c r="D34" i="4"/>
  <c r="B34" i="4"/>
  <c r="D33" i="4"/>
  <c r="B33" i="4"/>
  <c r="D32" i="4"/>
  <c r="B32" i="4"/>
  <c r="D111" i="4"/>
  <c r="B111" i="4"/>
  <c r="D110" i="4"/>
  <c r="B110" i="4"/>
  <c r="D29" i="4"/>
  <c r="B29" i="4"/>
  <c r="D28" i="4"/>
  <c r="B28" i="4"/>
  <c r="D27" i="4"/>
  <c r="B27" i="4"/>
  <c r="D26" i="4"/>
  <c r="B26" i="4"/>
  <c r="D25" i="4"/>
  <c r="B25" i="4"/>
  <c r="D24" i="4"/>
  <c r="B24" i="4"/>
  <c r="D23" i="4"/>
  <c r="B23" i="4"/>
  <c r="D22" i="4"/>
  <c r="B22" i="4"/>
  <c r="D21" i="4"/>
  <c r="B21" i="4"/>
  <c r="D20" i="4"/>
  <c r="B20" i="4"/>
  <c r="D19" i="4"/>
  <c r="B19" i="4"/>
  <c r="D18" i="4"/>
  <c r="B18" i="4"/>
  <c r="D17" i="4"/>
  <c r="B17" i="4"/>
  <c r="D16" i="4"/>
  <c r="B16" i="4"/>
  <c r="D15" i="4"/>
  <c r="B15" i="4"/>
  <c r="D14" i="4"/>
  <c r="B14" i="4"/>
  <c r="D13" i="4"/>
  <c r="B13" i="4"/>
  <c r="D12" i="4"/>
  <c r="B12" i="4"/>
  <c r="D11" i="4"/>
  <c r="B11" i="4"/>
  <c r="D10" i="4"/>
  <c r="B10" i="4"/>
  <c r="D9" i="4"/>
  <c r="B9" i="4"/>
  <c r="D8" i="4"/>
  <c r="B8" i="4"/>
  <c r="D7" i="4"/>
  <c r="B7" i="4"/>
  <c r="L3" i="4"/>
  <c r="K3" i="4"/>
  <c r="E2" i="4"/>
  <c r="E2" i="1"/>
  <c r="D98" i="1"/>
  <c r="D6" i="1"/>
  <c r="D7" i="1"/>
  <c r="D8" i="1"/>
  <c r="D9" i="1"/>
  <c r="D10" i="1"/>
  <c r="D11" i="1"/>
  <c r="D12" i="1"/>
  <c r="D13" i="1"/>
  <c r="D14" i="1"/>
  <c r="D15" i="1"/>
  <c r="D16" i="1"/>
  <c r="D17" i="1"/>
  <c r="D18" i="1"/>
  <c r="D19" i="1"/>
  <c r="D20" i="1"/>
  <c r="D21" i="1"/>
  <c r="D22" i="1"/>
  <c r="D23" i="1"/>
  <c r="D24" i="1"/>
  <c r="D25" i="1"/>
  <c r="D26" i="1"/>
  <c r="D27" i="1"/>
  <c r="D28" i="1"/>
  <c r="D29" i="1"/>
  <c r="D38" i="1"/>
  <c r="D31" i="1"/>
  <c r="D32" i="1"/>
  <c r="D33" i="1"/>
  <c r="D39" i="1"/>
  <c r="D41" i="1"/>
  <c r="D42" i="1"/>
  <c r="D43" i="1"/>
  <c r="D40" i="1"/>
  <c r="D44" i="1"/>
  <c r="D45" i="1"/>
  <c r="D88" i="1"/>
  <c r="D89" i="1"/>
  <c r="D90" i="1"/>
  <c r="D46" i="1"/>
  <c r="D91" i="1"/>
  <c r="D92" i="1"/>
  <c r="D93" i="1"/>
  <c r="D94" i="1"/>
  <c r="D95" i="1"/>
  <c r="D96" i="1"/>
  <c r="D97" i="1"/>
  <c r="D5" i="1"/>
  <c r="C3" i="2"/>
  <c r="C4" i="2"/>
  <c r="C5" i="2"/>
  <c r="C6" i="2"/>
  <c r="C7" i="2"/>
  <c r="C8"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Nick Loo</author>
  </authors>
  <commentList>
    <comment ref="G1" authorId="0" shapeId="0" xr:uid="{163831F4-18DC-45E4-98FC-9819FBD82F4B}">
      <text>
        <r>
          <rPr>
            <b/>
            <sz val="9"/>
            <color indexed="81"/>
            <rFont val="Tahoma"/>
            <family val="2"/>
          </rPr>
          <t>Nick Loo:</t>
        </r>
        <r>
          <rPr>
            <sz val="9"/>
            <color indexed="81"/>
            <rFont val="Tahoma"/>
            <family val="2"/>
          </rPr>
          <t xml:space="preserve">
How to get GPS coordinate from pinpointing the location on Google Maps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KokLeong Lim</author>
    <author>NGH</author>
    <author>tc={EBA547C5-A2CE-4E40-BDE1-D69A04B87C27}</author>
  </authors>
  <commentList>
    <comment ref="C64" authorId="0" shapeId="0" xr:uid="{CE9E3BB0-848C-40AB-A48D-925E6112F443}">
      <text>
        <r>
          <rPr>
            <b/>
            <sz val="9"/>
            <color indexed="81"/>
            <rFont val="Tahoma"/>
            <family val="2"/>
          </rPr>
          <t>KokLeong Lim:</t>
        </r>
        <r>
          <rPr>
            <sz val="9"/>
            <color indexed="81"/>
            <rFont val="Tahoma"/>
            <family val="2"/>
          </rPr>
          <t xml:space="preserve">
Currently production ceased of using N2</t>
        </r>
      </text>
    </comment>
    <comment ref="C78" authorId="1" shapeId="0" xr:uid="{4FA618C0-72FC-4CF3-B4E5-FF69A69B9F8A}">
      <text>
        <r>
          <rPr>
            <b/>
            <sz val="8"/>
            <color indexed="81"/>
            <rFont val="Tahoma"/>
            <family val="2"/>
          </rPr>
          <t>NGH:</t>
        </r>
        <r>
          <rPr>
            <sz val="8"/>
            <color indexed="81"/>
            <rFont val="Tahoma"/>
            <family val="2"/>
          </rPr>
          <t xml:space="preserve">
NO CHARGES</t>
        </r>
      </text>
    </comment>
    <comment ref="C95" authorId="2" shapeId="0" xr:uid="{EBA547C5-A2CE-4E40-BDE1-D69A04B87C27}">
      <text>
        <t>[Threaded comment]
Your version of Excel allows you to read this threaded comment; however, any edits to it will get removed if the file is opened in a newer version of Excel. Learn more: https://go.microsoft.com/fwlink/?linkid=870924
Comment:
    Ceased Operation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tc={541CDAB2-48F4-49E1-BE78-E0C1AE5A510A}</author>
    <author>KokLeong Lim</author>
    <author>NGH</author>
  </authors>
  <commentList>
    <comment ref="L4" authorId="0" shapeId="0" xr:uid="{541CDAB2-48F4-49E1-BE78-E0C1AE5A510A}">
      <text>
        <t>[Threaded comment]
Your version of Excel allows you to read this threaded comment; however, any edits to it will get removed if the file is opened in a newer version of Excel. Learn more: https://go.microsoft.com/fwlink/?linkid=870924
Comment:
    Refers to new computer with communication function</t>
      </text>
    </comment>
    <comment ref="C67" authorId="1" shapeId="0" xr:uid="{975418D5-CAA5-45AE-8133-85EB2DC6F05B}">
      <text>
        <r>
          <rPr>
            <b/>
            <sz val="9"/>
            <color indexed="81"/>
            <rFont val="Tahoma"/>
            <family val="2"/>
          </rPr>
          <t>KokLeong Lim:</t>
        </r>
        <r>
          <rPr>
            <sz val="9"/>
            <color indexed="81"/>
            <rFont val="Tahoma"/>
            <family val="2"/>
          </rPr>
          <t xml:space="preserve">
Currently production ceased of using N2</t>
        </r>
      </text>
    </comment>
    <comment ref="C81" authorId="2" shapeId="0" xr:uid="{ACADD730-8CA2-421D-A231-F42C1ECCD123}">
      <text>
        <r>
          <rPr>
            <b/>
            <sz val="8"/>
            <color indexed="81"/>
            <rFont val="Tahoma"/>
            <family val="2"/>
          </rPr>
          <t>NGH:</t>
        </r>
        <r>
          <rPr>
            <sz val="8"/>
            <color indexed="81"/>
            <rFont val="Tahoma"/>
            <family val="2"/>
          </rPr>
          <t xml:space="preserve">
NO CHARGES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KokLeong Lim</author>
    <author>NGH</author>
  </authors>
  <commentList>
    <comment ref="B21" authorId="0" shapeId="0" xr:uid="{4054C728-030E-46EE-8819-79077D499BBD}">
      <text>
        <r>
          <rPr>
            <b/>
            <sz val="9"/>
            <color indexed="81"/>
            <rFont val="Tahoma"/>
            <family val="2"/>
          </rPr>
          <t>KokLeong Lim:</t>
        </r>
        <r>
          <rPr>
            <sz val="9"/>
            <color indexed="81"/>
            <rFont val="Tahoma"/>
            <family val="2"/>
          </rPr>
          <t xml:space="preserve">
Currently production ceased of using N2</t>
        </r>
      </text>
    </comment>
    <comment ref="B35" authorId="1" shapeId="0" xr:uid="{7DA6C7F3-4E51-45E8-916E-D2449BFA50E1}">
      <text>
        <r>
          <rPr>
            <b/>
            <sz val="8"/>
            <color indexed="81"/>
            <rFont val="Tahoma"/>
            <family val="2"/>
          </rPr>
          <t>NGH:</t>
        </r>
        <r>
          <rPr>
            <sz val="8"/>
            <color indexed="81"/>
            <rFont val="Tahoma"/>
            <family val="2"/>
          </rPr>
          <t xml:space="preserve">
NO CHARGES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tc={D4955494-C0C7-4533-9176-3202596F7194}</author>
    <author>KokLeong Lim</author>
    <author>NGH</author>
  </authors>
  <commentList>
    <comment ref="K4" authorId="0" shapeId="0" xr:uid="{D4955494-C0C7-4533-9176-3202596F7194}">
      <text>
        <t>[Threaded comment]
Your version of Excel allows you to read this threaded comment; however, any edits to it will get removed if the file is opened in a newer version of Excel. Learn more: https://go.microsoft.com/fwlink/?linkid=870924
Comment:
    Refers to new computer with communication function</t>
      </text>
    </comment>
    <comment ref="C71" authorId="1" shapeId="0" xr:uid="{FE7EC07B-0511-45A8-8EC6-269D34742DDB}">
      <text>
        <r>
          <rPr>
            <b/>
            <sz val="9"/>
            <color indexed="81"/>
            <rFont val="Tahoma"/>
            <family val="2"/>
          </rPr>
          <t>KokLeong Lim:</t>
        </r>
        <r>
          <rPr>
            <sz val="9"/>
            <color indexed="81"/>
            <rFont val="Tahoma"/>
            <family val="2"/>
          </rPr>
          <t xml:space="preserve">
Currently production ceased of using N2</t>
        </r>
      </text>
    </comment>
    <comment ref="C85" authorId="2" shapeId="0" xr:uid="{02EB724D-FABD-42DD-BB67-301ACCDC1079}">
      <text>
        <r>
          <rPr>
            <b/>
            <sz val="8"/>
            <color indexed="81"/>
            <rFont val="Tahoma"/>
            <family val="2"/>
          </rPr>
          <t>NGH:</t>
        </r>
        <r>
          <rPr>
            <sz val="8"/>
            <color indexed="81"/>
            <rFont val="Tahoma"/>
            <family val="2"/>
          </rPr>
          <t xml:space="preserve">
NO CHARGES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2" description="Connection to the 'Table2' query in the workbook." type="5" refreshedVersion="6"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<sst xmlns="http://schemas.openxmlformats.org/spreadsheetml/2006/main" count="3720" uniqueCount="565">
  <si>
    <t>Pipeline Customer Database</t>
  </si>
  <si>
    <t>Contractual Consumption</t>
  </si>
  <si>
    <t>Tiered Charge (Yes/No)</t>
  </si>
  <si>
    <t>No.</t>
  </si>
  <si>
    <t>Customer</t>
  </si>
  <si>
    <t>Region</t>
  </si>
  <si>
    <t>Location</t>
  </si>
  <si>
    <t>Address</t>
  </si>
  <si>
    <t>GOX</t>
  </si>
  <si>
    <t>GAN</t>
  </si>
  <si>
    <t>GAR</t>
  </si>
  <si>
    <t>GH2</t>
  </si>
  <si>
    <t>New Flow Computer</t>
  </si>
  <si>
    <t>Old Flow Computer</t>
  </si>
  <si>
    <t>OSIA System</t>
  </si>
  <si>
    <t>Issues Facing to Upgrade to 
OSIA System</t>
  </si>
  <si>
    <t>Data Source</t>
  </si>
  <si>
    <t>Selected for New Telemetry System</t>
  </si>
  <si>
    <t>Implemented?</t>
  </si>
  <si>
    <t>NM3/h</t>
  </si>
  <si>
    <t>(Y/N)</t>
  </si>
  <si>
    <t>Rockwool</t>
  </si>
  <si>
    <t>Bukit Raja</t>
  </si>
  <si>
    <t>Lot 4, Solok Waja 1, Bukit Raja Industrial Estate, 41050 Klang, Selangor, Malaysia</t>
  </si>
  <si>
    <t>√</t>
  </si>
  <si>
    <t>-</t>
  </si>
  <si>
    <t>N</t>
  </si>
  <si>
    <t>Y</t>
  </si>
  <si>
    <t>NA</t>
  </si>
  <si>
    <t>Chee Fang Voo</t>
  </si>
  <si>
    <t>Malaysia Steel Works</t>
  </si>
  <si>
    <t>Lot 13039, Jalan Waja, Bukit Raja Industrial Estate, 41050 Klang, Selangor Darul Ehsan, Malaysia, Malaysia</t>
  </si>
  <si>
    <t>1600 Nm3/hr</t>
  </si>
  <si>
    <t>Pilot site</t>
  </si>
  <si>
    <t>Amsteel Mills</t>
  </si>
  <si>
    <t>Taman Perindustrian Bukit Raja, 41050 Klang, Selangor, Malaysia</t>
  </si>
  <si>
    <t>7000 Sm3/hr</t>
  </si>
  <si>
    <t>ALCOM</t>
  </si>
  <si>
    <t>No 3, Persiaran Waja, Bukit Raja Industrial Estate, 41050 Klang, Selangor, Malaysia</t>
  </si>
  <si>
    <t>Nippon Electric Glass</t>
  </si>
  <si>
    <t>HICOM</t>
  </si>
  <si>
    <t>Lot 1-7, Lion Industrial Park, Persiaran Jubli Perak, 40706 Shah Alam, Selangor, Malaysia</t>
  </si>
  <si>
    <t>SAP</t>
  </si>
  <si>
    <t>Same as BR</t>
  </si>
  <si>
    <t>Mettube</t>
  </si>
  <si>
    <t>2, Persiaran Kuala Langat, Seksyen 27, 40400 Shah Alam, Selangor, Malaysia</t>
  </si>
  <si>
    <t>Asian NDK</t>
  </si>
  <si>
    <t>3, Persiaran Sabak Bernam, Taman Perindustrian Hicom, 40000 Shah Alam, Selangor, Malaysia</t>
  </si>
  <si>
    <t>Already in iHistorian</t>
  </si>
  <si>
    <t>Palm Oleo</t>
  </si>
  <si>
    <t>Rawang</t>
  </si>
  <si>
    <t>To check flowmeter compatibility</t>
  </si>
  <si>
    <t>DineshRaj</t>
  </si>
  <si>
    <t>Kibing</t>
  </si>
  <si>
    <t>Senawang</t>
  </si>
  <si>
    <t>Shah Alam</t>
  </si>
  <si>
    <t>8600 Nm3/hr</t>
  </si>
  <si>
    <t>Metering station</t>
  </si>
  <si>
    <t>MTBE</t>
  </si>
  <si>
    <t>Gebeng</t>
  </si>
  <si>
    <t>Lot 111, Kawasan Industrial Gebeng, Pahang, 26080 Kuantan, Malaysia</t>
  </si>
  <si>
    <t>Sufian Ibrahim</t>
  </si>
  <si>
    <t>Kaneka</t>
  </si>
  <si>
    <t>Lot 123, 124, Jalan Gebeng 2/3, Gebeng Industrial Estate, 26080 Kuantan, Pahang, Malaysia</t>
  </si>
  <si>
    <t>Flexsys</t>
  </si>
  <si>
    <t>118 &amp; 119, Jalan Gebeng 2/4, Gebeng Industrial Estate, Balok, 26080 Kuantan, Pahang, Malaysia</t>
  </si>
  <si>
    <t>Eastman</t>
  </si>
  <si>
    <t>BASF</t>
  </si>
  <si>
    <t>2, Jalan U8/87, Bukit Jelutong Business And Technology Centre, 40706 Shah Alam, Seksyen U8, Malaysia</t>
  </si>
  <si>
    <t>EMSB</t>
  </si>
  <si>
    <t>Kerteh</t>
  </si>
  <si>
    <t>Amirhamzah Sidi</t>
  </si>
  <si>
    <t>Western Digital Media (M) Sdn Bhd</t>
  </si>
  <si>
    <t>Pasir Gudang</t>
  </si>
  <si>
    <t>PLO 526, Jalan Keluli 3, Pasir Gudang Industrial Estate, Johor, 81700 Pasir Gudang, Malaysia</t>
  </si>
  <si>
    <t>Boons Shiong Lee</t>
  </si>
  <si>
    <t>Sime Darby Kempas Sdn Bhd</t>
  </si>
  <si>
    <t>Plo 79, Jalan Besi 2, Pasir Gudang Industrial Estate, Johor, 81700 Pasir Gudang, Malaysia</t>
  </si>
  <si>
    <t>Premium Vegetable Oils Sdn Bhd</t>
  </si>
  <si>
    <t>PLO 66, Jalan Timah 2, Pasir Gudang Industrial Estate, Pasir Gudang, Johor Bahru, 81707, 81700, Malaysia</t>
  </si>
  <si>
    <t>Pilkington NSG Sdn Bhd</t>
  </si>
  <si>
    <t>Kawasan Perindustrian Pasir Gudang, 81700 Pasir Gudang, Johor, Malaysia</t>
  </si>
  <si>
    <t>PGEO Edible Oils Sdn Bhd</t>
  </si>
  <si>
    <t>Lembaga Pelabuhan, Lorong Pukal 2, Kawasan Perindustrian Pasir Gudang, 81700 Pasir Gudang, Johor, Malaysia</t>
  </si>
  <si>
    <t>Pan Century Oleochemicals Sdn Bhd</t>
  </si>
  <si>
    <t>LOT 231, Jalan Pekeliling, Kawasan Perindustrian Pasir Gudang, 81700 Pasir Gudang, Johor, Malaysia</t>
  </si>
  <si>
    <t>Pan Century Edible Oil Sdn Bhd</t>
  </si>
  <si>
    <t>Palmaju Edible Oil Sdn Bhd</t>
  </si>
  <si>
    <t>Jalan Tembaga 4, Kawasan Perindustrian Pasir Gudang, 81700 Pasir Gudang, Johor, Malaysia</t>
  </si>
  <si>
    <t>Pacific Oleochemicals Sdn Bhd</t>
  </si>
  <si>
    <t>Plot 285, Jalan Pekeliling Timur, 81707, Pasir Gudang, Malaysia, 81707 Pasir Gudang, Johor, Malaysia</t>
  </si>
  <si>
    <t>Natural Soaps Sdn Bhd</t>
  </si>
  <si>
    <t>Natural Oleochemicals Sdn Bhd (Station 2)</t>
  </si>
  <si>
    <t>PLO 428, Jalan Besi 1, Kawasan Perindustrian Pasir Gudang, 81700 Pasir Gudang, Johor, Malaysia</t>
  </si>
  <si>
    <t>Natural Oleochemicals Sdn Bhd (Station 1)</t>
  </si>
  <si>
    <t>Natural Oleochemicals Sdn Bhd</t>
  </si>
  <si>
    <t>Mewaholeo Industries Sdn Bhd</t>
  </si>
  <si>
    <t>PLO 283, Jalan Besi Satu, Pasir Gudang Industrial Estate, 81700 Pasir Gudang, Johor, Malaysia</t>
  </si>
  <si>
    <t>Luvata Malaysia Sdn Bhd</t>
  </si>
  <si>
    <t>Plo 573, Jalan Keluli 10, Kawasan Perindustrian Pasir Gudang, 81700 Pasir Gudang, Johor, Malaysia</t>
  </si>
  <si>
    <t>312, Pasir Gudang Industrial Estate, Jalan Tembaga 4, Kawasan Perindustrian Pasir Gudang, 81700 Pasir Gudang, Johor, Malaysia</t>
  </si>
  <si>
    <t>Lam Soon Edible Oils Sdn Bhd</t>
  </si>
  <si>
    <t>P. O. Box 70, Jalan Timah., 81707, Pasir Gudang, 81700, Malaysia</t>
  </si>
  <si>
    <t>IOI Loders Croklaan Oils Sdn Bhd</t>
  </si>
  <si>
    <t>PLO 8 &amp; 9, Jalan Timah, Pasir Gudang Industrial Estate, 81700 Pasir Gudang, Johor, Malaysia</t>
  </si>
  <si>
    <t>IFFCO Sdn Bhd</t>
  </si>
  <si>
    <t>Idemitsu Chemicals (M) Sdn Bhd</t>
  </si>
  <si>
    <t>PLO 408, Jalan Pekeliling, 81700 Pasir Gudang, Johor, Malaysia</t>
  </si>
  <si>
    <t>Felda Johor Bulkers Sdn Bhd</t>
  </si>
  <si>
    <t>Lorong Sawit Satu, Johor Port Area, 81700 Pasir Gudang, Johor, Malaysia</t>
  </si>
  <si>
    <t>Felda IFFCO Oil Product Sdn Bhd</t>
  </si>
  <si>
    <t>Lot 82, Jalan Besi 2, Kawasan Perindustrian Pasir Gudang, 81700 Pasir Gudang, Johor, Malaysia</t>
  </si>
  <si>
    <t>CCM Chemicals Sdn Bhd</t>
  </si>
  <si>
    <t>PLO411, Jalan Perak 1, Kaw Perindustrian, 81700 Pasir Gudang, Johor, Malaysia</t>
  </si>
  <si>
    <t>Carotino Sdn Bhd</t>
  </si>
  <si>
    <t>Plo Pasir Gudang Malaysia, 519, Jalan Besi 1, Jsedc Industrial Estate, 81700 Pasir Gudang, Johor, Malaysia</t>
  </si>
  <si>
    <t>Antara Steel Mills Sdn Bhd</t>
  </si>
  <si>
    <t>Plot 495, Jalan Keluli, Kaw Perindustrian Pasir Gudang, 81700, Pasir Gudang, Johor, 81700, Malaysia</t>
  </si>
  <si>
    <t>Rohm Wako 2</t>
  </si>
  <si>
    <t>Kota Bharu</t>
  </si>
  <si>
    <t>Lot 1320, Kawasan Perindustrian Pengkalan Chepa II, Jalan Padang Tembak, 16100 Kota Bharu, Kelantan, Malaysia</t>
  </si>
  <si>
    <t>Rohm Wako 1</t>
  </si>
  <si>
    <t>WD(F4)</t>
  </si>
  <si>
    <t>Penang</t>
  </si>
  <si>
    <t>WD Media Malaysia Bayan Lepas Free Industrial Zone, 11900 Bayan Lepas, Malaysia</t>
  </si>
  <si>
    <t>Single Tier</t>
  </si>
  <si>
    <t>Mohd Ashadi</t>
  </si>
  <si>
    <t>WD(F3)</t>
  </si>
  <si>
    <t>WD(F1)</t>
  </si>
  <si>
    <t>WD - CAMPUS 3(F2)</t>
  </si>
  <si>
    <t>TPC 2</t>
  </si>
  <si>
    <t>TPC</t>
  </si>
  <si>
    <t xml:space="preserve">TOSHIBA TEC MALAYSIA MANUFACTURING </t>
  </si>
  <si>
    <t>TF-AMD - AM4 (LINDE)</t>
  </si>
  <si>
    <t>Pintasan Kampung Jawa 1, Kawasan Perindustrian Bayan Lepas, 11900 Bayan Lepas, Pulau Pinang, Malaysia</t>
  </si>
  <si>
    <t>ST. JUDE</t>
  </si>
  <si>
    <t>Plot 102, Hala Kampung Jawa 2, Zon Perindustrian Bebas, 11900 Bayan Lepas, Pulau Pinang, Malaysia</t>
  </si>
  <si>
    <t>Two Tier</t>
  </si>
  <si>
    <t>Bayan Lepas Free Industrial Zone Phase 1, 11900 Bayan Lepas, Penang, Malaysia</t>
  </si>
  <si>
    <t>RENESAS</t>
  </si>
  <si>
    <t>Bayan Lepas Industrial Park, 11900 Bayan Lepas, Penang, Malaysia</t>
  </si>
  <si>
    <t>PLEXUS - ISLANDVIEW</t>
  </si>
  <si>
    <t>Bayan Lepas Free Industrial Zone Phase 4, Bayan Lepas Industrial Park, 11900 Bayan Lepas, Pulau Pinang, Malaysia</t>
  </si>
  <si>
    <t>PLEXUS - 4 (RIVERSIDE EAST)</t>
  </si>
  <si>
    <t>Kawasan Perindustrian Bayan Lepas, 11900 Bayan Lepas, Penang, Malaysia</t>
  </si>
  <si>
    <t>PLEXUS - 3 (RIVERSIDE)</t>
  </si>
  <si>
    <t>PLEXUS - 2 (SEASIDE)</t>
  </si>
  <si>
    <t>Bayan Lepas Free Industrial Zone Phase 4, 11900 Bayan Lepas, Penang, Malaysia</t>
  </si>
  <si>
    <t>PLEXUS - 1 (HILLSIDE)</t>
  </si>
  <si>
    <t>Lorong Sungai Tiram, Bayan Lepas Industrial Park, 11900 Bayan Lepas, Pulau Pinang, Malaysia</t>
  </si>
  <si>
    <t>OSRAM OPTO - OLD (F1)</t>
  </si>
  <si>
    <t>Bayan Lepas Free Industrial Zone Phase 1, Penang, 11900 Bayan Lepas, Malaysia</t>
  </si>
  <si>
    <t>OSRAM OPTO - NEW (OLED)</t>
  </si>
  <si>
    <t xml:space="preserve">NGK GLOBETRONICS TECHNOLOGY </t>
  </si>
  <si>
    <t>Plot 4, Hilir Sungai Kluang 3, Bayan Lepas Free Industrial Zone Phase 4, 11900 Bayan Lepas, Pulau Pinang, Malaysia</t>
  </si>
  <si>
    <t>LUMILEDS-2</t>
  </si>
  <si>
    <t>LUMILEDS-1</t>
  </si>
  <si>
    <t>Lebuh Kampung Jawa, Bayan Lepas Free Industrial Zone Phase 3, 11900 Bayan Lepas, Pulau Pinang, Malaysia</t>
  </si>
  <si>
    <t>KNOWLES</t>
  </si>
  <si>
    <t>Plot, 104, Jalan Kampung Jawa, Bayan Lepas Industrial Park, 11900 Bayan Lepas, Pulau Pinang, Malaysia</t>
  </si>
  <si>
    <t>KEYSIGHT</t>
  </si>
  <si>
    <t>Bayan Lepas Free Industrial Zone Phase 3, 11900 Bayan Lepas, Penang, Malaysia</t>
  </si>
  <si>
    <t>JABIL P6</t>
  </si>
  <si>
    <t>JA SOLAR</t>
  </si>
  <si>
    <t>Lot 17001, Medan Bayan Lepas, Bayan Lepas Industrial Park (Phase 4), Mukim 12 D.B.D., 11900 Penang, Pulau Pinang, Malaysia</t>
  </si>
  <si>
    <t>ISO</t>
  </si>
  <si>
    <t>INTEL - PG8</t>
  </si>
  <si>
    <t>Halaman Kampung Jawa, Kawasan Perindustrian Bayan Lepas, 11900 Bayan Lepas, Pulau Pinang, Malaysia</t>
  </si>
  <si>
    <t>INTEL - PG7</t>
  </si>
  <si>
    <t>INARI P3</t>
  </si>
  <si>
    <t>INARI P21</t>
  </si>
  <si>
    <t>INARI P13</t>
  </si>
  <si>
    <t>GLOBETRONICS -1</t>
  </si>
  <si>
    <t>Plot 2, Bayan Lepas Free Industrial Zone Phase 4, 11900 Bayan Lepas, Penang, Malaysia</t>
  </si>
  <si>
    <t>CYPRESS-PM1</t>
  </si>
  <si>
    <t>Phase II, Free Industrial Zone, Bayan Lepas
Penang, Malaysia 11700</t>
  </si>
  <si>
    <t>CANON MEDICAL SYSTEM MANUFACTURING</t>
  </si>
  <si>
    <t>B BRAUN (3)</t>
  </si>
  <si>
    <t>B BRAUN</t>
  </si>
  <si>
    <t>AVAGO</t>
  </si>
  <si>
    <t>ANALOG DEVICES</t>
  </si>
  <si>
    <t>AMETEK</t>
  </si>
  <si>
    <t>Plot 48, Hilir Sungai Kluang 2, Bayan Lepas Free Industrial Zone Phase 4, 11900 Bayan Lepas, Pulau Pinang, Malaysia</t>
  </si>
  <si>
    <t>TEXAS INSTRUMENTS ELECTRONICS</t>
  </si>
  <si>
    <t>Batu Berendam</t>
  </si>
  <si>
    <t>Taman Perindustrian Batu Berendam, 75350 Malacca, Malaysia</t>
  </si>
  <si>
    <t>OMEGA SEMICONDUCTOR SDN BHD</t>
  </si>
  <si>
    <t>Pondok Jaga Rmh Pangsa Pegaga, Jalan Pegaga, Taman Merdeka, Melaka, 75350 Batu Berendam, Malaysia</t>
  </si>
  <si>
    <t>UTAC MANUFACTURING SERVICES</t>
  </si>
  <si>
    <t>Lot 26 &amp; 27, FTZ III,, 75350 Batu Berendam, Malacca, Malaysia</t>
  </si>
  <si>
    <t>ALL VISION TECHNOLOGY SDN BHD</t>
  </si>
  <si>
    <t>12-13, Jln Batu Berendam, Kawasan Perdagangan Bebas, Melaka, 75350 Batu Berendam, Malaysia</t>
  </si>
  <si>
    <t>MARUWA (MALAYSIA) SDN. BHD.</t>
  </si>
  <si>
    <t>Lot 27, 28, 30 &amp; 31 Batu Berendam Industrial Estate Phase 3, FTZ, Melaka, 75350 Melaka, Malaysia</t>
  </si>
  <si>
    <t>MFS TECHNOLOGY</t>
  </si>
  <si>
    <t>Lot 5 Batu Berendam Free Trade Zone, Melaka Phase 3, Batu Berendam, 75350 Batu Berendam, Malacca, Malaysia</t>
  </si>
  <si>
    <t>INFINEON TECHNOLOGIES (NEW SITE)</t>
  </si>
  <si>
    <t>Free Trade Zone Batu Berendam, Batu Berendam, 75350 Malacca, Malaysia</t>
  </si>
  <si>
    <t>INFINEON TECHNOLOGIES</t>
  </si>
  <si>
    <t>Site</t>
  </si>
  <si>
    <t>MY999951:ANTARA.FT-GN21S</t>
  </si>
  <si>
    <t>Central</t>
  </si>
  <si>
    <t>MY999951:ANTARA.FT-GO21S</t>
  </si>
  <si>
    <t>East</t>
  </si>
  <si>
    <t>MY999951:ASM.FT-GAR1S</t>
  </si>
  <si>
    <t>MY999951:ASM.FT-GN21S</t>
  </si>
  <si>
    <t>MY999951:ASM.FT-GO21S</t>
  </si>
  <si>
    <t>South</t>
  </si>
  <si>
    <t>MY999951:BASF.FT-GH21</t>
  </si>
  <si>
    <t>MY999951:FREESCALE-GN.FT-GN21S</t>
  </si>
  <si>
    <t>North</t>
  </si>
  <si>
    <t>MY999951:IFFCO-GH FT-GH21S</t>
  </si>
  <si>
    <t>IFFCO-GH</t>
  </si>
  <si>
    <t>MY999951:IFFCO-GN.FT-GN21</t>
  </si>
  <si>
    <t>MY999951:INFINEON.FT-GN21</t>
  </si>
  <si>
    <t>MY999951:INFINEON7.FT-01</t>
  </si>
  <si>
    <t>MY999951:LOTTECH.FT-GN21N</t>
  </si>
  <si>
    <t>MY999951:NATOLEO.FT-GH21S</t>
  </si>
  <si>
    <t>MY999951:NATOLEO.FT-GH22S</t>
  </si>
  <si>
    <t>MY999951:NATOLEO.FT-GN21S</t>
  </si>
  <si>
    <t>MY999951:NEGM.FT-01-A</t>
  </si>
  <si>
    <t>MY999951:NEGM.FT-01-B</t>
  </si>
  <si>
    <t>MY999951:NEGM.FT-AF</t>
  </si>
  <si>
    <t>MY999951:NEGM.FT-GO21</t>
  </si>
  <si>
    <t>MY999951:NEGM.FT-GO22</t>
  </si>
  <si>
    <t>MY999951:NEGM.FT-GO23</t>
  </si>
  <si>
    <t>MY999951:NEGM.FT-GO24</t>
  </si>
  <si>
    <t>MY999951:NEGM.FT-GO25</t>
  </si>
  <si>
    <t>MY999951:NEGM.FT-GO280-5</t>
  </si>
  <si>
    <t>MY999951:PACIFIC.FT-GH21S</t>
  </si>
  <si>
    <t>MY999951:PACIFIC.FT-GN21S</t>
  </si>
  <si>
    <t>MY999951:PALMAJU.FT-GH21S</t>
  </si>
  <si>
    <t>MY999951:PALMAJU.FT-GN21S</t>
  </si>
  <si>
    <t>MY999951:PANCENT-GH.FT-GH21S</t>
  </si>
  <si>
    <t>MY999951:PANCENT-GN.FT-GN21S</t>
  </si>
  <si>
    <t>MY999951:PG3.FT-01</t>
  </si>
  <si>
    <t>MY999951:PGEO-GH.FT-GH21S</t>
  </si>
  <si>
    <t>MY999951:PGEO-GN.FT-GN21S</t>
  </si>
  <si>
    <t>MY999951:PIL_NSG.FT-GH21N</t>
  </si>
  <si>
    <t>MY999951:PIL_NSG.FT-GH22N</t>
  </si>
  <si>
    <t>MY999951:PIL_NSG.FT-GN21S</t>
  </si>
  <si>
    <t>MY999951:PIL_NSG.FT-GN22S</t>
  </si>
  <si>
    <t>MY999951:PVO.FT-GH21S</t>
  </si>
  <si>
    <t>MY999951:PVO.FT-GN21S</t>
  </si>
  <si>
    <t>MY999951:SDP-M.FT-01</t>
  </si>
  <si>
    <t>MY999951:SIMEDAR-GH.FT-GH22S</t>
  </si>
  <si>
    <t>MY999951:SIMEDAR-GN.FT-GN21S</t>
  </si>
  <si>
    <t>MY999951:TAIYO_YUD3.FT-01</t>
  </si>
  <si>
    <t>MY999951:WDMEDIA.FT-GN21S</t>
  </si>
  <si>
    <t>MY999951:WDMEDIA.FT-GN21S_U</t>
  </si>
  <si>
    <t>SDP GLOBAL (MALAYSIA) SDN BHD</t>
  </si>
  <si>
    <t>Tanjung Langsat</t>
  </si>
  <si>
    <t>PLO 179,Jalan Rumbia 1, Komplex Perindustrian, Tanjung Langsat, 81700 Pasir Gudang, Johor Darul Takzim, Malaysia.</t>
  </si>
  <si>
    <t>LOTTE UBE SYNTHETIC RUBBER SDN BHD</t>
  </si>
  <si>
    <t xml:space="preserve">PLO 8, Tanjung Langsat Industrial Estate, 81700 Pasir Gudang, Johor Darul Takzim, Malaysia. </t>
  </si>
  <si>
    <t>LOTTE CHEMICAL TITAN (M) SDN BHD ( Tanjung Langsat)</t>
  </si>
  <si>
    <t>AMSTEEL MILLS SDN BHD</t>
  </si>
  <si>
    <t xml:space="preserve">Central </t>
  </si>
  <si>
    <t>Lot 1, Jalan Waja, Bukit Raja Industrial Estate, 41050 Klang, Selangor</t>
  </si>
  <si>
    <t>KL-KEPONG OLEOMAS SDN BHD</t>
  </si>
  <si>
    <t>Westport</t>
  </si>
  <si>
    <t>No.25, Jalan Sungai Pinang 5/18, Fasa 2D, Taman Perindustrian Pulau Indah, 42920 Pelabuhan Klang,Selangor, Malaysia</t>
  </si>
  <si>
    <t>RECRON (MALAYSIA) SDN BHD</t>
  </si>
  <si>
    <t>Mid-Central</t>
  </si>
  <si>
    <t>Nilai</t>
  </si>
  <si>
    <t>PT 1886 Kawasan Perindustrian Nilai, 71800 Nilai, Negeri Sembilan, Malaysia</t>
  </si>
  <si>
    <t>CSC STEEL SDN BHD</t>
  </si>
  <si>
    <t>Ayer Keroh</t>
  </si>
  <si>
    <t>180, Kawasan Industri Ayer Keroh, 75450 Ayer Keroh, Melaka, Malaysia</t>
  </si>
  <si>
    <t>BASF PETRONAS CHEMICALS SDN BHD</t>
  </si>
  <si>
    <t>Jalan Gebeng 2/1, Kawasan Perindustrian Gebeng, 26080 Kuantan, Malaysia</t>
  </si>
  <si>
    <t>ARKEMA THIOCHEMICALS SDN BHD</t>
  </si>
  <si>
    <t>Lot Q, Plot 1, Kerteh Bio-Polymer Park Phase 2, 24300 Kemaman, Malaysia</t>
  </si>
  <si>
    <t>INDUSTRIAL GASES SOLUTIONS SDN BHD</t>
  </si>
  <si>
    <t>Lot 35, Kawasan Perindustrian Gebeng, Kuantan, 26080, Balok, Pahang, Malaysia</t>
  </si>
  <si>
    <t>Plot 111-A, Hala Kampung Jawa 2, Bayan Lepas Industrial Estate,11900 Pulau Pinang</t>
  </si>
  <si>
    <t>Bayan Lepas Free Trade Zone, 11900 Penang.</t>
  </si>
  <si>
    <t>Taiyo Yuden meter 1</t>
  </si>
  <si>
    <t>Samajaya</t>
  </si>
  <si>
    <t>NIL</t>
  </si>
  <si>
    <t>Taiyo Yuden meter 2</t>
  </si>
  <si>
    <t>Taiyo Yuden meter 3</t>
  </si>
  <si>
    <t>Western Digital</t>
  </si>
  <si>
    <t>Longi Ingot</t>
  </si>
  <si>
    <t>Longi Cell 1</t>
  </si>
  <si>
    <t>Longi Cell 2</t>
  </si>
  <si>
    <t>Longi Cell 3</t>
  </si>
  <si>
    <t>Lot 1245 Kundang Industrial Estate, 48020 Rawang, Malaysia</t>
  </si>
  <si>
    <t>Lot 635 &amp; 660, Kawasan Perindustrian Tuanku Jaafar, 71450 Sungai Gadut, Seremban, Negeri Sembilan, Malaysia</t>
  </si>
  <si>
    <t>Lot 120-120A, Jalan Gebeng 2/4, Gebeng Industrial Estate, Balok, 26080 Kuantan, Pahang, Malaysia</t>
  </si>
  <si>
    <t>Lot 3834, Kawasan Bukit Tengah, KM105, Jalan Kuantan-Kuala, Terengganu, 24300 Kerteh, Malaysia</t>
  </si>
  <si>
    <t>1.4370212
103.9014407</t>
  </si>
  <si>
    <t>5.3224945
100.2841073</t>
  </si>
  <si>
    <t>Duplicate</t>
  </si>
  <si>
    <t>5.3228378
100.2932063</t>
  </si>
  <si>
    <t>5.3152408
100.2782981</t>
  </si>
  <si>
    <t>5.3024039
100.2778163</t>
  </si>
  <si>
    <t>5.3183304
100.2878066</t>
  </si>
  <si>
    <t>5.3073758
100.2839984</t>
  </si>
  <si>
    <t>5.3093558
100.2786187</t>
  </si>
  <si>
    <t>5.324331
100.2950249</t>
  </si>
  <si>
    <t>5.3193019
100.2903943</t>
  </si>
  <si>
    <t>5.3235458
100.2935924</t>
  </si>
  <si>
    <t>5.3283593
100.2984724</t>
  </si>
  <si>
    <t>5.3536921
100.250478</t>
  </si>
  <si>
    <t>5.3089868
100.2744861</t>
  </si>
  <si>
    <t>2.2413673
102.2470199</t>
  </si>
  <si>
    <t>Customer Name</t>
  </si>
  <si>
    <t>Customer Location</t>
  </si>
  <si>
    <t>Customer Address</t>
  </si>
  <si>
    <t>Remarks</t>
  </si>
  <si>
    <r>
      <t>ROBERT BOSCH (</t>
    </r>
    <r>
      <rPr>
        <b/>
        <sz val="14"/>
        <rFont val="Calibri Light"/>
        <family val="2"/>
        <scheme val="major"/>
      </rPr>
      <t>New</t>
    </r>
    <r>
      <rPr>
        <sz val="14"/>
        <rFont val="Calibri Light"/>
        <family val="2"/>
        <scheme val="major"/>
      </rPr>
      <t>)</t>
    </r>
  </si>
  <si>
    <t>Correct GPS Coordinates</t>
  </si>
  <si>
    <t>https://support.google.com/maps/answer/18539?co=GENIE.Platform%3DDesktop&amp;hl=en&amp;oco=0</t>
  </si>
  <si>
    <t>Correct Address (if applicable)</t>
  </si>
  <si>
    <t>GPS Coordinates</t>
  </si>
  <si>
    <t>Metering Station Address</t>
  </si>
  <si>
    <t>CSC STEEL HOLDINGS BERHAD</t>
  </si>
  <si>
    <t>CSC-Ayer Keroh</t>
  </si>
  <si>
    <t>180, Kawasan Perindustrian Ayer Keroh, 75450 Ayer Keroh, Melaka, Malaysia</t>
  </si>
  <si>
    <t>ST MICROELECTRONICS SDN BHD</t>
  </si>
  <si>
    <t>Muar</t>
  </si>
  <si>
    <t xml:space="preserve"> 2.053049,102.563338. </t>
  </si>
  <si>
    <t>Tanjong Agas Industrial Area, PO Box 28, Muar, 84007 Johor.</t>
  </si>
  <si>
    <t>Plant at customer's site</t>
  </si>
  <si>
    <t>X</t>
  </si>
  <si>
    <t>MICRON SEMICONDUCTOR MALAYSIA SDN BHD</t>
  </si>
  <si>
    <t>No. K93 (Plo 74) 84007, Jalan Perindustrian 7, Kawasan Perindustrian Tanjung Agas, Johor, Malaysia</t>
  </si>
  <si>
    <t>2.231899, 102.262506</t>
  </si>
  <si>
    <t>2.232624, 102.252026</t>
  </si>
  <si>
    <t>2.252530, 102.249868</t>
  </si>
  <si>
    <t>2.235333, 102.253361</t>
  </si>
  <si>
    <t>2.244156, 102.292384</t>
  </si>
  <si>
    <t>2.052731, 102.562995</t>
  </si>
  <si>
    <t>PLO 502 JALAN BESI SATU 81700 PASIR GUDANG JOHOR MALAYSIA</t>
  </si>
  <si>
    <t>Lotte Chemical Titan (M) Sdn Bhd - O&amp;A(Station 1)</t>
  </si>
  <si>
    <t>Lotte Chemical Titan (M) Sdn Bhd - O&amp;A(Station 2)</t>
  </si>
  <si>
    <t>PLO 406, Jalan Emas 81700 Pasir Gudang, Johor, Malaysia.</t>
  </si>
  <si>
    <t>Remark</t>
  </si>
  <si>
    <t>New added Lotte 2nd meter</t>
  </si>
  <si>
    <t>Customer ceased operation</t>
  </si>
  <si>
    <t>WD Media Malaysia Sdn Plot 72, Bayan Lepas Free Industrial Zone Phase 4, 11900 Bayan Lepas, Malaysia</t>
  </si>
  <si>
    <t>WD Media Malaysia Sdn Bayan Lepas Free Industrial Zone Phase 3, 11900 Bayan Lepas, Malaysia</t>
  </si>
  <si>
    <t>AVX 2 (TPC 2)</t>
  </si>
  <si>
    <t>AVX Manufacturing (Malaysia) Sdn Bhd Bayan Lepas Free Industrial Zone 3, 11900 Bayan Lepas, Malaysia</t>
  </si>
  <si>
    <t>AVX (TPC)</t>
  </si>
  <si>
    <t>Plot 111-A, Hala Kampung Jawa 2, Bayan Lepas Industrial Estate, 11900 Bayan Lepas, Pulau Pinang, Malaysia</t>
  </si>
  <si>
    <t>TF-AMD Microelectronics (Penang) Sdn Bhd Phase 3, FIZ , Bayan Lepas, 11900 Pulau Pinang, Malaysia</t>
  </si>
  <si>
    <t>ROBERT BOSCH (New)</t>
  </si>
  <si>
    <t>Bayan Lepas Free Industrial Zone Phase 1, Plot 8 &amp; 9, 11900 Bayan Lepas, Penang, Malaysia</t>
  </si>
  <si>
    <t>Bayan Lepas Free Industrial Zone, 11900 Bayan Lepas, Penang, Malaysia</t>
  </si>
  <si>
    <t>3, Lintang Bayan Lepas 8, Kawasan Perindustrian Bayan Lepas, Fasa 4, Mukim 12, 11900 Bayan Lepas, Pulau Pinang, Malaysia</t>
  </si>
  <si>
    <t>Plot 104, Lebuhraya Kampung Jawa, Bayan Lepas Industrial Park, 11900 Bayan Lepas, Pulau Pinang, Malaysia</t>
  </si>
  <si>
    <t>Plot 50, Hilir Sungai Keluang 2, Phase 4, Bayan Lepas Industrial Park, 11900 Penang</t>
  </si>
  <si>
    <t>Plot 242 &amp; 243, Kampung Jawa, Phase 3, Free Industrial Zone, Bayan Lepas, 11900 Penang, Malaysia</t>
  </si>
  <si>
    <t>Bayan Lepas Free Trade Zone, Phase 3, 11900 Penang</t>
  </si>
  <si>
    <t>PLOT 51, HILIR SUNGAI KELUANG EMPAT, PHASE 4, BAYAN LEPAS FREE INDUSTRIAL ZONE, 11900 BAYAN LEPAS, PENANG</t>
  </si>
  <si>
    <t>Plot 201, Lebuh Kampung Jawa, Phase 3, Bayan Lepas Free Industrial Zone, 11900 Bayan Lepas, Pulau Pinang, Malaysia</t>
  </si>
  <si>
    <t>Plot 98, Hala Kampung Jawa 1, NON-FREE INDUSTRIAL ZONE, 11900 Bayan Lepas, Pulau Pinang, Malaysia</t>
  </si>
  <si>
    <t>PHASE 3 BAYAN LEPAS FREE INDUSTRIAL ZONE, 11900 BAYAN LEPAS, Penang, Malaysia</t>
  </si>
  <si>
    <t>Plot 21 (B), Phase 4, Bayan Lepas Free Industrial Zone, 11900 Penang, Malaysia</t>
  </si>
  <si>
    <t>East Malaysia</t>
  </si>
  <si>
    <r>
      <t>GOX</t>
    </r>
    <r>
      <rPr>
        <sz val="11"/>
        <color theme="4"/>
        <rFont val="LindeDaxOffice"/>
        <family val="2"/>
      </rPr>
      <t>2</t>
    </r>
  </si>
  <si>
    <r>
      <t>GAN</t>
    </r>
    <r>
      <rPr>
        <sz val="11"/>
        <color theme="4"/>
        <rFont val="LindeDaxOffice"/>
        <family val="2"/>
      </rPr>
      <t>3</t>
    </r>
  </si>
  <si>
    <r>
      <t>GAR</t>
    </r>
    <r>
      <rPr>
        <sz val="11"/>
        <color theme="4"/>
        <rFont val="LindeDaxOffice"/>
        <family val="2"/>
      </rPr>
      <t>4</t>
    </r>
  </si>
  <si>
    <r>
      <t>GH2</t>
    </r>
    <r>
      <rPr>
        <sz val="11"/>
        <color theme="4"/>
        <rFont val="LindeDaxOffice"/>
        <family val="2"/>
      </rPr>
      <t>5</t>
    </r>
  </si>
  <si>
    <t>Plot 40, Hilir Sungai Keluang 4, Bayan Lepas Free Industrial Zone, Phase 4, 11900 Bayan Lepas, Penang, Malaysia</t>
  </si>
  <si>
    <t>Plot 788/89, Lebuhraya Kampung Jawa, 11900, Bayan Lepas, Penang, Malaysia</t>
  </si>
  <si>
    <t>Plot 87, Lebuhraya Kampong Jawa, 11900, Bayan Lepas, Penang, Malaysia</t>
  </si>
  <si>
    <t>Bayan Lepas Free Indusrial Zone, Phase II, 11900 Bayan Lepas, Penang, Malaysia</t>
  </si>
  <si>
    <t>Same metering, different contract</t>
  </si>
  <si>
    <t>Next to each other</t>
  </si>
  <si>
    <t>Samajaya Free Industrial zone, Kuching Sarawak.</t>
  </si>
  <si>
    <t>Yes</t>
  </si>
  <si>
    <t>Yes, Next to each other</t>
  </si>
  <si>
    <t>Number of Product</t>
  </si>
  <si>
    <t>Check Missing Information</t>
  </si>
  <si>
    <t>Flow Tags/Flow Totalizers tags in HMI/ i-Historian</t>
  </si>
  <si>
    <t>Y/N</t>
  </si>
  <si>
    <t>Contractual Consumption (NM3/h)</t>
  </si>
  <si>
    <t>If billing is done from the HMI reading</t>
  </si>
  <si>
    <t>No, billing done from flow panel (500m away)</t>
  </si>
  <si>
    <t>Please put Yes if flow panel is within Linde site</t>
  </si>
  <si>
    <t>or</t>
  </si>
  <si>
    <t>Yes, flow panel is inside control room, check if can pull signal to PLC</t>
  </si>
  <si>
    <t>Yes: FQI-P2-1
PI-P2-1
TI-P2-1
FI-P2-1</t>
  </si>
  <si>
    <t>Yes: FI-800
PI-800</t>
  </si>
  <si>
    <t>Create totalizer flow in PLC with FI-800</t>
  </si>
  <si>
    <t>No</t>
  </si>
  <si>
    <t>Tag No</t>
  </si>
  <si>
    <t>Functional Description</t>
  </si>
  <si>
    <t>Range</t>
  </si>
  <si>
    <t xml:space="preserve">Manufacturer </t>
  </si>
  <si>
    <t>Model</t>
  </si>
  <si>
    <t>Serial No.</t>
  </si>
  <si>
    <t>Calibration Gas</t>
  </si>
  <si>
    <t>Calibration Frequency</t>
  </si>
  <si>
    <t>Max. Allowable Error(±)</t>
  </si>
  <si>
    <t>Zero Gas (Material Code)</t>
  </si>
  <si>
    <t>Span Gas (Material Code)</t>
  </si>
  <si>
    <t>Hitachi GST</t>
  </si>
  <si>
    <t>Totaliser for piped N2 at Hitachi GST</t>
  </si>
  <si>
    <t>0-1000 SCMH</t>
  </si>
  <si>
    <t>Intertek</t>
  </si>
  <si>
    <t>ST-2V10P, Eastech Vortex Flowmeter Totaliser</t>
  </si>
  <si>
    <t>LL13428</t>
  </si>
  <si>
    <t>External Calibration by third party</t>
  </si>
  <si>
    <t>Bi-annually</t>
  </si>
  <si>
    <t>TY1</t>
  </si>
  <si>
    <t>Totaliser for piped N2 flow at TAIYO YUDEN meter 1</t>
  </si>
  <si>
    <t>0-3000 SCMH</t>
  </si>
  <si>
    <t>Contrec</t>
  </si>
  <si>
    <t>415R.10E, Eastech Vortex Flowmeter Totaliser</t>
  </si>
  <si>
    <t>TY2</t>
  </si>
  <si>
    <t>Totaliser for piped N2 flow at TAIYO YUDEN meter 2</t>
  </si>
  <si>
    <t>0-3500 SCMH</t>
  </si>
  <si>
    <t>TY3</t>
  </si>
  <si>
    <t>Totaliser for piped N2 flow at TAIYO YUDEN meter 3</t>
  </si>
  <si>
    <t>0~5000 SCMHr</t>
  </si>
  <si>
    <t>Siemens</t>
  </si>
  <si>
    <t>KTP-700</t>
  </si>
  <si>
    <t>`13267409</t>
  </si>
  <si>
    <t>LG-I</t>
  </si>
  <si>
    <t>Totaliser for piped N2 flow at LONGI INGOT</t>
  </si>
  <si>
    <t>0~200NCMH</t>
  </si>
  <si>
    <t>415A</t>
  </si>
  <si>
    <t>LG1</t>
  </si>
  <si>
    <t>Totaliser for piped N2 flow at LONGI CELL 1</t>
  </si>
  <si>
    <t>0~700kg/Hr</t>
  </si>
  <si>
    <t>Precision Digital</t>
  </si>
  <si>
    <t>PD6200-6120</t>
  </si>
  <si>
    <t>1609-0213072</t>
  </si>
  <si>
    <t>LG2</t>
  </si>
  <si>
    <t>Totaliser for piped N2 flow at LONGI CELL 2</t>
  </si>
  <si>
    <t>0~2750kg/Hr</t>
  </si>
  <si>
    <t>PD6200-R0</t>
  </si>
  <si>
    <t>1808-0274631</t>
  </si>
  <si>
    <t>LG3</t>
  </si>
  <si>
    <t>Totaliser for piped N2 flow at LONGI CELL 3</t>
  </si>
  <si>
    <t>PD6200-6R0</t>
  </si>
  <si>
    <t>1703-0228669</t>
  </si>
  <si>
    <t>Contrec 415R.10E
No Totaliser Output</t>
  </si>
  <si>
    <t>KEP ST-2V10P</t>
  </si>
  <si>
    <t>http://www.controlswarehouse.net/pdf/KEP/ES762_Utility_Metering_Flow%20Computer_manual.pdf</t>
  </si>
  <si>
    <t>https://www.contrec.co.uk/wp-content/uploads/2014/06/415-datasheet.pdf</t>
  </si>
  <si>
    <t>KEP ST-2V10P
RS-232 Output</t>
  </si>
  <si>
    <r>
      <t>Contrec 415A.</t>
    </r>
    <r>
      <rPr>
        <sz val="11"/>
        <color rgb="FFFF0000"/>
        <rFont val="LindeDaxOffice"/>
        <family val="2"/>
      </rPr>
      <t>XXX</t>
    </r>
    <r>
      <rPr>
        <sz val="11"/>
        <color theme="1"/>
        <rFont val="LindeDaxOffice"/>
        <family val="2"/>
      </rPr>
      <t xml:space="preserve">
</t>
    </r>
    <r>
      <rPr>
        <sz val="11"/>
        <color rgb="FFFF0000"/>
        <rFont val="LindeDaxOffice"/>
        <family val="2"/>
      </rPr>
      <t>Need complete model no</t>
    </r>
  </si>
  <si>
    <t>Column1</t>
  </si>
  <si>
    <t>Pilot Site</t>
  </si>
  <si>
    <t>Identifier</t>
  </si>
  <si>
    <t>OSIA System
(Y/N)</t>
  </si>
  <si>
    <t>Type of Product</t>
  </si>
  <si>
    <t>GOX ,GAN ,GAR</t>
  </si>
  <si>
    <t>GAN ,GAR</t>
  </si>
  <si>
    <t>GAN ,GH2</t>
  </si>
  <si>
    <t>GOX ,GAN</t>
  </si>
  <si>
    <t>Number of Totalizer</t>
  </si>
  <si>
    <t>Production Site</t>
  </si>
  <si>
    <t>Active</t>
  </si>
  <si>
    <t>HYCO</t>
  </si>
  <si>
    <t>Arkema_20130725</t>
  </si>
  <si>
    <t>BASF_3145181</t>
  </si>
  <si>
    <t>Infineon_3000946</t>
  </si>
  <si>
    <t>ECOVAR</t>
  </si>
  <si>
    <t>Lotte_Titan_2013</t>
  </si>
  <si>
    <t>MSG_3010572</t>
  </si>
  <si>
    <t>Natoleo_3000572</t>
  </si>
  <si>
    <t>Natoleo_3000572_PN</t>
  </si>
  <si>
    <t>NEG_3012677</t>
  </si>
  <si>
    <t>Pacific_3000488</t>
  </si>
  <si>
    <t>Palmaju_3000531</t>
  </si>
  <si>
    <t>PCOC_3000571</t>
  </si>
  <si>
    <t>PGEO_3000535</t>
  </si>
  <si>
    <t>PVO_3000551</t>
  </si>
  <si>
    <t>PVSA_3005786</t>
  </si>
  <si>
    <t>Man</t>
  </si>
  <si>
    <t>TGPI1885021042</t>
  </si>
  <si>
    <t>WD_3066254</t>
  </si>
  <si>
    <t>Amsteel_20080202</t>
  </si>
  <si>
    <t>Inactive</t>
  </si>
  <si>
    <t>MSW_20070401</t>
  </si>
  <si>
    <t>PCEMSB_N2</t>
  </si>
  <si>
    <t>Contract no</t>
  </si>
  <si>
    <t>Description</t>
  </si>
  <si>
    <t>Status</t>
  </si>
  <si>
    <t>Interface</t>
  </si>
  <si>
    <t>KL-Kepong Oleomas SDN.BHD</t>
  </si>
  <si>
    <t>Arkema Thiochemicals Sdn.Bhd.</t>
  </si>
  <si>
    <t>BASF PETRONAS Chemicals Sdn Bhd</t>
  </si>
  <si>
    <t>Infineon Technologies (Malaysia) Sdn Bhd</t>
  </si>
  <si>
    <t>Lotte Chemical Titan (M) SDN BHD</t>
  </si>
  <si>
    <t>Malaysian Sheet Glass Sdn Bhd</t>
  </si>
  <si>
    <t>Nippon Electric Glass(M) SDN BHD</t>
  </si>
  <si>
    <t>Palmaju Edible Oils Sdn Bhd</t>
  </si>
  <si>
    <t>Pan-Century Oleochemicals Sdn Bhd</t>
  </si>
  <si>
    <t>WD Media (Malaysia) Sdn Bhd</t>
  </si>
  <si>
    <t>Amsteel Mills Sdn Bhd</t>
  </si>
  <si>
    <t>Malaysia Steel Works Sdn Bhd</t>
  </si>
  <si>
    <t>Petronas Chemical Ethylene Malaysia SDN BHD</t>
  </si>
  <si>
    <t>Supply of N2 and H2</t>
  </si>
  <si>
    <t>SMR 6000 Nm3/h HydroChem plant</t>
  </si>
  <si>
    <t>Supply of GHY</t>
  </si>
  <si>
    <t>Supply of H2</t>
  </si>
  <si>
    <t>Supply of N2 at Batu Berendam</t>
  </si>
  <si>
    <t>Supply of N2, H2 &amp; O2</t>
  </si>
  <si>
    <t>Supply of PH2</t>
  </si>
  <si>
    <t>Supply of PN</t>
  </si>
  <si>
    <t>Supply of O2 (new agmt 2018)</t>
  </si>
  <si>
    <t>Supply of H2 &amp; N2</t>
  </si>
  <si>
    <t>Supply of N2 &amp;H2</t>
  </si>
  <si>
    <t>Supply of H2 and N2</t>
  </si>
  <si>
    <t>GOX supply (old tag for comparison)</t>
  </si>
  <si>
    <t>Supplied from ASU in PG</t>
  </si>
  <si>
    <t>Supply of N2</t>
  </si>
  <si>
    <t>Supply of GOX,GAN and GAR</t>
  </si>
  <si>
    <t>Supply of GOX ,GAN and GAR</t>
  </si>
  <si>
    <t>Supply of HPGAN and MPGAN</t>
  </si>
  <si>
    <t>Gas Sales Type</t>
  </si>
  <si>
    <t>AIR GASES</t>
  </si>
  <si>
    <t>Pasir_Gudang (MY1102)</t>
  </si>
  <si>
    <t>Westport (MY1105)</t>
  </si>
  <si>
    <t>Kerteh_Arkema (MY1161)</t>
  </si>
  <si>
    <t>Gebeng (MY1131)</t>
  </si>
  <si>
    <t>Batu_Berendam (MY1137)</t>
  </si>
  <si>
    <t>Shah_Alam (MY1141)</t>
  </si>
  <si>
    <t>Bukit_Raja (MY1132)</t>
  </si>
  <si>
    <t>iHistorian in Munich (mlgmuc00apps21)</t>
  </si>
  <si>
    <t>ON OSIA</t>
  </si>
  <si>
    <t>In HMI: FI-800, PI-800; To create totalizer tags</t>
  </si>
  <si>
    <t>To pull signal from flow panel in control room</t>
  </si>
  <si>
    <t>To share one datalogger (MTBE)</t>
  </si>
  <si>
    <t>Metering List</t>
  </si>
  <si>
    <t>non-OSIA</t>
  </si>
  <si>
    <t>OSIA</t>
  </si>
  <si>
    <t>Week 1</t>
  </si>
  <si>
    <t>Week 2</t>
  </si>
  <si>
    <t>Week 3</t>
  </si>
  <si>
    <t>Week 4</t>
  </si>
  <si>
    <t>Week 5</t>
  </si>
  <si>
    <t>Week 6</t>
  </si>
  <si>
    <t>Week 7</t>
  </si>
  <si>
    <t>Week 8</t>
  </si>
  <si>
    <t>Week 9</t>
  </si>
  <si>
    <t>Week 10</t>
  </si>
  <si>
    <t>Week 11</t>
  </si>
  <si>
    <t>Week 12</t>
  </si>
  <si>
    <t>Week 13</t>
  </si>
  <si>
    <t>Week 14</t>
  </si>
  <si>
    <t>Week 15</t>
  </si>
  <si>
    <t>Week 16</t>
  </si>
  <si>
    <t>Week 17</t>
  </si>
  <si>
    <t>Week Start Date</t>
  </si>
  <si>
    <t>HGST</t>
  </si>
  <si>
    <t>East Coast</t>
  </si>
  <si>
    <t>MTBE (GAN Metering)</t>
  </si>
  <si>
    <t>MTBE (GH2 Metering)</t>
  </si>
  <si>
    <t>Mid Central &amp; South</t>
  </si>
  <si>
    <t>ISI</t>
  </si>
  <si>
    <t>Exporise Electrical Sdn Bhd</t>
  </si>
  <si>
    <t>IGS Sdn Bhd</t>
  </si>
  <si>
    <t>Week #</t>
  </si>
  <si>
    <t>Area Color Code</t>
  </si>
  <si>
    <t>Number of Installation per week</t>
  </si>
  <si>
    <t>ISI / Local Contrator</t>
  </si>
  <si>
    <t>ISI / Local Contractor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</si>
</sst>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1" x14ac:knownFonts="1">
    <font>
      <sz val="11"/>
      <color theme="1"/>
      <name val="Calibri"/>
      <family val="2"/>
      <scheme val="minor"/>
    </font>
    <font>
      <sz val="11"/>
      <color theme="1"/>
      <name val="LindeDaxOffice"/>
      <family val="2"/>
    </font>
    <font>
      <b/>
      <sz val="16"/>
      <color theme="1"/>
      <name val="LindeDaxOffice"/>
      <family val="2"/>
    </font>
    <font>
      <sz val="11"/>
      <color theme="1"/>
      <name val="Calibri"/>
      <family val="2"/>
    </font>
    <font>
      <b/>
      <sz val="8"/>
      <color indexed="81"/>
      <name val="Tahoma"/>
      <family val="2"/>
    </font>
    <font>
      <sz val="8"/>
      <color indexed="81"/>
      <name val="Tahoma"/>
      <family val="2"/>
    </font>
    <font>
      <sz val="11"/>
      <color rgb="FFFF0000"/>
      <name val="Calibri"/>
      <family val="2"/>
      <scheme val="minor"/>
    </font>
    <font>
      <sz val="11"/>
      <name val="LindeDaxOffice"/>
      <family val="2"/>
    </font>
    <font>
      <sz val="9"/>
      <color indexed="81"/>
      <name val="Tahoma"/>
      <family val="2"/>
    </font>
    <font>
      <sz val="14"/>
      <color theme="1"/>
      <name val="Calibri Light"/>
      <family val="2"/>
      <scheme val="major"/>
    </font>
    <font>
      <b/>
      <sz val="14"/>
      <name val="Calibri Light"/>
      <family val="2"/>
      <scheme val="major"/>
    </font>
    <font>
      <sz val="14"/>
      <name val="Calibri Light"/>
      <family val="2"/>
      <scheme val="major"/>
    </font>
    <font>
      <b/>
      <sz val="9"/>
      <color indexed="81"/>
      <name val="Tahoma"/>
      <family val="2"/>
    </font>
    <font>
      <u/>
      <sz val="11"/>
      <color theme="10"/>
      <name val="Calibri"/>
      <family val="2"/>
      <scheme val="minor"/>
    </font>
    <font>
      <b/>
      <sz val="22"/>
      <color theme="1"/>
      <name val="LindeDaxOffice"/>
      <family val="2"/>
    </font>
    <font>
      <sz val="11"/>
      <color rgb="FF222222"/>
      <name val="Arial"/>
      <family val="2"/>
    </font>
    <font>
      <strike/>
      <sz val="11"/>
      <color theme="1"/>
      <name val="Calibri Light"/>
      <family val="2"/>
    </font>
    <font>
      <strike/>
      <sz val="11"/>
      <name val="Calibri Light"/>
      <family val="2"/>
    </font>
    <font>
      <sz val="11"/>
      <color theme="1"/>
      <name val="Calibri Light"/>
      <family val="2"/>
    </font>
    <font>
      <sz val="11"/>
      <color theme="0"/>
      <name val="LindeDaxOffice"/>
      <family val="2"/>
    </font>
    <font>
      <sz val="11"/>
      <color theme="4"/>
      <name val="LindeDaxOffice"/>
      <family val="2"/>
    </font>
    <font>
      <sz val="11"/>
      <color rgb="FFFF0000"/>
      <name val="LindeDaxOffice"/>
      <family val="2"/>
    </font>
    <font>
      <b/>
      <sz val="11"/>
      <color theme="0"/>
      <name val="LindeDaxOffice"/>
      <family val="2"/>
    </font>
    <font>
      <sz val="8"/>
      <name val="Calibri"/>
      <family val="2"/>
      <scheme val="minor"/>
    </font>
    <font>
      <b/>
      <sz val="16"/>
      <name val="LindeDaxOffice"/>
      <family val="2"/>
    </font>
    <font>
      <b/>
      <sz val="11"/>
      <color theme="1"/>
      <name val="LindeDaxOffice"/>
      <family val="2"/>
    </font>
    <font>
      <b/>
      <sz val="10"/>
      <color theme="1"/>
      <name val="LindeDaxOffice"/>
      <family val="2"/>
    </font>
    <font>
      <b/>
      <sz val="10"/>
      <color rgb="FF000000"/>
      <name val="LindeDaxOffice"/>
      <family val="2"/>
    </font>
    <font>
      <sz val="10"/>
      <color theme="1"/>
      <name val="LindeDaxOffice"/>
      <family val="2"/>
    </font>
    <font>
      <b/>
      <sz val="11"/>
      <color theme="1"/>
      <name val="Calibri"/>
      <family val="2"/>
      <scheme val="minor"/>
    </font>
    <font>
      <sz val="8"/>
      <color theme="1"/>
      <name val="LindeDaxOffice"/>
      <family val="2"/>
    </font>
  </fonts>
  <fills count="25">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66FFFF"/>
        <bgColor indexed="64"/>
      </patternFill>
    </fill>
    <fill>
      <patternFill patternType="solid">
        <fgColor rgb="FF92D050"/>
        <bgColor indexed="64"/>
      </patternFill>
    </fill>
    <fill>
      <patternFill patternType="solid">
        <fgColor rgb="FFFFC000"/>
        <bgColor indexed="64"/>
      </patternFill>
    </fill>
    <fill>
      <patternFill patternType="solid">
        <fgColor rgb="FF0070C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00B0F0"/>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rgb="FFFFFF99"/>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rgb="FF006600"/>
        <bgColor indexed="64"/>
      </patternFill>
    </fill>
    <fill>
      <patternFill patternType="solid">
        <fgColor rgb="FFCC3300"/>
        <bgColor indexed="64"/>
      </patternFill>
    </fill>
    <fill>
      <patternFill patternType="solid">
        <fgColor rgb="FF660033"/>
        <bgColor indexed="64"/>
      </patternFill>
    </fill>
    <fill>
      <patternFill patternType="solid">
        <fgColor theme="0" tint="-0.49998474074526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theme="4"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13" fillId="0" borderId="0" applyNumberFormat="0" applyFill="0" applyBorder="0" applyAlignment="0" applyProtection="0"/>
  </cellStyleXfs>
  <cellXfs count="198">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left" vertical="center"/>
    </xf>
    <xf numFmtId="0" fontId="6" fillId="0" borderId="0" xfId="0" applyFont="1"/>
    <xf numFmtId="0" fontId="7" fillId="0" borderId="1" xfId="0" applyFont="1" applyBorder="1" applyAlignment="1">
      <alignment horizontal="center" vertical="center"/>
    </xf>
    <xf numFmtId="0" fontId="1" fillId="0" borderId="0" xfId="0" applyFont="1" applyAlignment="1">
      <alignment vertical="top"/>
    </xf>
    <xf numFmtId="0" fontId="7" fillId="0" borderId="4" xfId="0" applyFont="1" applyBorder="1" applyAlignment="1">
      <alignment horizontal="center" vertical="top"/>
    </xf>
    <xf numFmtId="0" fontId="1" fillId="0" borderId="1" xfId="0" applyFont="1" applyFill="1" applyBorder="1"/>
    <xf numFmtId="0" fontId="7" fillId="0" borderId="1" xfId="0" applyFont="1" applyFill="1" applyBorder="1" applyAlignment="1">
      <alignment horizontal="center"/>
    </xf>
    <xf numFmtId="0" fontId="1" fillId="0" borderId="2" xfId="0" applyFont="1" applyBorder="1" applyAlignment="1">
      <alignment horizontal="center" vertical="top" wrapText="1"/>
    </xf>
    <xf numFmtId="0" fontId="1" fillId="0" borderId="1"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2" fillId="0" borderId="0" xfId="0" applyFont="1" applyAlignment="1">
      <alignment vertical="top"/>
    </xf>
    <xf numFmtId="0" fontId="1" fillId="0" borderId="0" xfId="0" applyFont="1" applyAlignment="1">
      <alignment horizontal="center" vertical="top" wrapText="1"/>
    </xf>
    <xf numFmtId="0" fontId="7" fillId="0" borderId="0" xfId="0" applyFont="1" applyAlignment="1">
      <alignment horizontal="center" vertical="top" wrapText="1"/>
    </xf>
    <xf numFmtId="0" fontId="1" fillId="0" borderId="3" xfId="0" applyFont="1" applyBorder="1" applyAlignment="1">
      <alignment vertical="top" wrapText="1"/>
    </xf>
    <xf numFmtId="0" fontId="7" fillId="0" borderId="3" xfId="0" applyFont="1" applyBorder="1" applyAlignment="1">
      <alignment horizontal="center" vertical="top" wrapText="1"/>
    </xf>
    <xf numFmtId="0" fontId="1" fillId="0" borderId="1" xfId="0" applyFont="1" applyBorder="1" applyAlignment="1">
      <alignment horizontal="left" vertical="top" wrapText="1"/>
    </xf>
    <xf numFmtId="0" fontId="7" fillId="0" borderId="1" xfId="0" applyFont="1" applyBorder="1" applyAlignment="1">
      <alignment horizontal="center" vertical="top" wrapText="1"/>
    </xf>
    <xf numFmtId="3" fontId="1" fillId="0" borderId="1" xfId="0" applyNumberFormat="1" applyFont="1" applyBorder="1" applyAlignment="1">
      <alignment horizontal="center" vertical="top" wrapText="1"/>
    </xf>
    <xf numFmtId="0" fontId="1" fillId="0" borderId="1" xfId="0" applyFont="1" applyFill="1" applyBorder="1" applyAlignment="1">
      <alignment vertical="top" wrapText="1"/>
    </xf>
    <xf numFmtId="0" fontId="1" fillId="0" borderId="1" xfId="0" applyFont="1" applyFill="1" applyBorder="1" applyAlignment="1">
      <alignment horizontal="left" vertical="top" wrapText="1"/>
    </xf>
    <xf numFmtId="0" fontId="7" fillId="0" borderId="1" xfId="0" applyFont="1" applyFill="1" applyBorder="1" applyAlignment="1">
      <alignment horizontal="center" vertical="top" wrapText="1"/>
    </xf>
    <xf numFmtId="0" fontId="0" fillId="0" borderId="0" xfId="0" applyAlignment="1">
      <alignment vertical="top"/>
    </xf>
    <xf numFmtId="0" fontId="1" fillId="0" borderId="2" xfId="0" applyFont="1" applyBorder="1" applyAlignment="1">
      <alignment vertical="top" wrapText="1"/>
    </xf>
    <xf numFmtId="0" fontId="9" fillId="0" borderId="1" xfId="0" applyFont="1" applyFill="1" applyBorder="1" applyAlignment="1">
      <alignment vertical="top" wrapText="1"/>
    </xf>
    <xf numFmtId="0" fontId="9" fillId="0" borderId="1" xfId="0" applyFont="1" applyFill="1" applyBorder="1" applyAlignment="1">
      <alignment vertical="top"/>
    </xf>
    <xf numFmtId="0" fontId="9" fillId="0" borderId="1" xfId="0" applyFont="1" applyFill="1" applyBorder="1" applyAlignment="1">
      <alignment horizontal="center" vertical="top" wrapText="1"/>
    </xf>
    <xf numFmtId="0" fontId="9" fillId="0" borderId="1" xfId="0" applyFont="1" applyFill="1" applyBorder="1" applyAlignment="1">
      <alignment horizontal="left" vertical="top"/>
    </xf>
    <xf numFmtId="0" fontId="9" fillId="0" borderId="1" xfId="0" applyFont="1" applyFill="1" applyBorder="1" applyAlignment="1">
      <alignment horizontal="left" vertical="top" wrapText="1"/>
    </xf>
    <xf numFmtId="0" fontId="9" fillId="0" borderId="2" xfId="0" applyFont="1" applyFill="1" applyBorder="1" applyAlignment="1">
      <alignment vertical="top" wrapText="1"/>
    </xf>
    <xf numFmtId="0" fontId="9" fillId="0" borderId="2" xfId="0" applyFont="1" applyFill="1" applyBorder="1" applyAlignment="1">
      <alignment vertical="top"/>
    </xf>
    <xf numFmtId="0" fontId="9" fillId="0" borderId="2" xfId="0" applyFont="1" applyFill="1" applyBorder="1" applyAlignment="1">
      <alignment horizontal="center" vertical="top" wrapText="1"/>
    </xf>
    <xf numFmtId="0" fontId="0" fillId="0" borderId="0" xfId="0" applyAlignment="1">
      <alignment vertical="top" wrapText="1"/>
    </xf>
    <xf numFmtId="0" fontId="9" fillId="0" borderId="0" xfId="0" applyFont="1" applyFill="1" applyAlignment="1">
      <alignment vertical="top" wrapText="1"/>
    </xf>
    <xf numFmtId="0" fontId="13" fillId="0" borderId="0" xfId="1" applyAlignment="1">
      <alignment vertical="top" wrapText="1"/>
    </xf>
    <xf numFmtId="0" fontId="1" fillId="0" borderId="6" xfId="0" applyFont="1" applyBorder="1" applyAlignment="1">
      <alignment horizontal="center" vertical="top"/>
    </xf>
    <xf numFmtId="0" fontId="1" fillId="0" borderId="7" xfId="0" applyFont="1" applyBorder="1" applyAlignment="1">
      <alignment horizontal="center" vertical="top"/>
    </xf>
    <xf numFmtId="0" fontId="14" fillId="0" borderId="0" xfId="0" applyFont="1" applyAlignment="1">
      <alignment vertical="center"/>
    </xf>
    <xf numFmtId="0" fontId="9" fillId="2" borderId="2" xfId="0" applyFont="1" applyFill="1" applyBorder="1" applyAlignment="1">
      <alignment vertical="top" wrapText="1"/>
    </xf>
    <xf numFmtId="0" fontId="9" fillId="2" borderId="2" xfId="0" applyFont="1" applyFill="1" applyBorder="1" applyAlignment="1">
      <alignment horizontal="left" vertical="top"/>
    </xf>
    <xf numFmtId="0" fontId="9" fillId="2" borderId="2" xfId="0" applyFont="1" applyFill="1" applyBorder="1" applyAlignment="1">
      <alignment horizontal="left" vertical="top" wrapText="1"/>
    </xf>
    <xf numFmtId="0" fontId="9" fillId="2" borderId="2" xfId="0" applyFont="1" applyFill="1" applyBorder="1" applyAlignment="1">
      <alignment horizontal="center" vertical="top" wrapText="1"/>
    </xf>
    <xf numFmtId="0" fontId="1" fillId="2" borderId="1" xfId="0" applyFont="1" applyFill="1" applyBorder="1" applyAlignment="1">
      <alignment vertical="top" wrapText="1"/>
    </xf>
    <xf numFmtId="0" fontId="7" fillId="2" borderId="1" xfId="0" applyFont="1" applyFill="1" applyBorder="1" applyAlignment="1">
      <alignment vertical="top" wrapText="1"/>
    </xf>
    <xf numFmtId="0" fontId="15" fillId="2" borderId="0" xfId="0" applyFont="1" applyFill="1" applyAlignment="1">
      <alignment wrapText="1"/>
    </xf>
    <xf numFmtId="0" fontId="9" fillId="2" borderId="2" xfId="0" applyFont="1" applyFill="1" applyBorder="1" applyAlignment="1">
      <alignment horizontal="center" vertical="center" wrapText="1"/>
    </xf>
    <xf numFmtId="0" fontId="0" fillId="0" borderId="0" xfId="0" applyFill="1" applyAlignment="1">
      <alignment vertical="top"/>
    </xf>
    <xf numFmtId="0" fontId="3" fillId="0" borderId="1" xfId="0" applyFont="1" applyBorder="1" applyAlignment="1">
      <alignment horizontal="center"/>
    </xf>
    <xf numFmtId="0" fontId="7" fillId="0" borderId="1" xfId="0" applyFont="1" applyBorder="1" applyAlignment="1">
      <alignment horizontal="center"/>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1" xfId="0" applyFont="1" applyBorder="1" applyAlignment="1">
      <alignment horizontal="center"/>
    </xf>
    <xf numFmtId="0" fontId="2" fillId="0" borderId="0" xfId="0" applyFont="1"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3" fillId="0" borderId="1" xfId="0" applyFont="1" applyBorder="1" applyAlignment="1">
      <alignment horizontal="center" vertical="top" wrapText="1"/>
    </xf>
    <xf numFmtId="0" fontId="1" fillId="0" borderId="8" xfId="0" applyFont="1" applyBorder="1" applyAlignment="1">
      <alignment vertical="top" wrapText="1"/>
    </xf>
    <xf numFmtId="0" fontId="1" fillId="0" borderId="8" xfId="0" applyFont="1" applyBorder="1"/>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Fill="1" applyBorder="1" applyAlignment="1">
      <alignment wrapText="1"/>
    </xf>
    <xf numFmtId="0" fontId="16" fillId="0" borderId="1" xfId="0" applyFont="1" applyBorder="1" applyAlignment="1">
      <alignment wrapText="1"/>
    </xf>
    <xf numFmtId="0" fontId="16" fillId="0" borderId="12" xfId="0" applyFont="1" applyBorder="1"/>
    <xf numFmtId="0" fontId="1" fillId="0" borderId="1" xfId="0" applyFont="1" applyBorder="1"/>
    <xf numFmtId="0" fontId="1" fillId="0" borderId="0" xfId="0" applyFont="1" applyAlignment="1">
      <alignment vertical="top" wrapText="1"/>
    </xf>
    <xf numFmtId="0" fontId="1" fillId="0" borderId="1" xfId="0" applyFont="1" applyBorder="1" applyAlignment="1">
      <alignment vertical="top" wrapText="1"/>
    </xf>
    <xf numFmtId="0" fontId="1" fillId="0" borderId="10" xfId="0" applyFont="1" applyBorder="1" applyAlignment="1">
      <alignment horizontal="center" vertical="top" wrapText="1"/>
    </xf>
    <xf numFmtId="0" fontId="1" fillId="0" borderId="11" xfId="0" applyFont="1" applyBorder="1" applyAlignment="1">
      <alignment horizontal="center" vertical="top" wrapText="1"/>
    </xf>
    <xf numFmtId="0" fontId="1" fillId="0" borderId="12" xfId="0" applyFont="1" applyBorder="1" applyAlignment="1">
      <alignment vertical="top" wrapText="1"/>
    </xf>
    <xf numFmtId="0" fontId="1" fillId="0" borderId="12" xfId="0" applyFont="1" applyBorder="1"/>
    <xf numFmtId="0" fontId="1" fillId="0" borderId="9" xfId="0" applyFont="1" applyBorder="1" applyAlignment="1">
      <alignment vertical="top" wrapText="1"/>
    </xf>
    <xf numFmtId="0" fontId="16" fillId="0" borderId="8" xfId="0" applyFont="1" applyBorder="1"/>
    <xf numFmtId="0" fontId="16" fillId="0" borderId="1" xfId="0" applyFont="1" applyBorder="1"/>
    <xf numFmtId="0" fontId="16" fillId="0" borderId="1" xfId="0" applyFont="1" applyBorder="1" applyAlignment="1">
      <alignment horizontal="center"/>
    </xf>
    <xf numFmtId="0" fontId="17" fillId="0" borderId="1" xfId="0" applyFont="1" applyBorder="1" applyAlignment="1">
      <alignment horizontal="center"/>
    </xf>
    <xf numFmtId="0" fontId="1" fillId="0" borderId="0" xfId="0" applyFont="1"/>
    <xf numFmtId="0" fontId="18" fillId="0" borderId="12" xfId="0" applyFont="1" applyBorder="1"/>
    <xf numFmtId="0" fontId="1" fillId="0" borderId="1" xfId="0" applyFont="1" applyBorder="1" applyAlignment="1">
      <alignment horizontal="center" vertical="top" wrapText="1"/>
    </xf>
    <xf numFmtId="0" fontId="19" fillId="0" borderId="3" xfId="0" applyFont="1" applyBorder="1" applyAlignment="1">
      <alignment horizontal="center" vertical="top" wrapText="1"/>
    </xf>
    <xf numFmtId="0" fontId="21" fillId="0" borderId="1" xfId="0" applyFont="1" applyBorder="1" applyAlignment="1">
      <alignment horizontal="left" vertical="top" wrapText="1"/>
    </xf>
    <xf numFmtId="0" fontId="1" fillId="0" borderId="0" xfId="0" applyFont="1" applyBorder="1" applyAlignment="1">
      <alignment vertical="top" wrapText="1"/>
    </xf>
    <xf numFmtId="0" fontId="1" fillId="0" borderId="5" xfId="0" applyFont="1" applyBorder="1"/>
    <xf numFmtId="0" fontId="1" fillId="0" borderId="2" xfId="0" applyFont="1" applyBorder="1"/>
    <xf numFmtId="0" fontId="1" fillId="0" borderId="2" xfId="0" applyFont="1" applyBorder="1" applyAlignment="1">
      <alignment horizontal="center"/>
    </xf>
    <xf numFmtId="0" fontId="3" fillId="0" borderId="2" xfId="0" applyFont="1" applyBorder="1" applyAlignment="1">
      <alignment horizontal="center"/>
    </xf>
    <xf numFmtId="0" fontId="1" fillId="0" borderId="9" xfId="0" applyFont="1" applyBorder="1"/>
    <xf numFmtId="0" fontId="1" fillId="5" borderId="1" xfId="0" applyFont="1" applyFill="1" applyBorder="1" applyAlignment="1">
      <alignment vertical="top" wrapText="1"/>
    </xf>
    <xf numFmtId="0" fontId="1" fillId="6" borderId="1" xfId="0" applyFont="1" applyFill="1" applyBorder="1" applyAlignment="1">
      <alignment vertical="top" wrapText="1"/>
    </xf>
    <xf numFmtId="0" fontId="1" fillId="7" borderId="1" xfId="0" applyFont="1" applyFill="1" applyBorder="1" applyAlignment="1">
      <alignment vertical="top" wrapText="1"/>
    </xf>
    <xf numFmtId="0" fontId="1" fillId="8" borderId="1" xfId="0" applyFont="1" applyFill="1" applyBorder="1" applyAlignment="1">
      <alignment vertical="top" wrapText="1"/>
    </xf>
    <xf numFmtId="0" fontId="1" fillId="9" borderId="1" xfId="0" applyFont="1" applyFill="1" applyBorder="1" applyAlignment="1">
      <alignment vertical="top" wrapText="1"/>
    </xf>
    <xf numFmtId="0" fontId="1" fillId="10" borderId="1" xfId="0" applyFont="1" applyFill="1" applyBorder="1" applyAlignment="1">
      <alignment vertical="top" wrapText="1"/>
    </xf>
    <xf numFmtId="0" fontId="1" fillId="11" borderId="1" xfId="0" applyFont="1" applyFill="1" applyBorder="1" applyAlignment="1">
      <alignment vertical="top" wrapText="1"/>
    </xf>
    <xf numFmtId="0" fontId="1" fillId="12" borderId="1" xfId="0" applyFont="1" applyFill="1" applyBorder="1" applyAlignment="1">
      <alignment vertical="top" wrapText="1"/>
    </xf>
    <xf numFmtId="0" fontId="1" fillId="13" borderId="1" xfId="0" applyFont="1" applyFill="1" applyBorder="1" applyAlignment="1">
      <alignment vertical="top" wrapText="1"/>
    </xf>
    <xf numFmtId="0" fontId="1" fillId="14" borderId="1" xfId="0" applyFont="1" applyFill="1" applyBorder="1" applyAlignment="1">
      <alignment vertical="top" wrapText="1"/>
    </xf>
    <xf numFmtId="0" fontId="1" fillId="4" borderId="1" xfId="0" applyFont="1" applyFill="1" applyBorder="1" applyAlignment="1">
      <alignment vertical="top" wrapText="1"/>
    </xf>
    <xf numFmtId="0" fontId="7" fillId="4"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7" fillId="4" borderId="1" xfId="0" applyFont="1" applyFill="1" applyBorder="1" applyAlignment="1">
      <alignment vertical="top" wrapText="1"/>
    </xf>
    <xf numFmtId="0" fontId="22" fillId="3" borderId="13" xfId="0" applyFont="1" applyFill="1" applyBorder="1" applyAlignment="1">
      <alignment horizontal="center" vertical="top"/>
    </xf>
    <xf numFmtId="0" fontId="22" fillId="3" borderId="13" xfId="0" applyFont="1" applyFill="1" applyBorder="1" applyAlignment="1">
      <alignment horizontal="center" vertical="top" wrapText="1"/>
    </xf>
    <xf numFmtId="0" fontId="1" fillId="0" borderId="0" xfId="0" applyFont="1" applyBorder="1" applyAlignment="1">
      <alignment horizontal="center" vertical="top" wrapText="1"/>
    </xf>
    <xf numFmtId="0" fontId="7" fillId="0" borderId="0" xfId="0" applyFont="1" applyAlignment="1">
      <alignment vertical="top" wrapText="1"/>
    </xf>
    <xf numFmtId="0" fontId="24" fillId="0" borderId="0" xfId="0" applyFont="1" applyAlignment="1">
      <alignment vertical="top" wrapText="1"/>
    </xf>
    <xf numFmtId="0" fontId="25" fillId="11" borderId="10" xfId="0" applyFont="1" applyFill="1" applyBorder="1" applyAlignment="1">
      <alignment horizontal="center" vertical="top" wrapText="1"/>
    </xf>
    <xf numFmtId="0" fontId="1" fillId="0" borderId="8" xfId="0" applyFont="1" applyBorder="1" applyAlignment="1">
      <alignment horizontal="center" vertical="top" wrapText="1"/>
    </xf>
    <xf numFmtId="0" fontId="1" fillId="0" borderId="5" xfId="0" applyFont="1" applyBorder="1" applyAlignment="1">
      <alignment horizontal="center" vertical="top" wrapText="1"/>
    </xf>
    <xf numFmtId="0" fontId="3" fillId="0" borderId="1" xfId="0" applyFont="1" applyBorder="1" applyAlignment="1">
      <alignment horizontal="center" vertical="top"/>
    </xf>
    <xf numFmtId="0" fontId="7" fillId="0" borderId="1" xfId="0" applyFont="1" applyBorder="1" applyAlignment="1">
      <alignment horizontal="center" vertical="top"/>
    </xf>
    <xf numFmtId="0" fontId="16" fillId="0" borderId="1" xfId="0" applyFont="1" applyBorder="1" applyAlignment="1">
      <alignment horizontal="center" vertical="top"/>
    </xf>
    <xf numFmtId="0" fontId="17" fillId="0" borderId="1" xfId="0" applyFont="1" applyBorder="1" applyAlignment="1">
      <alignment horizontal="center" vertical="top"/>
    </xf>
    <xf numFmtId="0" fontId="1" fillId="0" borderId="1" xfId="0" applyFont="1" applyBorder="1" applyAlignment="1">
      <alignment vertical="top"/>
    </xf>
    <xf numFmtId="0" fontId="7" fillId="0" borderId="1" xfId="0" applyFont="1" applyFill="1" applyBorder="1" applyAlignment="1">
      <alignment horizontal="center" vertical="top"/>
    </xf>
    <xf numFmtId="0" fontId="16" fillId="0" borderId="1" xfId="0" applyFont="1" applyBorder="1" applyAlignment="1">
      <alignment vertical="top"/>
    </xf>
    <xf numFmtId="0" fontId="1" fillId="11" borderId="1" xfId="0" applyFont="1" applyFill="1" applyBorder="1" applyAlignment="1">
      <alignment horizontal="center" vertical="top" wrapText="1"/>
    </xf>
    <xf numFmtId="0" fontId="27" fillId="15" borderId="1" xfId="0" applyFont="1" applyFill="1" applyBorder="1" applyAlignment="1">
      <alignment vertical="center" wrapText="1"/>
    </xf>
    <xf numFmtId="0" fontId="28" fillId="0" borderId="1" xfId="0" applyFont="1" applyBorder="1" applyAlignment="1">
      <alignment vertical="center" wrapText="1"/>
    </xf>
    <xf numFmtId="9" fontId="28" fillId="0" borderId="1"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1" fillId="0" borderId="0" xfId="0" applyFont="1" applyAlignment="1">
      <alignment horizontal="center"/>
    </xf>
    <xf numFmtId="0" fontId="1" fillId="0" borderId="1" xfId="0" applyFont="1" applyBorder="1" applyAlignment="1">
      <alignment vertical="center" wrapText="1"/>
    </xf>
    <xf numFmtId="0" fontId="28" fillId="0" borderId="1" xfId="0" applyFont="1" applyFill="1" applyBorder="1" applyAlignment="1">
      <alignment vertical="center" wrapText="1"/>
    </xf>
    <xf numFmtId="0" fontId="13" fillId="0" borderId="0" xfId="1"/>
    <xf numFmtId="0" fontId="1" fillId="0" borderId="1" xfId="0" applyFont="1" applyBorder="1" applyAlignment="1">
      <alignment horizontal="center" vertical="top" wrapText="1"/>
    </xf>
    <xf numFmtId="0" fontId="1" fillId="0" borderId="11" xfId="0" applyFont="1" applyBorder="1" applyAlignment="1">
      <alignment vertical="top" wrapText="1"/>
    </xf>
    <xf numFmtId="0" fontId="7" fillId="0" borderId="2" xfId="0" applyFont="1" applyFill="1" applyBorder="1" applyAlignment="1">
      <alignment vertical="top" wrapText="1"/>
    </xf>
    <xf numFmtId="0" fontId="3" fillId="0" borderId="2" xfId="0" applyFont="1" applyBorder="1" applyAlignment="1">
      <alignment horizontal="center" vertical="top" wrapText="1"/>
    </xf>
    <xf numFmtId="0" fontId="7" fillId="0" borderId="0" xfId="0" applyFont="1" applyBorder="1" applyAlignment="1">
      <alignment vertical="top" wrapText="1"/>
    </xf>
    <xf numFmtId="0" fontId="7" fillId="0" borderId="0" xfId="0" applyFont="1" applyBorder="1" applyAlignment="1">
      <alignment horizontal="center" vertical="top" wrapText="1"/>
    </xf>
    <xf numFmtId="0" fontId="1" fillId="0" borderId="1" xfId="0" applyFont="1" applyFill="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vertical="top" wrapText="1"/>
    </xf>
    <xf numFmtId="0" fontId="17" fillId="0" borderId="1" xfId="0" applyFont="1" applyBorder="1" applyAlignment="1">
      <alignment vertical="top" wrapText="1"/>
    </xf>
    <xf numFmtId="0" fontId="7" fillId="0" borderId="1" xfId="0" applyFont="1" applyBorder="1" applyAlignment="1">
      <alignment vertical="top"/>
    </xf>
    <xf numFmtId="0" fontId="1" fillId="0" borderId="1" xfId="0" applyFont="1" applyFill="1" applyBorder="1" applyAlignment="1">
      <alignment vertical="top"/>
    </xf>
    <xf numFmtId="0" fontId="25" fillId="0" borderId="0" xfId="0" applyFont="1" applyAlignment="1">
      <alignment horizontal="center" vertical="top" wrapText="1"/>
    </xf>
    <xf numFmtId="0" fontId="1" fillId="0" borderId="1" xfId="0" applyFont="1" applyBorder="1" applyAlignment="1">
      <alignment horizontal="left" vertical="top"/>
    </xf>
    <xf numFmtId="0" fontId="1" fillId="0" borderId="8" xfId="0" applyFont="1" applyBorder="1" applyAlignment="1">
      <alignment horizontal="center" vertical="top"/>
    </xf>
    <xf numFmtId="0" fontId="1" fillId="0" borderId="12" xfId="0" applyFont="1" applyBorder="1" applyAlignment="1">
      <alignment vertical="top"/>
    </xf>
    <xf numFmtId="0" fontId="16" fillId="0" borderId="8" xfId="0" applyFont="1" applyBorder="1" applyAlignment="1">
      <alignment horizontal="center" vertical="top"/>
    </xf>
    <xf numFmtId="0" fontId="16" fillId="0" borderId="12" xfId="0" applyFont="1" applyBorder="1" applyAlignment="1">
      <alignment vertical="top"/>
    </xf>
    <xf numFmtId="0" fontId="18" fillId="0" borderId="1" xfId="0" applyFont="1" applyBorder="1" applyAlignment="1">
      <alignment vertical="top"/>
    </xf>
    <xf numFmtId="0" fontId="0" fillId="0" borderId="0" xfId="0" applyFill="1" applyAlignment="1">
      <alignment horizontal="center"/>
    </xf>
    <xf numFmtId="0" fontId="1" fillId="0" borderId="0" xfId="0" applyFont="1" applyFill="1" applyAlignment="1">
      <alignment vertical="top" wrapText="1"/>
    </xf>
    <xf numFmtId="0" fontId="2" fillId="0" borderId="0" xfId="0" applyFont="1" applyFill="1" applyAlignment="1">
      <alignment vertical="top"/>
    </xf>
    <xf numFmtId="0" fontId="2" fillId="0" borderId="0" xfId="0" applyFont="1" applyFill="1" applyAlignment="1">
      <alignment vertical="top" wrapText="1"/>
    </xf>
    <xf numFmtId="0" fontId="7" fillId="0" borderId="0" xfId="0" applyFont="1" applyFill="1" applyAlignment="1">
      <alignment horizontal="center" vertical="top" wrapText="1"/>
    </xf>
    <xf numFmtId="0" fontId="1" fillId="0" borderId="2" xfId="0" applyFont="1" applyFill="1" applyBorder="1" applyAlignment="1">
      <alignment horizontal="center" vertical="top" wrapText="1"/>
    </xf>
    <xf numFmtId="0" fontId="25" fillId="0" borderId="0" xfId="0" applyFont="1" applyFill="1" applyAlignment="1">
      <alignment vertical="top" wrapText="1"/>
    </xf>
    <xf numFmtId="0" fontId="25" fillId="0" borderId="0" xfId="0" applyFont="1" applyBorder="1" applyAlignment="1">
      <alignment horizontal="center" vertical="top" wrapText="1"/>
    </xf>
    <xf numFmtId="0" fontId="25" fillId="0" borderId="0" xfId="0" applyFont="1" applyFill="1" applyAlignment="1">
      <alignment horizontal="center" vertical="top" wrapText="1"/>
    </xf>
    <xf numFmtId="0" fontId="1" fillId="0" borderId="8" xfId="0" applyFont="1" applyFill="1" applyBorder="1" applyAlignment="1">
      <alignment horizontal="center" vertical="top"/>
    </xf>
    <xf numFmtId="0" fontId="1" fillId="0" borderId="7" xfId="0" applyFont="1" applyFill="1" applyBorder="1" applyAlignment="1">
      <alignment horizontal="center" vertical="top"/>
    </xf>
    <xf numFmtId="0" fontId="25" fillId="0" borderId="4" xfId="0" applyFont="1" applyFill="1" applyBorder="1" applyAlignment="1">
      <alignment horizontal="center" vertical="top"/>
    </xf>
    <xf numFmtId="0" fontId="25" fillId="0" borderId="4" xfId="0" applyFont="1" applyFill="1" applyBorder="1" applyAlignment="1">
      <alignment horizontal="center" vertical="top" wrapText="1"/>
    </xf>
    <xf numFmtId="0" fontId="1" fillId="0" borderId="5" xfId="0" applyFont="1" applyFill="1" applyBorder="1" applyAlignment="1">
      <alignment horizontal="center" vertical="top"/>
    </xf>
    <xf numFmtId="0" fontId="1" fillId="0" borderId="2" xfId="0" applyFont="1" applyFill="1" applyBorder="1" applyAlignment="1">
      <alignment vertical="top" wrapText="1"/>
    </xf>
    <xf numFmtId="0" fontId="1" fillId="0" borderId="2" xfId="0" applyFont="1" applyFill="1" applyBorder="1" applyAlignment="1">
      <alignment horizontal="left" vertical="top" wrapText="1"/>
    </xf>
    <xf numFmtId="0" fontId="22" fillId="0" borderId="11" xfId="0" applyFont="1" applyFill="1" applyBorder="1" applyAlignment="1">
      <alignment horizontal="center" vertical="top" wrapText="1"/>
    </xf>
    <xf numFmtId="0" fontId="6" fillId="0" borderId="0" xfId="0" applyFont="1" applyAlignment="1">
      <alignment horizontal="center"/>
    </xf>
    <xf numFmtId="0" fontId="1" fillId="0" borderId="0" xfId="0" applyFont="1" applyAlignment="1">
      <alignment vertical="center"/>
    </xf>
    <xf numFmtId="0" fontId="0" fillId="0" borderId="0" xfId="0" applyAlignment="1"/>
    <xf numFmtId="0" fontId="25" fillId="0" borderId="4" xfId="0" applyFont="1" applyFill="1" applyBorder="1" applyAlignment="1">
      <alignment vertical="top" wrapText="1"/>
    </xf>
    <xf numFmtId="0" fontId="1" fillId="0" borderId="0" xfId="0" applyFont="1" applyAlignment="1">
      <alignment horizontal="center" vertical="center" wrapText="1"/>
    </xf>
    <xf numFmtId="0" fontId="1" fillId="0" borderId="0" xfId="0" applyFont="1" applyFill="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center" vertical="top" wrapText="1"/>
    </xf>
    <xf numFmtId="0" fontId="29" fillId="0" borderId="0" xfId="0" applyFont="1"/>
    <xf numFmtId="0" fontId="30" fillId="16" borderId="0" xfId="0" applyFont="1" applyFill="1"/>
    <xf numFmtId="0" fontId="30" fillId="17" borderId="0" xfId="0" applyFont="1" applyFill="1"/>
    <xf numFmtId="0" fontId="30" fillId="18" borderId="0" xfId="0" applyFont="1" applyFill="1"/>
    <xf numFmtId="0" fontId="30" fillId="9" borderId="0" xfId="0" applyFont="1" applyFill="1"/>
    <xf numFmtId="0" fontId="30" fillId="19" borderId="0" xfId="0" applyFont="1" applyFill="1"/>
    <xf numFmtId="0" fontId="30" fillId="0" borderId="0" xfId="0" applyFont="1" applyFill="1"/>
    <xf numFmtId="0" fontId="25" fillId="0" borderId="14" xfId="0" applyFont="1" applyBorder="1"/>
    <xf numFmtId="0" fontId="25" fillId="0" borderId="14" xfId="0" applyFont="1" applyBorder="1" applyAlignment="1">
      <alignment horizontal="center"/>
    </xf>
    <xf numFmtId="0" fontId="1" fillId="0" borderId="14" xfId="0" applyFont="1" applyBorder="1"/>
    <xf numFmtId="164" fontId="1" fillId="0" borderId="14" xfId="0" applyNumberFormat="1" applyFont="1" applyBorder="1" applyAlignment="1">
      <alignment horizontal="center"/>
    </xf>
    <xf numFmtId="0" fontId="30" fillId="16" borderId="14" xfId="0" applyFont="1" applyFill="1" applyBorder="1"/>
    <xf numFmtId="0" fontId="30" fillId="17" borderId="14" xfId="0" applyFont="1" applyFill="1" applyBorder="1"/>
    <xf numFmtId="0" fontId="30" fillId="18" borderId="14" xfId="0" applyFont="1" applyFill="1" applyBorder="1"/>
    <xf numFmtId="0" fontId="1" fillId="0" borderId="14" xfId="0" applyFont="1" applyBorder="1" applyAlignment="1">
      <alignment horizontal="center"/>
    </xf>
    <xf numFmtId="0" fontId="30" fillId="9" borderId="14" xfId="0" applyFont="1" applyFill="1" applyBorder="1"/>
    <xf numFmtId="0" fontId="30" fillId="0" borderId="14" xfId="0" applyFont="1" applyFill="1" applyBorder="1"/>
    <xf numFmtId="0" fontId="30" fillId="19" borderId="14" xfId="0" applyFont="1" applyFill="1" applyBorder="1"/>
    <xf numFmtId="0" fontId="22" fillId="24" borderId="14" xfId="0" applyFont="1" applyFill="1" applyBorder="1" applyAlignment="1">
      <alignment horizontal="center"/>
    </xf>
    <xf numFmtId="0" fontId="1" fillId="0" borderId="1" xfId="0" applyFont="1" applyBorder="1" applyAlignment="1">
      <alignment horizontal="center" vertical="top" wrapText="1"/>
    </xf>
    <xf numFmtId="0" fontId="22" fillId="22" borderId="14" xfId="0" applyFont="1" applyFill="1" applyBorder="1" applyAlignment="1">
      <alignment horizontal="center"/>
    </xf>
    <xf numFmtId="0" fontId="22" fillId="21" borderId="14" xfId="0" applyFont="1" applyFill="1" applyBorder="1" applyAlignment="1">
      <alignment horizontal="center"/>
    </xf>
    <xf numFmtId="0" fontId="22" fillId="20" borderId="14" xfId="0" applyFont="1" applyFill="1" applyBorder="1" applyAlignment="1">
      <alignment horizontal="center"/>
    </xf>
    <xf numFmtId="0" fontId="22" fillId="23" borderId="14" xfId="0" applyFont="1" applyFill="1" applyBorder="1" applyAlignment="1">
      <alignment horizontal="center"/>
    </xf>
    <xf numFmtId="0" fontId="28" fillId="0" borderId="1" xfId="0" applyFont="1" applyBorder="1" applyAlignment="1">
      <alignment horizontal="center" vertical="center" wrapText="1"/>
    </xf>
    <xf numFmtId="0" fontId="27" fillId="15" borderId="1" xfId="0" applyFont="1" applyFill="1" applyBorder="1" applyAlignment="1">
      <alignment horizontal="center" vertical="center" wrapText="1"/>
    </xf>
    <xf numFmtId="0" fontId="26" fillId="15" borderId="1" xfId="0" applyFont="1" applyFill="1" applyBorder="1" applyAlignment="1">
      <alignment horizontal="center" vertical="center" wrapText="1"/>
    </xf>
  </cellXfs>
  <cellStyles count="2">
    <cellStyle name="Hyperlink" xfId="1" builtinId="8"/>
    <cellStyle name="Normal" xfId="0" builtinId="0"/>
  </cellStyles>
  <dxfs count="86">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none"/>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LindeDaxOffice"/>
        <family val="2"/>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left/>
        <right style="thin">
          <color auto="1"/>
        </right>
        <top style="thin">
          <color auto="1"/>
        </top>
        <bottom style="thin">
          <color auto="1"/>
        </bottom>
        <vertical/>
        <horizontal/>
      </border>
    </dxf>
    <dxf>
      <fill>
        <patternFill patternType="solid">
          <fgColor rgb="FFFFC7CE"/>
          <bgColor rgb="FF000000"/>
        </patternFill>
      </fill>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outline="0">
        <left style="thin">
          <color auto="1"/>
        </left>
        <right style="thin">
          <color auto="1"/>
        </right>
        <top/>
        <bottom/>
      </border>
    </dxf>
    <dxf>
      <font>
        <color rgb="FF9C0006"/>
      </font>
      <fill>
        <patternFill>
          <bgColor rgb="FFFFC7CE"/>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none"/>
      </font>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LindeDaxOffice"/>
        <family val="2"/>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alignment horizontal="general" vertical="top" textRotation="0" wrapText="1" indent="0" justifyLastLine="0" shrinkToFit="0" readingOrder="0"/>
      <border diagonalUp="0" diagonalDown="0" outline="0">
        <left style="thin">
          <color auto="1"/>
        </left>
        <right/>
        <top style="thin">
          <color auto="1"/>
        </top>
        <bottom style="thin">
          <color auto="1"/>
        </bottom>
      </border>
    </dxf>
    <dxf>
      <border outline="0">
        <left style="thin">
          <color auto="1"/>
        </left>
        <right style="thin">
          <color auto="1"/>
        </right>
        <top style="thin">
          <color auto="1"/>
        </top>
        <bottom style="thin">
          <color auto="1"/>
        </bottom>
      </border>
    </dxf>
    <dxf>
      <alignment vertical="top" textRotation="0" indent="0" justifyLastLine="0" shrinkToFit="0" readingOrder="0"/>
    </dxf>
    <dxf>
      <font>
        <b val="0"/>
        <i val="0"/>
        <strike val="0"/>
        <condense val="0"/>
        <extend val="0"/>
        <outline val="0"/>
        <shadow val="0"/>
        <u val="none"/>
        <vertAlign val="baseline"/>
        <sz val="11"/>
        <color theme="1"/>
        <name val="LindeDaxOffice"/>
        <family val="2"/>
        <scheme val="none"/>
      </font>
      <alignment horizontal="center" vertical="top" textRotation="0" wrapText="1" indent="0" justifyLastLine="0" shrinkToFit="0" readingOrder="0"/>
      <border diagonalUp="0" diagonalDown="0" outline="0">
        <left style="thin">
          <color auto="1"/>
        </left>
        <right style="thin">
          <color auto="1"/>
        </right>
        <top/>
        <bottom/>
      </border>
    </dxf>
    <dxf>
      <fill>
        <patternFill>
          <bgColor rgb="FFFF0000"/>
        </patternFill>
      </fill>
    </dxf>
    <dxf>
      <fill>
        <patternFill>
          <bgColor rgb="FFFF0000"/>
        </patternFill>
      </fill>
    </dxf>
    <dxf>
      <fill>
        <patternFill>
          <bgColor rgb="FFFF0000"/>
        </patternFill>
      </fill>
    </dxf>
    <dxf>
      <font>
        <b val="0"/>
        <i val="0"/>
        <strike val="0"/>
        <condense val="0"/>
        <extend val="0"/>
        <outline val="0"/>
        <shadow val="0"/>
        <u val="none"/>
        <vertAlign val="baseline"/>
        <sz val="11"/>
        <color theme="1"/>
        <name val="LindeDaxOffice"/>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LindeDaxOffice"/>
        <family val="2"/>
        <scheme val="none"/>
      </font>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LindeDaxOffice"/>
        <family val="2"/>
        <scheme val="none"/>
      </font>
      <fill>
        <patternFill patternType="none">
          <fgColor indexed="64"/>
          <bgColor indexed="65"/>
        </patternFill>
      </fill>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fill>
        <patternFill patternType="none">
          <fgColor indexed="64"/>
          <bgColor indexed="65"/>
        </patternFill>
      </fill>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LindeDaxOffice"/>
        <family val="2"/>
        <scheme val="none"/>
      </font>
      <fill>
        <patternFill patternType="none">
          <fgColor indexed="64"/>
          <bgColor indexed="65"/>
        </patternFill>
      </fill>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LindeDaxOffice"/>
        <family val="2"/>
        <scheme val="none"/>
      </font>
      <fill>
        <patternFill patternType="none">
          <fgColor indexed="64"/>
          <bgColor indexed="65"/>
        </patternFill>
      </fill>
      <alignment horizontal="center"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1"/>
        <name val="LindeDaxOffice"/>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thin">
          <color auto="1"/>
        </left>
        <right style="thin">
          <color auto="1"/>
        </right>
        <top/>
        <bottom/>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4"/>
        <color theme="1"/>
        <name val="Calibri Light"/>
        <family val="2"/>
        <scheme val="major"/>
      </font>
      <fill>
        <patternFill patternType="none">
          <fgColor indexed="64"/>
          <bgColor auto="1"/>
        </patternFill>
      </fill>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4"/>
        <color theme="1"/>
        <name val="Calibri Light"/>
        <family val="2"/>
        <scheme val="major"/>
      </font>
      <fill>
        <patternFill patternType="none">
          <fgColor indexed="64"/>
          <bgColor indexed="65"/>
        </patternFill>
      </fill>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4"/>
        <color theme="1"/>
        <name val="Calibri Light"/>
        <family val="2"/>
        <scheme val="major"/>
      </font>
      <fill>
        <patternFill patternType="none">
          <fgColor indexed="64"/>
          <bgColor indexed="65"/>
        </patternFill>
      </fill>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4"/>
        <color theme="1"/>
        <name val="Calibri Light"/>
        <family val="2"/>
        <scheme val="major"/>
      </font>
      <fill>
        <patternFill patternType="none">
          <fgColor indexed="64"/>
          <bgColor auto="1"/>
        </patternFill>
      </fill>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4"/>
        <color theme="1"/>
        <name val="Calibri Light"/>
        <family val="2"/>
        <scheme val="maj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4"/>
        <color theme="1"/>
        <name val="Calibri Light"/>
        <family val="2"/>
        <scheme val="major"/>
      </font>
      <fill>
        <patternFill patternType="none">
          <fgColor indexed="64"/>
          <bgColor auto="1"/>
        </patternFill>
      </fill>
      <alignment horizontal="left"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4"/>
        <color theme="1"/>
        <name val="Calibri Light"/>
        <family val="2"/>
        <scheme val="major"/>
      </font>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4"/>
        <name val="Calibri Light"/>
        <family val="2"/>
        <scheme val="major"/>
      </font>
      <fill>
        <patternFill patternType="none">
          <fgColor indexed="64"/>
          <bgColor auto="1"/>
        </patternFill>
      </fill>
    </dxf>
    <dxf>
      <font>
        <strike val="0"/>
        <outline val="0"/>
        <shadow val="0"/>
        <u val="none"/>
        <vertAlign val="baseline"/>
        <sz val="14"/>
        <name val="Calibri Light"/>
        <family val="2"/>
        <scheme val="major"/>
      </font>
      <fill>
        <patternFill patternType="none">
          <fgColor indexed="64"/>
          <bgColor auto="1"/>
        </patternFill>
      </fill>
      <alignment horizontal="general" vertical="top" textRotation="0" wrapText="1" indent="0" justifyLastLine="0" shrinkToFit="0" readingOrder="0"/>
    </dxf>
  </dxfs>
  <tableStyles count="0" defaultTableStyle="TableStyleMedium2" defaultPivotStyle="PivotStyleLight16"/>
  <colors>
    <mruColors>
      <color rgb="FF660033"/>
      <color rgb="FFCC3300"/>
      <color rgb="FF006600"/>
      <color rgb="FF000099"/>
      <color rgb="FFFCAEAE"/>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theme" Target="theme/theme1.xml" /><Relationship Id="rId18" Type="http://schemas.openxmlformats.org/officeDocument/2006/relationships/calcChain" Target="calcChain.xml" /><Relationship Id="rId3" Type="http://schemas.openxmlformats.org/officeDocument/2006/relationships/worksheet" Target="worksheets/sheet3.xml" /><Relationship Id="rId21" Type="http://schemas.openxmlformats.org/officeDocument/2006/relationships/customXml" Target="../customXml/item3.xml" /><Relationship Id="rId7" Type="http://schemas.openxmlformats.org/officeDocument/2006/relationships/worksheet" Target="worksheets/sheet7.xml" /><Relationship Id="rId12" Type="http://schemas.microsoft.com/office/2007/relationships/slicerCache" Target="slicerCaches/slicerCache2.xml" /><Relationship Id="rId17" Type="http://schemas.microsoft.com/office/2017/10/relationships/person" Target="persons/person.xml" /><Relationship Id="rId2" Type="http://schemas.openxmlformats.org/officeDocument/2006/relationships/worksheet" Target="worksheets/sheet2.xml" /><Relationship Id="rId16" Type="http://schemas.openxmlformats.org/officeDocument/2006/relationships/sharedStrings" Target="sharedStrings.xml" /><Relationship Id="rId20" Type="http://schemas.openxmlformats.org/officeDocument/2006/relationships/customXml" Target="../customXml/item2.xml" /><Relationship Id="rId1" Type="http://schemas.openxmlformats.org/officeDocument/2006/relationships/worksheet" Target="worksheets/sheet1.xml" /><Relationship Id="rId6" Type="http://schemas.openxmlformats.org/officeDocument/2006/relationships/worksheet" Target="worksheets/sheet6.xml" /><Relationship Id="rId11" Type="http://schemas.microsoft.com/office/2007/relationships/slicerCache" Target="slicerCaches/slicerCache1.xml" /><Relationship Id="rId5" Type="http://schemas.openxmlformats.org/officeDocument/2006/relationships/worksheet" Target="worksheets/sheet5.xml" /><Relationship Id="rId15" Type="http://schemas.openxmlformats.org/officeDocument/2006/relationships/styles" Target="styles.xml" /><Relationship Id="rId10" Type="http://schemas.openxmlformats.org/officeDocument/2006/relationships/worksheet" Target="worksheets/sheet10.xml" /><Relationship Id="rId19" Type="http://schemas.openxmlformats.org/officeDocument/2006/relationships/customXml" Target="../customXml/item1.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connections" Target="connections.xml" /><Relationship Id="rId22" Type="http://schemas.openxmlformats.org/officeDocument/2006/relationships/customXml" Target="../customXml/item4.xml" /></Relationships>
</file>

<file path=xl/drawings/_rels/drawing2.xml.rels><?xml version="1.0" encoding="UTF-8" standalone="yes"?>
<Relationships xmlns="http://schemas.openxmlformats.org/package/2006/relationships"><Relationship Id="rId2" Type="http://schemas.openxmlformats.org/officeDocument/2006/relationships/image" Target="../media/image2.png"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absolute">
    <xdr:from>
      <xdr:col>9</xdr:col>
      <xdr:colOff>847725</xdr:colOff>
      <xdr:row>2</xdr:row>
      <xdr:rowOff>190500</xdr:rowOff>
    </xdr:from>
    <xdr:to>
      <xdr:col>10</xdr:col>
      <xdr:colOff>323850</xdr:colOff>
      <xdr:row>11</xdr:row>
      <xdr:rowOff>171450</xdr:rowOff>
    </xdr:to>
    <mc:AlternateContent xmlns:mc="http://schemas.openxmlformats.org/markup-compatibility/2006" xmlns:sle15="http://schemas.microsoft.com/office/drawing/2012/slicer">
      <mc:Choice Requires="sle15">
        <xdr:graphicFrame macro="">
          <xdr:nvGraphicFramePr>
            <xdr:cNvPr id="2" name="Region">
              <a:extLst>
                <a:ext uri="{FF2B5EF4-FFF2-40B4-BE49-F238E27FC236}">
                  <a16:creationId xmlns:a16="http://schemas.microsoft.com/office/drawing/2014/main" id="{FB9900AD-9538-4CF0-B37F-29401B4EEF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106275" y="638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390525</xdr:colOff>
      <xdr:row>2</xdr:row>
      <xdr:rowOff>190500</xdr:rowOff>
    </xdr:from>
    <xdr:to>
      <xdr:col>13</xdr:col>
      <xdr:colOff>390525</xdr:colOff>
      <xdr:row>21</xdr:row>
      <xdr:rowOff>114300</xdr:rowOff>
    </xdr:to>
    <mc:AlternateContent xmlns:mc="http://schemas.openxmlformats.org/markup-compatibility/2006" xmlns:sle15="http://schemas.microsoft.com/office/drawing/2012/slicer">
      <mc:Choice Requires="sle15">
        <xdr:graphicFrame macro="">
          <xdr:nvGraphicFramePr>
            <xdr:cNvPr id="3" name="Production Site">
              <a:extLst>
                <a:ext uri="{FF2B5EF4-FFF2-40B4-BE49-F238E27FC236}">
                  <a16:creationId xmlns:a16="http://schemas.microsoft.com/office/drawing/2014/main" id="{EF7AE8D8-5AB9-442F-B090-84DDD122A807}"/>
                </a:ext>
              </a:extLst>
            </xdr:cNvPr>
            <xdr:cNvGraphicFramePr/>
          </xdr:nvGraphicFramePr>
          <xdr:xfrm>
            <a:off x="0" y="0"/>
            <a:ext cx="0" cy="0"/>
          </xdr:xfrm>
          <a:graphic>
            <a:graphicData uri="http://schemas.microsoft.com/office/drawing/2010/slicer">
              <sle:slicer xmlns:sle="http://schemas.microsoft.com/office/drawing/2010/slicer" name="Production Site"/>
            </a:graphicData>
          </a:graphic>
        </xdr:graphicFrame>
      </mc:Choice>
      <mc:Fallback xmlns="">
        <xdr:sp macro="" textlink="">
          <xdr:nvSpPr>
            <xdr:cNvPr id="0" name=""/>
            <xdr:cNvSpPr>
              <a:spLocks noTextEdit="1"/>
            </xdr:cNvSpPr>
          </xdr:nvSpPr>
          <xdr:spPr>
            <a:xfrm>
              <a:off x="14001750" y="638175"/>
              <a:ext cx="1828800" cy="4371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20411</xdr:colOff>
      <xdr:row>13</xdr:row>
      <xdr:rowOff>20411</xdr:rowOff>
    </xdr:from>
    <xdr:to>
      <xdr:col>5</xdr:col>
      <xdr:colOff>25309</xdr:colOff>
      <xdr:row>24</xdr:row>
      <xdr:rowOff>86816</xdr:rowOff>
    </xdr:to>
    <xdr:pic>
      <xdr:nvPicPr>
        <xdr:cNvPr id="2" name="Picture 1">
          <a:extLst>
            <a:ext uri="{FF2B5EF4-FFF2-40B4-BE49-F238E27FC236}">
              <a16:creationId xmlns:a16="http://schemas.microsoft.com/office/drawing/2014/main" id="{7D8097E8-0C67-4D13-B2C6-4EB5F35D0CDC}"/>
            </a:ext>
          </a:extLst>
        </xdr:cNvPr>
        <xdr:cNvPicPr>
          <a:picLocks noChangeAspect="1"/>
        </xdr:cNvPicPr>
      </xdr:nvPicPr>
      <xdr:blipFill>
        <a:blip xmlns:r="http://schemas.openxmlformats.org/officeDocument/2006/relationships" r:embed="rId1"/>
        <a:stretch>
          <a:fillRect/>
        </a:stretch>
      </xdr:blipFill>
      <xdr:spPr>
        <a:xfrm>
          <a:off x="632732" y="3694340"/>
          <a:ext cx="4352381" cy="2161905"/>
        </a:xfrm>
        <a:prstGeom prst="rect">
          <a:avLst/>
        </a:prstGeom>
      </xdr:spPr>
    </xdr:pic>
    <xdr:clientData/>
  </xdr:twoCellAnchor>
  <xdr:twoCellAnchor editAs="oneCell">
    <xdr:from>
      <xdr:col>5</xdr:col>
      <xdr:colOff>95250</xdr:colOff>
      <xdr:row>13</xdr:row>
      <xdr:rowOff>13607</xdr:rowOff>
    </xdr:from>
    <xdr:to>
      <xdr:col>7</xdr:col>
      <xdr:colOff>977828</xdr:colOff>
      <xdr:row>42</xdr:row>
      <xdr:rowOff>12916</xdr:rowOff>
    </xdr:to>
    <xdr:pic>
      <xdr:nvPicPr>
        <xdr:cNvPr id="3" name="Picture 2">
          <a:extLst>
            <a:ext uri="{FF2B5EF4-FFF2-40B4-BE49-F238E27FC236}">
              <a16:creationId xmlns:a16="http://schemas.microsoft.com/office/drawing/2014/main" id="{0C2F52FD-DF9F-4824-9153-5038C279F421}"/>
            </a:ext>
          </a:extLst>
        </xdr:cNvPr>
        <xdr:cNvPicPr>
          <a:picLocks noChangeAspect="1"/>
        </xdr:cNvPicPr>
      </xdr:nvPicPr>
      <xdr:blipFill>
        <a:blip xmlns:r="http://schemas.openxmlformats.org/officeDocument/2006/relationships" r:embed="rId2"/>
        <a:stretch>
          <a:fillRect/>
        </a:stretch>
      </xdr:blipFill>
      <xdr:spPr>
        <a:xfrm>
          <a:off x="5055054" y="3687536"/>
          <a:ext cx="4209524" cy="552380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ick Loo" id="{001CC408-D344-4810-AA10-287DC833F399}" userId="S::my0922@linde.com::1f194c2d-62fc-4006-94ae-a8def2544e2f" providerId="AD"/>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F4687A-AF01-445C-9EA3-6C9024F9AB17}" sourceName="Region">
  <extLst>
    <x:ext xmlns:x15="http://schemas.microsoft.com/office/spreadsheetml/2010/11/main" uri="{2F2917AC-EB37-4324-AD4E-5DD8C200BD13}">
      <x15:tableSlicerCache tableId="4"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ion_Site" xr10:uid="{F5CC0EB9-B9D8-477D-8A5F-490D97059ACE}" sourceName="Production Site">
  <extLst>
    <x:ext xmlns:x15="http://schemas.microsoft.com/office/spreadsheetml/2010/11/main" uri="{2F2917AC-EB37-4324-AD4E-5DD8C200BD13}">
      <x15:tableSlicerCache tableId="4"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B33CAE9-9F7B-4C5E-8438-37483E28ED20}" cache="Slicer_Region" caption="Region" rowHeight="241300"/>
  <slicer name="Production Site" xr10:uid="{F3D6E810-2262-46DB-A9CE-F26937DCB93A}" cache="Slicer_Production_Site" caption="Production Si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A33168-781A-4EDB-AC83-D1D8B5A5D67C}" name="Table1" displayName="Table1" ref="B2:H38" totalsRowShown="0" headerRowDxfId="85" dataDxfId="84" tableBorderDxfId="83">
  <autoFilter ref="B2:H38" xr:uid="{2DB2B91A-2649-4538-A21D-BD274C9851CC}"/>
  <tableColumns count="7">
    <tableColumn id="1" xr3:uid="{7A3034B5-4A4D-4175-B8A9-1DA4634948F3}" name="Customer Name" dataDxfId="82"/>
    <tableColumn id="2" xr3:uid="{D988EE22-C542-4BDF-8010-11E7D723B084}" name="Customer Location" dataDxfId="81"/>
    <tableColumn id="3" xr3:uid="{939F97DB-7860-4A28-BF36-9118146FED4A}" name="Customer Address" dataDxfId="80"/>
    <tableColumn id="4" xr3:uid="{A50811AD-3C91-48DE-852A-81757789F783}" name="GPS Coordinates" dataDxfId="79"/>
    <tableColumn id="7" xr3:uid="{296768A2-F134-4CD4-90DF-642F883A4035}" name="Correct Address (if applicable)" dataDxfId="78"/>
    <tableColumn id="8" xr3:uid="{C19E3C71-252C-48C5-A710-97663A890265}" name="Correct GPS Coordinates" dataDxfId="77"/>
    <tableColumn id="5" xr3:uid="{19D42C83-12E9-45E8-AD18-020DC518B38C}" name="Remarks" dataDxfId="7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CD856F-C936-46C3-B859-561173DBA7B3}" name="Table4" displayName="Table4" ref="A5:I112" totalsRowShown="0" headerRowDxfId="70" dataDxfId="68" headerRowBorderDxfId="69" tableBorderDxfId="67" totalsRowBorderDxfId="66">
  <autoFilter ref="A5:I112" xr:uid="{FD5D3165-4844-4970-AD53-3A799D8680A3}"/>
  <sortState xmlns:xlrd2="http://schemas.microsoft.com/office/spreadsheetml/2017/richdata2" ref="A6:I112">
    <sortCondition ref="H6:H112"/>
    <sortCondition ref="D6:D112" customList="Central,East,Mid-Central,South,North,East Malaysia"/>
  </sortState>
  <tableColumns count="9">
    <tableColumn id="1" xr3:uid="{AE6C9149-2DF8-4B03-B028-6603FB5F7317}" name="Identifier" dataDxfId="65"/>
    <tableColumn id="2" xr3:uid="{1054D987-2E66-4C4F-90DE-FE8C63E4E02F}" name="No." dataDxfId="64">
      <calculatedColumnFormula>ROW()-5</calculatedColumnFormula>
    </tableColumn>
    <tableColumn id="3" xr3:uid="{4927AD9E-DAFF-482B-9252-CB8D569DC0BB}" name="Customer" dataDxfId="63"/>
    <tableColumn id="4" xr3:uid="{11057E60-87B1-4589-9579-0A8B8A4AAB1B}" name="Region" dataDxfId="62"/>
    <tableColumn id="5" xr3:uid="{0BFB22BA-8DBB-4D82-82EE-1DBA6ED4ADA0}" name="Production Site" dataDxfId="61"/>
    <tableColumn id="11" xr3:uid="{B77E705B-0C25-4E64-818B-E5376886D337}" name="Type of Product" dataDxfId="60"/>
    <tableColumn id="10" xr3:uid="{D00ECEFF-235C-43E0-B5B8-82B15AF48B75}" name="Number of Totalizer" dataDxfId="59"/>
    <tableColumn id="12" xr3:uid="{075693DD-8B87-40F2-AE7C-E9ED0A3A299C}" name="OSIA System_x000a_(Y/N)" dataDxfId="58"/>
    <tableColumn id="13" xr3:uid="{27A92F58-303D-4F4A-AE66-AA2D4BAA1384}" name="Remarks" dataDxfId="57"/>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3CD435-3DE3-4382-8750-DB4BEB403837}" name="Table2" displayName="Table2" ref="A4:X112" totalsRowShown="0" headerRowDxfId="53" dataDxfId="52" tableBorderDxfId="51">
  <autoFilter ref="A4:X112" xr:uid="{B12520F7-E76C-4FAF-9E83-555ED3716119}">
    <filterColumn colId="14">
      <filters>
        <filter val="N"/>
      </filters>
    </filterColumn>
  </autoFilter>
  <sortState xmlns:xlrd2="http://schemas.microsoft.com/office/spreadsheetml/2017/richdata2" ref="A5:X104">
    <sortCondition ref="D5:D112" customList="Central,East,Mid-Central,South,North"/>
  </sortState>
  <tableColumns count="24">
    <tableColumn id="24" xr3:uid="{44BDA589-998D-4B0C-AFF1-11018F8A2A43}" name="Column1" dataDxfId="50"/>
    <tableColumn id="1" xr3:uid="{B72DBCE4-C28C-47D9-82A9-2BBE9191D33F}" name="No." dataDxfId="49">
      <calculatedColumnFormula>ROW()-4</calculatedColumnFormula>
    </tableColumn>
    <tableColumn id="2" xr3:uid="{33D290F6-A5B0-435E-B0E0-2ACAA44E98C4}" name="Customer" dataDxfId="48"/>
    <tableColumn id="3" xr3:uid="{15098E96-EB5E-458C-AD16-ED032833D022}" name="Region" dataDxfId="47"/>
    <tableColumn id="4" xr3:uid="{373CAEA7-CD6B-42DA-BC5C-FC3B6211D2D8}" name="Location" dataDxfId="46"/>
    <tableColumn id="5" xr3:uid="{4240EBEC-E6C4-47A8-ACCF-16A5B9E13ADA}" name="Address" dataDxfId="45"/>
    <tableColumn id="6" xr3:uid="{91E7263C-CEC0-4BEA-94AE-2FE6CFA02AD3}" name="GOX" dataDxfId="44"/>
    <tableColumn id="7" xr3:uid="{FEC82FE7-2091-4A87-9140-21A771834CD6}" name="GAN" dataDxfId="43"/>
    <tableColumn id="8" xr3:uid="{7792A3A4-217F-4F45-9029-1650704A81AE}" name="GAR" dataDxfId="42"/>
    <tableColumn id="9" xr3:uid="{9DC55982-CAA7-4FB8-A83E-F81707F25F32}" name="GH2" dataDxfId="41"/>
    <tableColumn id="21" xr3:uid="{8449A29A-49F0-4C10-AABB-1F685041D663}" name="Number of Product" dataDxfId="40"/>
    <tableColumn id="10" xr3:uid="{4106D8F2-BD21-4E4C-BFCB-6FD1CD0B1E67}" name="New Flow Computer" dataDxfId="39"/>
    <tableColumn id="11" xr3:uid="{6C98653E-B9F4-420B-8875-48CE0A8AFB7B}" name="Old Flow Computer" dataDxfId="38"/>
    <tableColumn id="22" xr3:uid="{DAE8658F-B54E-4445-AFE8-5773C4F3BFFA}" name="Check Missing Information" dataDxfId="37"/>
    <tableColumn id="12" xr3:uid="{52E4B3A9-5DF4-4101-B4F0-8AF4C21D2F04}" name="OSIA System" dataDxfId="36"/>
    <tableColumn id="13" xr3:uid="{4BE4202A-1450-4CC3-B957-3FEBF6E6B994}" name="GOX2" dataDxfId="35"/>
    <tableColumn id="14" xr3:uid="{221A8661-8637-4F2E-9637-2043EB807079}" name="GAN3" dataDxfId="34"/>
    <tableColumn id="15" xr3:uid="{5E5A89A8-718C-40B4-9642-2C594E74B7FC}" name="GAR4" dataDxfId="33"/>
    <tableColumn id="16" xr3:uid="{0DF03083-097F-4015-B106-BF2D6BFDFA94}" name="GH25" dataDxfId="32"/>
    <tableColumn id="17" xr3:uid="{FBF9F631-99ED-4748-ADEF-C8BEDC85F51B}" name="Issues Facing to Upgrade to _x000a_OSIA System" dataDxfId="31"/>
    <tableColumn id="18" xr3:uid="{C551C79A-F644-4E40-9242-246B9AB05376}" name="Data Source" dataDxfId="30"/>
    <tableColumn id="19" xr3:uid="{B9A09B7B-E48A-4354-96EE-74B119C1F8CB}" name="Selected for New Telemetry System" dataDxfId="29"/>
    <tableColumn id="23" xr3:uid="{D45446CE-BBD5-43C3-9337-12F5BC63F7CB}" name="Flow Tags/Flow Totalizers tags in HMI/ i-Historian" dataDxfId="28"/>
    <tableColumn id="20" xr3:uid="{1DB49D74-8D98-4743-8B1F-CACFD169A069}" name="Remark"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F8F1F37-544F-4156-A063-7CA375DBE4E6}" name="Table5" displayName="Table5" ref="A1:H22" totalsRowShown="0">
  <autoFilter ref="A1:H22" xr:uid="{D3B46199-6561-416E-9AAC-32AF31E8BFD9}"/>
  <sortState xmlns:xlrd2="http://schemas.microsoft.com/office/spreadsheetml/2017/richdata2" ref="A2:H22">
    <sortCondition ref="G1:G22"/>
  </sortState>
  <tableColumns count="8">
    <tableColumn id="1" xr3:uid="{2423CF2A-3E2E-4602-AE02-1912F411DF1E}" name="Column1"/>
    <tableColumn id="2" xr3:uid="{BFD4C4B9-FDC7-423A-9E2A-652216779BD7}" name="Contract no" dataDxfId="26"/>
    <tableColumn id="3" xr3:uid="{54CF2E0F-D73F-4083-BE2C-D5FE5EBC38DF}" name="Customer"/>
    <tableColumn id="4" xr3:uid="{B538F417-A5FC-4F9D-B9C3-E0F4245AE255}" name="Description"/>
    <tableColumn id="5" xr3:uid="{8225DAFF-226C-4EA8-A41B-051CD41FCDE2}" name="Gas Sales Type"/>
    <tableColumn id="8" xr3:uid="{FF145754-5F79-4EF9-A82F-1E40A8ADC205}" name="Status"/>
    <tableColumn id="9" xr3:uid="{41F3F62F-E78C-40FF-BB25-E5AEABB39688}" name="Production Site"/>
    <tableColumn id="10" xr3:uid="{72A47DA9-4934-4FC3-B41D-78ABADBC059E}" name="Interfac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F0AAD6-865C-4F6D-87A6-A70A36CC9835}" name="Table24" displayName="Table24" ref="B4:U117" totalsRowShown="0" headerRowDxfId="24" tableBorderDxfId="23">
  <autoFilter ref="B4:U117" xr:uid="{B0A44E58-6344-4A01-B26C-A293543384BE}">
    <filterColumn colId="2">
      <filters>
        <filter val="North"/>
      </filters>
    </filterColumn>
    <filterColumn colId="4">
      <colorFilter dxfId="22"/>
    </filterColumn>
    <filterColumn colId="11">
      <filters>
        <filter val="N"/>
      </filters>
    </filterColumn>
  </autoFilter>
  <sortState xmlns:xlrd2="http://schemas.microsoft.com/office/spreadsheetml/2017/richdata2" ref="B11:U116">
    <sortCondition ref="D5:D117"/>
    <sortCondition ref="F5:F117"/>
    <sortCondition ref="C5:C117"/>
  </sortState>
  <tableColumns count="20">
    <tableColumn id="1" xr3:uid="{1651FB4A-CCC9-422A-BB99-94981D5A00D7}" name="No." dataDxfId="21">
      <calculatedColumnFormula>ROW()-6</calculatedColumnFormula>
    </tableColumn>
    <tableColumn id="2" xr3:uid="{46847C60-67FB-4ECB-975C-51D7A98BBFB2}" name="Customer" dataDxfId="20"/>
    <tableColumn id="3" xr3:uid="{0EDBCF43-D74B-4805-B1B5-A7E9514F09AE}" name="Region" dataDxfId="19"/>
    <tableColumn id="4" xr3:uid="{575E4A74-BFF8-4641-AC44-B9F7763DD668}" name="Location" dataDxfId="18"/>
    <tableColumn id="5" xr3:uid="{5CB1618B-626F-40E9-A780-EE69AC1B9BB1}" name="Address" dataDxfId="17"/>
    <tableColumn id="6" xr3:uid="{2CFB466C-5871-4D01-BB5D-182926E71864}" name="GOX" dataDxfId="16"/>
    <tableColumn id="7" xr3:uid="{66EABB78-6DF7-4E1C-AC46-73AFCADB78A3}" name="GAN" dataDxfId="15"/>
    <tableColumn id="8" xr3:uid="{C7B6F2E2-DCB6-4E19-B33A-1E20F00A803C}" name="GAR" dataDxfId="14"/>
    <tableColumn id="9" xr3:uid="{411792D3-0983-485F-91EE-F75E46A15FF8}" name="GH2" dataDxfId="13"/>
    <tableColumn id="10" xr3:uid="{7AEA2AE3-00E6-4ADA-A8CA-0AF50DBE6E07}" name="New Flow Computer" dataDxfId="12"/>
    <tableColumn id="11" xr3:uid="{15066A03-04AB-4A8A-A173-DC1A6EBB9ACB}" name="Old Flow Computer" dataDxfId="11"/>
    <tableColumn id="12" xr3:uid="{0159C6F6-7ABD-48A1-9951-884CB34F6899}" name="OSIA System" dataDxfId="10"/>
    <tableColumn id="13" xr3:uid="{DBF04AB5-2D35-40E4-B110-839CE34EE924}" name="GOX2" dataDxfId="9"/>
    <tableColumn id="14" xr3:uid="{765126DD-9E9E-4C1E-9038-7835135A4DE8}" name="GAN3" dataDxfId="8"/>
    <tableColumn id="15" xr3:uid="{09817717-4280-4C96-BE0D-B85910A1E045}" name="GAR4" dataDxfId="7"/>
    <tableColumn id="16" xr3:uid="{91794B50-4227-4B4E-8E3B-AE5EA8DECE67}" name="GH25" dataDxfId="6"/>
    <tableColumn id="17" xr3:uid="{7F69BE49-E8DD-4F89-9055-F36B94F5D3ED}" name="Issues Facing to Upgrade to _x000a_OSIA System" dataDxfId="5"/>
    <tableColumn id="18" xr3:uid="{067D38C8-3E16-4796-A63D-6B4054230581}" name="Data Source" dataDxfId="4"/>
    <tableColumn id="19" xr3:uid="{64322B6C-8D09-4CAC-827F-153E13BDEFC7}" name="Selected for New Telemetry System" dataDxfId="3"/>
    <tableColumn id="20" xr3:uid="{EEDC2ABD-EC18-42D5-92BB-F9288A59996C}" name="Remark"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5" dT="2020-04-22T04:49:51.48" personId="{001CC408-D344-4810-AA10-287DC833F399}" id="{EBA547C5-A2CE-4E40-BDE1-D69A04B87C27}">
    <text>Ceased Operation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L4" dT="2019-12-05T03:00:58.43" personId="{001CC408-D344-4810-AA10-287DC833F399}" id="{541CDAB2-48F4-49E1-BE78-E0C1AE5A510A}">
    <text>Refers to new computer with communication function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K4" dT="2019-12-05T03:00:58.43" personId="{001CC408-D344-4810-AA10-287DC833F399}" id="{D4955494-C0C7-4533-9176-3202596F7194}">
    <text>Refers to new computer with communication function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 /><Relationship Id="rId2" Type="http://schemas.openxmlformats.org/officeDocument/2006/relationships/printerSettings" Target="../printerSettings/printerSettings1.bin" /><Relationship Id="rId1" Type="http://schemas.openxmlformats.org/officeDocument/2006/relationships/hyperlink" Target="https://support.google.com/maps/answer/18539?co=GENIE.Platform%3DDesktop&amp;hl=en&amp;oco=0" TargetMode="External" /><Relationship Id="rId5" Type="http://schemas.openxmlformats.org/officeDocument/2006/relationships/comments" Target="../comments1.xml" /><Relationship Id="rId4" Type="http://schemas.openxmlformats.org/officeDocument/2006/relationships/table" Target="../tables/table1.xml" /></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 /><Relationship Id="rId7" Type="http://schemas.microsoft.com/office/2017/10/relationships/threadedComment" Target="../threadedComments/threadedComment1.xml" /><Relationship Id="rId2" Type="http://schemas.openxmlformats.org/officeDocument/2006/relationships/drawing" Target="../drawings/drawing1.xml" /><Relationship Id="rId1" Type="http://schemas.openxmlformats.org/officeDocument/2006/relationships/printerSettings" Target="../printerSettings/printerSettings2.bin" /><Relationship Id="rId6" Type="http://schemas.openxmlformats.org/officeDocument/2006/relationships/comments" Target="../comments2.xml" /><Relationship Id="rId5" Type="http://schemas.microsoft.com/office/2007/relationships/slicer" Target="../slicers/slicer1.xml" /><Relationship Id="rId4" Type="http://schemas.openxmlformats.org/officeDocument/2006/relationships/table" Target="../tables/table2.xml" /></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 /><Relationship Id="rId2" Type="http://schemas.openxmlformats.org/officeDocument/2006/relationships/vmlDrawing" Target="../drawings/vmlDrawing3.vml" /><Relationship Id="rId1" Type="http://schemas.openxmlformats.org/officeDocument/2006/relationships/printerSettings" Target="../printerSettings/printerSettings3.bin" /><Relationship Id="rId5" Type="http://schemas.microsoft.com/office/2017/10/relationships/threadedComment" Target="../threadedComments/threadedComment2.xml" /><Relationship Id="rId4" Type="http://schemas.openxmlformats.org/officeDocument/2006/relationships/comments" Target="../comments3.xml" /></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 /><Relationship Id="rId1" Type="http://schemas.openxmlformats.org/officeDocument/2006/relationships/printerSettings" Target="../printerSettings/printerSettings4.bin"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 /><Relationship Id="rId1" Type="http://schemas.openxmlformats.org/officeDocument/2006/relationships/vmlDrawing" Target="../drawings/vmlDrawing4.vml" /></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hyperlink" Target="https://www.contrec.co.uk/wp-content/uploads/2014/06/415-datasheet.pdf" TargetMode="External" /></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 /><Relationship Id="rId2" Type="http://schemas.openxmlformats.org/officeDocument/2006/relationships/vmlDrawing" Target="../drawings/vmlDrawing5.vml" /><Relationship Id="rId1" Type="http://schemas.openxmlformats.org/officeDocument/2006/relationships/printerSettings" Target="../printerSettings/printerSettings6.bin" /><Relationship Id="rId5" Type="http://schemas.microsoft.com/office/2017/10/relationships/threadedComment" Target="../threadedComments/threadedComment3.xml" /><Relationship Id="rId4" Type="http://schemas.openxmlformats.org/officeDocument/2006/relationships/comments" Target="../comments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E56E9-C02B-419C-AA5C-66C1886D6C67}">
  <dimension ref="A1:H38"/>
  <sheetViews>
    <sheetView showGridLines="0" topLeftCell="A13" zoomScale="70" zoomScaleNormal="70" workbookViewId="0">
      <selection activeCell="F33" sqref="F33"/>
    </sheetView>
  </sheetViews>
  <sheetFormatPr defaultColWidth="9.14453125" defaultRowHeight="37.700000000000003" customHeight="1" x14ac:dyDescent="0.2"/>
  <cols>
    <col min="1" max="1" width="4.5703125" style="24" customWidth="1"/>
    <col min="2" max="2" width="34.03125" style="24" customWidth="1"/>
    <col min="3" max="3" width="17.62109375" style="24" customWidth="1"/>
    <col min="4" max="4" width="64.03125" style="24" customWidth="1"/>
    <col min="5" max="5" width="19.234375" style="24" customWidth="1"/>
    <col min="6" max="6" width="64.03125" style="24" customWidth="1"/>
    <col min="7" max="7" width="19.234375" style="34" customWidth="1"/>
    <col min="8" max="8" width="14.9296875" style="24" bestFit="1" customWidth="1"/>
    <col min="9" max="16384" width="9.14453125" style="24"/>
  </cols>
  <sheetData>
    <row r="1" spans="2:8" ht="81" x14ac:dyDescent="0.2">
      <c r="B1" s="39" t="s">
        <v>316</v>
      </c>
      <c r="G1" s="36" t="s">
        <v>313</v>
      </c>
    </row>
    <row r="2" spans="2:8" s="34" customFormat="1" ht="40.5" customHeight="1" x14ac:dyDescent="0.25">
      <c r="B2" s="35" t="s">
        <v>307</v>
      </c>
      <c r="C2" s="35" t="s">
        <v>308</v>
      </c>
      <c r="D2" s="35" t="s">
        <v>309</v>
      </c>
      <c r="E2" s="35" t="s">
        <v>315</v>
      </c>
      <c r="F2" s="35" t="s">
        <v>314</v>
      </c>
      <c r="G2" s="35" t="s">
        <v>312</v>
      </c>
      <c r="H2" s="35" t="s">
        <v>310</v>
      </c>
    </row>
    <row r="3" spans="2:8" ht="37.700000000000003" customHeight="1" x14ac:dyDescent="0.25">
      <c r="B3" s="26" t="s">
        <v>108</v>
      </c>
      <c r="C3" s="27" t="s">
        <v>73</v>
      </c>
      <c r="D3" s="26" t="s">
        <v>109</v>
      </c>
      <c r="E3" s="28" t="s">
        <v>291</v>
      </c>
      <c r="F3" s="28"/>
      <c r="G3" s="28"/>
      <c r="H3" s="28"/>
    </row>
    <row r="4" spans="2:8" ht="37.700000000000003" customHeight="1" x14ac:dyDescent="0.25">
      <c r="B4" s="26" t="s">
        <v>122</v>
      </c>
      <c r="C4" s="29" t="s">
        <v>123</v>
      </c>
      <c r="D4" s="30" t="s">
        <v>124</v>
      </c>
      <c r="E4" s="28" t="s">
        <v>292</v>
      </c>
      <c r="F4" s="28"/>
      <c r="G4" s="28"/>
      <c r="H4" s="28"/>
    </row>
    <row r="5" spans="2:8" ht="37.700000000000003" customHeight="1" x14ac:dyDescent="0.25">
      <c r="B5" s="26" t="s">
        <v>127</v>
      </c>
      <c r="C5" s="29" t="s">
        <v>123</v>
      </c>
      <c r="D5" s="30" t="s">
        <v>124</v>
      </c>
      <c r="E5" s="28" t="s">
        <v>292</v>
      </c>
      <c r="F5" s="28"/>
      <c r="G5" s="28"/>
      <c r="H5" s="28" t="s">
        <v>293</v>
      </c>
    </row>
    <row r="6" spans="2:8" ht="37.700000000000003" customHeight="1" x14ac:dyDescent="0.25">
      <c r="B6" s="26" t="s">
        <v>128</v>
      </c>
      <c r="C6" s="29" t="s">
        <v>123</v>
      </c>
      <c r="D6" s="30" t="s">
        <v>124</v>
      </c>
      <c r="E6" s="28" t="s">
        <v>292</v>
      </c>
      <c r="F6" s="28"/>
      <c r="G6" s="28"/>
      <c r="H6" s="28" t="s">
        <v>293</v>
      </c>
    </row>
    <row r="7" spans="2:8" ht="37.700000000000003" customHeight="1" x14ac:dyDescent="0.25">
      <c r="B7" s="26" t="s">
        <v>133</v>
      </c>
      <c r="C7" s="29" t="s">
        <v>123</v>
      </c>
      <c r="D7" s="30" t="s">
        <v>134</v>
      </c>
      <c r="E7" s="28" t="s">
        <v>294</v>
      </c>
      <c r="F7" s="28"/>
      <c r="G7" s="28"/>
      <c r="H7" s="28"/>
    </row>
    <row r="8" spans="2:8" ht="37.700000000000003" customHeight="1" x14ac:dyDescent="0.25">
      <c r="B8" s="26" t="s">
        <v>311</v>
      </c>
      <c r="C8" s="29" t="s">
        <v>123</v>
      </c>
      <c r="D8" s="30" t="s">
        <v>138</v>
      </c>
      <c r="E8" s="28" t="s">
        <v>295</v>
      </c>
      <c r="F8" s="28"/>
      <c r="G8" s="28"/>
      <c r="H8" s="28"/>
    </row>
    <row r="9" spans="2:8" ht="37.700000000000003" customHeight="1" x14ac:dyDescent="0.25">
      <c r="B9" s="26" t="s">
        <v>139</v>
      </c>
      <c r="C9" s="29" t="s">
        <v>123</v>
      </c>
      <c r="D9" s="30" t="s">
        <v>140</v>
      </c>
      <c r="E9" s="28" t="s">
        <v>295</v>
      </c>
      <c r="F9" s="28"/>
      <c r="G9" s="28"/>
      <c r="H9" s="28"/>
    </row>
    <row r="10" spans="2:8" ht="37.700000000000003" customHeight="1" x14ac:dyDescent="0.25">
      <c r="B10" s="26" t="s">
        <v>141</v>
      </c>
      <c r="C10" s="29" t="s">
        <v>123</v>
      </c>
      <c r="D10" s="30" t="s">
        <v>142</v>
      </c>
      <c r="E10" s="28" t="s">
        <v>296</v>
      </c>
      <c r="F10" s="28"/>
      <c r="G10" s="28"/>
      <c r="H10" s="28"/>
    </row>
    <row r="11" spans="2:8" ht="37.700000000000003" customHeight="1" x14ac:dyDescent="0.25">
      <c r="B11" s="26" t="s">
        <v>143</v>
      </c>
      <c r="C11" s="29" t="s">
        <v>123</v>
      </c>
      <c r="D11" s="30" t="s">
        <v>144</v>
      </c>
      <c r="E11" s="28" t="s">
        <v>297</v>
      </c>
      <c r="F11" s="28"/>
      <c r="G11" s="28"/>
      <c r="H11" s="28"/>
    </row>
    <row r="12" spans="2:8" ht="37.700000000000003" customHeight="1" x14ac:dyDescent="0.25">
      <c r="B12" s="26" t="s">
        <v>146</v>
      </c>
      <c r="C12" s="29" t="s">
        <v>123</v>
      </c>
      <c r="D12" s="30" t="s">
        <v>147</v>
      </c>
      <c r="E12" s="28" t="s">
        <v>298</v>
      </c>
      <c r="F12" s="28"/>
      <c r="G12" s="28"/>
      <c r="H12" s="28"/>
    </row>
    <row r="13" spans="2:8" ht="37.700000000000003" customHeight="1" x14ac:dyDescent="0.25">
      <c r="B13" s="26" t="s">
        <v>148</v>
      </c>
      <c r="C13" s="29" t="s">
        <v>123</v>
      </c>
      <c r="D13" s="30" t="s">
        <v>149</v>
      </c>
      <c r="E13" s="28" t="s">
        <v>299</v>
      </c>
      <c r="F13" s="28"/>
      <c r="G13" s="28"/>
      <c r="H13" s="28"/>
    </row>
    <row r="14" spans="2:8" ht="37.700000000000003" customHeight="1" x14ac:dyDescent="0.25">
      <c r="B14" s="26" t="s">
        <v>150</v>
      </c>
      <c r="C14" s="29" t="s">
        <v>123</v>
      </c>
      <c r="D14" s="30" t="s">
        <v>151</v>
      </c>
      <c r="E14" s="28" t="s">
        <v>295</v>
      </c>
      <c r="F14" s="28"/>
      <c r="G14" s="28"/>
      <c r="H14" s="28"/>
    </row>
    <row r="15" spans="2:8" ht="37.700000000000003" customHeight="1" x14ac:dyDescent="0.25">
      <c r="B15" s="26" t="s">
        <v>152</v>
      </c>
      <c r="C15" s="29" t="s">
        <v>123</v>
      </c>
      <c r="D15" s="30" t="s">
        <v>151</v>
      </c>
      <c r="E15" s="28" t="s">
        <v>295</v>
      </c>
      <c r="F15" s="28"/>
      <c r="G15" s="28"/>
      <c r="H15" s="28" t="s">
        <v>293</v>
      </c>
    </row>
    <row r="16" spans="2:8" ht="37.700000000000003" customHeight="1" x14ac:dyDescent="0.25">
      <c r="B16" s="26" t="s">
        <v>156</v>
      </c>
      <c r="C16" s="29" t="s">
        <v>123</v>
      </c>
      <c r="D16" s="30" t="s">
        <v>157</v>
      </c>
      <c r="E16" s="28" t="s">
        <v>300</v>
      </c>
      <c r="F16" s="28"/>
      <c r="G16" s="28"/>
      <c r="H16" s="28"/>
    </row>
    <row r="17" spans="1:8" ht="37.700000000000003" customHeight="1" x14ac:dyDescent="0.25">
      <c r="B17" s="26" t="s">
        <v>158</v>
      </c>
      <c r="C17" s="29" t="s">
        <v>123</v>
      </c>
      <c r="D17" s="30" t="s">
        <v>159</v>
      </c>
      <c r="E17" s="28" t="s">
        <v>301</v>
      </c>
      <c r="F17" s="28"/>
      <c r="G17" s="28"/>
      <c r="H17" s="28"/>
    </row>
    <row r="18" spans="1:8" ht="37.700000000000003" customHeight="1" x14ac:dyDescent="0.25">
      <c r="B18" s="26" t="s">
        <v>160</v>
      </c>
      <c r="C18" s="29" t="s">
        <v>123</v>
      </c>
      <c r="D18" s="30" t="s">
        <v>161</v>
      </c>
      <c r="E18" s="28" t="s">
        <v>302</v>
      </c>
      <c r="F18" s="28"/>
      <c r="G18" s="28"/>
      <c r="H18" s="28"/>
    </row>
    <row r="19" spans="1:8" ht="37.700000000000003" customHeight="1" x14ac:dyDescent="0.25">
      <c r="B19" s="26" t="s">
        <v>166</v>
      </c>
      <c r="C19" s="29" t="s">
        <v>123</v>
      </c>
      <c r="D19" s="30" t="s">
        <v>167</v>
      </c>
      <c r="E19" s="28" t="s">
        <v>303</v>
      </c>
      <c r="F19" s="28"/>
      <c r="G19" s="28"/>
      <c r="H19" s="28"/>
    </row>
    <row r="20" spans="1:8" ht="37.700000000000003" customHeight="1" x14ac:dyDescent="0.25">
      <c r="B20" s="26" t="s">
        <v>168</v>
      </c>
      <c r="C20" s="29" t="s">
        <v>123</v>
      </c>
      <c r="D20" s="30" t="s">
        <v>167</v>
      </c>
      <c r="E20" s="28" t="s">
        <v>303</v>
      </c>
      <c r="F20" s="28"/>
      <c r="G20" s="28"/>
      <c r="H20" s="28" t="s">
        <v>293</v>
      </c>
    </row>
    <row r="21" spans="1:8" ht="37.700000000000003" customHeight="1" x14ac:dyDescent="0.25">
      <c r="B21" s="26" t="s">
        <v>174</v>
      </c>
      <c r="C21" s="29" t="s">
        <v>123</v>
      </c>
      <c r="D21" s="30" t="s">
        <v>175</v>
      </c>
      <c r="E21" s="28" t="s">
        <v>304</v>
      </c>
      <c r="F21" s="28"/>
      <c r="G21" s="28"/>
      <c r="H21" s="28"/>
    </row>
    <row r="22" spans="1:8" ht="37.700000000000003" customHeight="1" x14ac:dyDescent="0.25">
      <c r="B22" s="26" t="s">
        <v>177</v>
      </c>
      <c r="C22" s="29" t="s">
        <v>123</v>
      </c>
      <c r="D22" s="30" t="s">
        <v>276</v>
      </c>
      <c r="E22" s="28" t="s">
        <v>305</v>
      </c>
      <c r="F22" s="28"/>
      <c r="G22" s="28"/>
      <c r="H22" s="28"/>
    </row>
    <row r="23" spans="1:8" ht="37.700000000000003" customHeight="1" x14ac:dyDescent="0.25">
      <c r="B23" s="26" t="s">
        <v>178</v>
      </c>
      <c r="C23" s="29" t="s">
        <v>123</v>
      </c>
      <c r="D23" s="30" t="s">
        <v>276</v>
      </c>
      <c r="E23" s="28" t="s">
        <v>305</v>
      </c>
      <c r="F23" s="28"/>
      <c r="G23" s="28"/>
      <c r="H23" s="28" t="s">
        <v>293</v>
      </c>
    </row>
    <row r="24" spans="1:8" ht="37.700000000000003" customHeight="1" x14ac:dyDescent="0.25">
      <c r="B24" s="26" t="s">
        <v>196</v>
      </c>
      <c r="C24" s="27" t="s">
        <v>184</v>
      </c>
      <c r="D24" s="26" t="s">
        <v>197</v>
      </c>
      <c r="E24" s="28" t="s">
        <v>306</v>
      </c>
      <c r="F24" s="28"/>
      <c r="G24" s="28"/>
      <c r="H24" s="28"/>
    </row>
    <row r="25" spans="1:8" ht="37.700000000000003" customHeight="1" x14ac:dyDescent="0.25">
      <c r="B25" s="31" t="s">
        <v>198</v>
      </c>
      <c r="C25" s="32" t="s">
        <v>184</v>
      </c>
      <c r="D25" s="31" t="s">
        <v>197</v>
      </c>
      <c r="E25" s="33" t="s">
        <v>306</v>
      </c>
      <c r="F25" s="33"/>
      <c r="G25" s="33"/>
      <c r="H25" s="33" t="s">
        <v>293</v>
      </c>
    </row>
    <row r="26" spans="1:8" ht="37.700000000000003" customHeight="1" x14ac:dyDescent="0.25">
      <c r="B26" s="31" t="s">
        <v>91</v>
      </c>
      <c r="C26" s="32" t="s">
        <v>73</v>
      </c>
      <c r="D26" s="31"/>
      <c r="E26" s="33"/>
      <c r="F26" s="33"/>
      <c r="G26" s="33"/>
      <c r="H26" s="33"/>
    </row>
    <row r="27" spans="1:8" ht="37.700000000000003" customHeight="1" x14ac:dyDescent="0.25">
      <c r="B27" s="31" t="s">
        <v>130</v>
      </c>
      <c r="C27" s="32" t="s">
        <v>123</v>
      </c>
      <c r="D27" s="31"/>
      <c r="E27" s="33"/>
      <c r="F27" s="33"/>
      <c r="G27" s="33"/>
      <c r="H27" s="33"/>
    </row>
    <row r="28" spans="1:8" ht="37.700000000000003" customHeight="1" x14ac:dyDescent="0.25">
      <c r="B28" s="31" t="s">
        <v>131</v>
      </c>
      <c r="C28" s="32" t="s">
        <v>123</v>
      </c>
      <c r="D28" s="31"/>
      <c r="E28" s="33"/>
      <c r="F28" s="33"/>
      <c r="G28" s="33"/>
      <c r="H28" s="33"/>
    </row>
    <row r="29" spans="1:8" ht="37.700000000000003" customHeight="1" x14ac:dyDescent="0.25">
      <c r="B29" s="31" t="s">
        <v>145</v>
      </c>
      <c r="C29" s="32" t="s">
        <v>123</v>
      </c>
      <c r="D29" s="31"/>
      <c r="E29" s="33"/>
      <c r="F29" s="33"/>
      <c r="G29" s="33"/>
      <c r="H29" s="33"/>
    </row>
    <row r="30" spans="1:8" ht="37.700000000000003" customHeight="1" x14ac:dyDescent="0.25">
      <c r="B30" s="31" t="s">
        <v>162</v>
      </c>
      <c r="C30" s="32" t="s">
        <v>123</v>
      </c>
      <c r="D30" s="31"/>
      <c r="E30" s="33"/>
      <c r="F30" s="33"/>
      <c r="G30" s="33"/>
      <c r="H30" s="33"/>
    </row>
    <row r="31" spans="1:8" ht="37.700000000000003" customHeight="1" x14ac:dyDescent="0.25">
      <c r="B31" s="31" t="s">
        <v>169</v>
      </c>
      <c r="C31" s="32" t="s">
        <v>123</v>
      </c>
      <c r="D31" s="31"/>
      <c r="E31" s="33"/>
      <c r="F31" s="33"/>
      <c r="G31" s="33"/>
      <c r="H31" s="33"/>
    </row>
    <row r="32" spans="1:8" ht="37.700000000000003" customHeight="1" x14ac:dyDescent="0.25">
      <c r="A32" s="48"/>
      <c r="B32" s="40" t="s">
        <v>183</v>
      </c>
      <c r="C32" s="41" t="s">
        <v>184</v>
      </c>
      <c r="D32" s="42" t="s">
        <v>185</v>
      </c>
      <c r="E32" s="43" t="s">
        <v>328</v>
      </c>
      <c r="F32" s="43"/>
      <c r="G32" s="43"/>
      <c r="H32" s="43"/>
    </row>
    <row r="33" spans="1:8" ht="37.700000000000003" customHeight="1" x14ac:dyDescent="0.25">
      <c r="A33" s="48"/>
      <c r="B33" s="40" t="s">
        <v>192</v>
      </c>
      <c r="C33" s="44" t="s">
        <v>184</v>
      </c>
      <c r="D33" s="45" t="s">
        <v>193</v>
      </c>
      <c r="E33" s="43" t="s">
        <v>329</v>
      </c>
      <c r="F33" s="43"/>
      <c r="G33" s="43"/>
      <c r="H33" s="43"/>
    </row>
    <row r="34" spans="1:8" ht="37.700000000000003" customHeight="1" x14ac:dyDescent="0.25">
      <c r="B34" s="40" t="s">
        <v>188</v>
      </c>
      <c r="C34" s="44" t="s">
        <v>184</v>
      </c>
      <c r="D34" s="45" t="s">
        <v>189</v>
      </c>
      <c r="E34" s="43" t="s">
        <v>330</v>
      </c>
      <c r="F34" s="43"/>
      <c r="G34" s="43"/>
      <c r="H34" s="43"/>
    </row>
    <row r="35" spans="1:8" ht="37.700000000000003" customHeight="1" x14ac:dyDescent="0.25">
      <c r="B35" s="40" t="s">
        <v>194</v>
      </c>
      <c r="C35" s="44" t="s">
        <v>184</v>
      </c>
      <c r="D35" s="45" t="s">
        <v>195</v>
      </c>
      <c r="E35" s="43" t="s">
        <v>331</v>
      </c>
      <c r="F35" s="43"/>
      <c r="G35" s="43"/>
      <c r="H35" s="43"/>
    </row>
    <row r="36" spans="1:8" ht="37.700000000000003" customHeight="1" x14ac:dyDescent="0.25">
      <c r="B36" s="40" t="s">
        <v>317</v>
      </c>
      <c r="C36" s="41" t="s">
        <v>318</v>
      </c>
      <c r="D36" s="46" t="s">
        <v>319</v>
      </c>
      <c r="E36" s="43" t="s">
        <v>332</v>
      </c>
      <c r="F36" s="43"/>
      <c r="G36" s="43"/>
      <c r="H36" s="43" t="s">
        <v>324</v>
      </c>
    </row>
    <row r="37" spans="1:8" ht="37.700000000000003" customHeight="1" x14ac:dyDescent="0.25">
      <c r="B37" s="40" t="s">
        <v>320</v>
      </c>
      <c r="C37" s="41" t="s">
        <v>321</v>
      </c>
      <c r="D37" s="42" t="s">
        <v>323</v>
      </c>
      <c r="E37" s="47" t="s">
        <v>322</v>
      </c>
      <c r="F37" s="43"/>
      <c r="G37" s="43"/>
      <c r="H37" s="43"/>
    </row>
    <row r="38" spans="1:8" ht="37.700000000000003" customHeight="1" x14ac:dyDescent="0.25">
      <c r="B38" s="40" t="s">
        <v>326</v>
      </c>
      <c r="C38" s="41" t="s">
        <v>321</v>
      </c>
      <c r="D38" s="42" t="s">
        <v>327</v>
      </c>
      <c r="E38" s="43" t="s">
        <v>333</v>
      </c>
      <c r="F38" s="43"/>
      <c r="G38" s="43"/>
      <c r="H38" s="43"/>
    </row>
  </sheetData>
  <hyperlinks>
    <hyperlink ref="G1" r:id="rId1" xr:uid="{4AE1A352-D14B-4F05-AFA5-0A46F876D3B9}"/>
  </hyperlinks>
  <pageMargins left="0.7" right="0.7" top="0.75" bottom="0.75" header="0.3" footer="0.3"/>
  <pageSetup paperSize="9" orientation="portrait" verticalDpi="0" r:id="rId2"/>
  <legacy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9ACB7-F3BC-45F2-9F16-5C9EDE513D66}">
  <dimension ref="B1:F46"/>
  <sheetViews>
    <sheetView workbookViewId="0">
      <selection activeCell="B53" sqref="B53"/>
    </sheetView>
  </sheetViews>
  <sheetFormatPr defaultRowHeight="15" x14ac:dyDescent="0.2"/>
  <cols>
    <col min="2" max="2" width="32.8203125" bestFit="1" customWidth="1"/>
    <col min="3" max="3" width="53.94140625" customWidth="1"/>
    <col min="5" max="5" width="14.66015625" bestFit="1" customWidth="1"/>
  </cols>
  <sheetData>
    <row r="1" spans="2:6" x14ac:dyDescent="0.2">
      <c r="E1" t="s">
        <v>199</v>
      </c>
      <c r="F1" t="s">
        <v>5</v>
      </c>
    </row>
    <row r="2" spans="2:6" x14ac:dyDescent="0.2">
      <c r="B2" t="s">
        <v>200</v>
      </c>
      <c r="C2" t="str">
        <f>LEFT(RIGHT(B2,LEN(B2)-FIND(":",B2,1)),FIND(".",RIGHT(B2,LEN(B2)-FIND(":",B2,1)))-1)</f>
        <v>ANTARA</v>
      </c>
      <c r="E2" t="s">
        <v>22</v>
      </c>
      <c r="F2" t="s">
        <v>201</v>
      </c>
    </row>
    <row r="3" spans="2:6" x14ac:dyDescent="0.2">
      <c r="B3" t="s">
        <v>202</v>
      </c>
      <c r="C3" t="str">
        <f t="shared" ref="C3:C46" si="0">LEFT(RIGHT(B3,LEN(B3)-FIND(":",B3,1)),FIND(".",RIGHT(B3,LEN(B3)-FIND(":",B3,1)))-1)</f>
        <v>ANTARA</v>
      </c>
      <c r="E3" t="s">
        <v>59</v>
      </c>
      <c r="F3" t="s">
        <v>203</v>
      </c>
    </row>
    <row r="4" spans="2:6" x14ac:dyDescent="0.2">
      <c r="B4" t="s">
        <v>204</v>
      </c>
      <c r="C4" t="str">
        <f t="shared" si="0"/>
        <v>ASM</v>
      </c>
      <c r="E4" t="s">
        <v>40</v>
      </c>
      <c r="F4" t="s">
        <v>201</v>
      </c>
    </row>
    <row r="5" spans="2:6" x14ac:dyDescent="0.2">
      <c r="B5" t="s">
        <v>205</v>
      </c>
      <c r="C5" t="str">
        <f t="shared" si="0"/>
        <v>ASM</v>
      </c>
      <c r="E5" t="s">
        <v>70</v>
      </c>
      <c r="F5" t="s">
        <v>203</v>
      </c>
    </row>
    <row r="6" spans="2:6" x14ac:dyDescent="0.2">
      <c r="B6" t="s">
        <v>206</v>
      </c>
      <c r="C6" t="str">
        <f t="shared" si="0"/>
        <v>ASM</v>
      </c>
      <c r="E6" t="s">
        <v>73</v>
      </c>
      <c r="F6" t="s">
        <v>207</v>
      </c>
    </row>
    <row r="7" spans="2:6" x14ac:dyDescent="0.2">
      <c r="B7" t="s">
        <v>208</v>
      </c>
      <c r="C7" t="str">
        <f t="shared" si="0"/>
        <v>BASF</v>
      </c>
      <c r="E7" t="s">
        <v>55</v>
      </c>
      <c r="F7" t="s">
        <v>201</v>
      </c>
    </row>
    <row r="8" spans="2:6" x14ac:dyDescent="0.2">
      <c r="B8" t="s">
        <v>209</v>
      </c>
      <c r="C8" s="3" t="str">
        <f t="shared" si="0"/>
        <v>FREESCALE-GN</v>
      </c>
      <c r="E8" t="s">
        <v>119</v>
      </c>
      <c r="F8" t="s">
        <v>210</v>
      </c>
    </row>
    <row r="9" spans="2:6" x14ac:dyDescent="0.2">
      <c r="B9" t="s">
        <v>211</v>
      </c>
      <c r="C9" t="s">
        <v>212</v>
      </c>
      <c r="E9" t="s">
        <v>123</v>
      </c>
      <c r="F9" t="s">
        <v>210</v>
      </c>
    </row>
    <row r="10" spans="2:6" x14ac:dyDescent="0.2">
      <c r="B10" t="s">
        <v>213</v>
      </c>
      <c r="C10" t="str">
        <f t="shared" si="0"/>
        <v>IFFCO-GN</v>
      </c>
      <c r="E10" t="s">
        <v>50</v>
      </c>
      <c r="F10" t="s">
        <v>201</v>
      </c>
    </row>
    <row r="11" spans="2:6" x14ac:dyDescent="0.2">
      <c r="B11" t="s">
        <v>214</v>
      </c>
      <c r="C11" s="3" t="str">
        <f t="shared" si="0"/>
        <v>INFINEON</v>
      </c>
      <c r="E11" t="s">
        <v>54</v>
      </c>
      <c r="F11" t="s">
        <v>201</v>
      </c>
    </row>
    <row r="12" spans="2:6" x14ac:dyDescent="0.2">
      <c r="B12" t="s">
        <v>215</v>
      </c>
      <c r="C12" s="3" t="str">
        <f t="shared" si="0"/>
        <v>INFINEON7</v>
      </c>
      <c r="E12" t="s">
        <v>184</v>
      </c>
      <c r="F12" t="s">
        <v>207</v>
      </c>
    </row>
    <row r="13" spans="2:6" x14ac:dyDescent="0.2">
      <c r="B13" t="s">
        <v>216</v>
      </c>
      <c r="C13" t="str">
        <f t="shared" si="0"/>
        <v>LOTTECH</v>
      </c>
    </row>
    <row r="14" spans="2:6" x14ac:dyDescent="0.2">
      <c r="B14" t="s">
        <v>217</v>
      </c>
      <c r="C14" t="str">
        <f t="shared" si="0"/>
        <v>NATOLEO</v>
      </c>
    </row>
    <row r="15" spans="2:6" x14ac:dyDescent="0.2">
      <c r="B15" t="s">
        <v>218</v>
      </c>
      <c r="C15" t="str">
        <f t="shared" si="0"/>
        <v>NATOLEO</v>
      </c>
    </row>
    <row r="16" spans="2:6" x14ac:dyDescent="0.2">
      <c r="B16" t="s">
        <v>219</v>
      </c>
      <c r="C16" t="str">
        <f t="shared" si="0"/>
        <v>NATOLEO</v>
      </c>
    </row>
    <row r="17" spans="2:3" x14ac:dyDescent="0.2">
      <c r="B17" t="s">
        <v>220</v>
      </c>
      <c r="C17" s="3" t="str">
        <f t="shared" si="0"/>
        <v>NEGM</v>
      </c>
    </row>
    <row r="18" spans="2:3" x14ac:dyDescent="0.2">
      <c r="B18" t="s">
        <v>221</v>
      </c>
      <c r="C18" s="3" t="str">
        <f t="shared" si="0"/>
        <v>NEGM</v>
      </c>
    </row>
    <row r="19" spans="2:3" x14ac:dyDescent="0.2">
      <c r="B19" t="s">
        <v>222</v>
      </c>
      <c r="C19" s="3" t="str">
        <f t="shared" si="0"/>
        <v>NEGM</v>
      </c>
    </row>
    <row r="20" spans="2:3" x14ac:dyDescent="0.2">
      <c r="B20" t="s">
        <v>223</v>
      </c>
      <c r="C20" s="3" t="str">
        <f t="shared" si="0"/>
        <v>NEGM</v>
      </c>
    </row>
    <row r="21" spans="2:3" x14ac:dyDescent="0.2">
      <c r="B21" t="s">
        <v>224</v>
      </c>
      <c r="C21" s="3" t="str">
        <f t="shared" si="0"/>
        <v>NEGM</v>
      </c>
    </row>
    <row r="22" spans="2:3" x14ac:dyDescent="0.2">
      <c r="B22" t="s">
        <v>225</v>
      </c>
      <c r="C22" s="3" t="str">
        <f t="shared" si="0"/>
        <v>NEGM</v>
      </c>
    </row>
    <row r="23" spans="2:3" x14ac:dyDescent="0.2">
      <c r="B23" t="s">
        <v>226</v>
      </c>
      <c r="C23" s="3" t="str">
        <f t="shared" si="0"/>
        <v>NEGM</v>
      </c>
    </row>
    <row r="24" spans="2:3" x14ac:dyDescent="0.2">
      <c r="B24" t="s">
        <v>227</v>
      </c>
      <c r="C24" s="3" t="str">
        <f t="shared" si="0"/>
        <v>NEGM</v>
      </c>
    </row>
    <row r="25" spans="2:3" x14ac:dyDescent="0.2">
      <c r="B25" t="s">
        <v>228</v>
      </c>
      <c r="C25" s="3" t="str">
        <f t="shared" si="0"/>
        <v>NEGM</v>
      </c>
    </row>
    <row r="26" spans="2:3" x14ac:dyDescent="0.2">
      <c r="B26" t="s">
        <v>229</v>
      </c>
      <c r="C26" t="str">
        <f t="shared" si="0"/>
        <v>PACIFIC</v>
      </c>
    </row>
    <row r="27" spans="2:3" x14ac:dyDescent="0.2">
      <c r="B27" t="s">
        <v>230</v>
      </c>
      <c r="C27" t="str">
        <f t="shared" si="0"/>
        <v>PACIFIC</v>
      </c>
    </row>
    <row r="28" spans="2:3" x14ac:dyDescent="0.2">
      <c r="B28" t="s">
        <v>231</v>
      </c>
      <c r="C28" t="str">
        <f t="shared" si="0"/>
        <v>PALMAJU</v>
      </c>
    </row>
    <row r="29" spans="2:3" x14ac:dyDescent="0.2">
      <c r="B29" t="s">
        <v>232</v>
      </c>
      <c r="C29" t="str">
        <f t="shared" si="0"/>
        <v>PALMAJU</v>
      </c>
    </row>
    <row r="30" spans="2:3" x14ac:dyDescent="0.2">
      <c r="B30" t="s">
        <v>233</v>
      </c>
      <c r="C30" t="str">
        <f t="shared" si="0"/>
        <v>PANCENT-GH</v>
      </c>
    </row>
    <row r="31" spans="2:3" x14ac:dyDescent="0.2">
      <c r="B31" t="s">
        <v>234</v>
      </c>
      <c r="C31" t="str">
        <f t="shared" si="0"/>
        <v>PANCENT-GN</v>
      </c>
    </row>
    <row r="32" spans="2:3" x14ac:dyDescent="0.2">
      <c r="B32" t="s">
        <v>235</v>
      </c>
      <c r="C32" s="3" t="str">
        <f t="shared" si="0"/>
        <v>PG3</v>
      </c>
    </row>
    <row r="33" spans="2:3" x14ac:dyDescent="0.2">
      <c r="B33" t="s">
        <v>236</v>
      </c>
      <c r="C33" t="str">
        <f t="shared" si="0"/>
        <v>PGEO-GH</v>
      </c>
    </row>
    <row r="34" spans="2:3" x14ac:dyDescent="0.2">
      <c r="B34" t="s">
        <v>237</v>
      </c>
      <c r="C34" t="str">
        <f t="shared" si="0"/>
        <v>PGEO-GN</v>
      </c>
    </row>
    <row r="35" spans="2:3" x14ac:dyDescent="0.2">
      <c r="B35" t="s">
        <v>238</v>
      </c>
      <c r="C35" s="3" t="str">
        <f t="shared" si="0"/>
        <v>PIL_NSG</v>
      </c>
    </row>
    <row r="36" spans="2:3" x14ac:dyDescent="0.2">
      <c r="B36" t="s">
        <v>239</v>
      </c>
      <c r="C36" s="3" t="str">
        <f t="shared" si="0"/>
        <v>PIL_NSG</v>
      </c>
    </row>
    <row r="37" spans="2:3" x14ac:dyDescent="0.2">
      <c r="B37" t="s">
        <v>240</v>
      </c>
      <c r="C37" s="3" t="str">
        <f t="shared" si="0"/>
        <v>PIL_NSG</v>
      </c>
    </row>
    <row r="38" spans="2:3" x14ac:dyDescent="0.2">
      <c r="B38" t="s">
        <v>241</v>
      </c>
      <c r="C38" s="3" t="str">
        <f t="shared" si="0"/>
        <v>PIL_NSG</v>
      </c>
    </row>
    <row r="39" spans="2:3" x14ac:dyDescent="0.2">
      <c r="B39" t="s">
        <v>242</v>
      </c>
      <c r="C39" t="str">
        <f t="shared" si="0"/>
        <v>PVO</v>
      </c>
    </row>
    <row r="40" spans="2:3" x14ac:dyDescent="0.2">
      <c r="B40" t="s">
        <v>243</v>
      </c>
      <c r="C40" t="str">
        <f t="shared" si="0"/>
        <v>PVO</v>
      </c>
    </row>
    <row r="41" spans="2:3" x14ac:dyDescent="0.2">
      <c r="B41" t="s">
        <v>244</v>
      </c>
      <c r="C41" s="3" t="str">
        <f t="shared" si="0"/>
        <v>SDP-M</v>
      </c>
    </row>
    <row r="42" spans="2:3" x14ac:dyDescent="0.2">
      <c r="B42" t="s">
        <v>245</v>
      </c>
      <c r="C42" t="str">
        <f t="shared" si="0"/>
        <v>SIMEDAR-GH</v>
      </c>
    </row>
    <row r="43" spans="2:3" x14ac:dyDescent="0.2">
      <c r="B43" t="s">
        <v>246</v>
      </c>
      <c r="C43" t="str">
        <f t="shared" si="0"/>
        <v>SIMEDAR-GN</v>
      </c>
    </row>
    <row r="44" spans="2:3" x14ac:dyDescent="0.2">
      <c r="B44" t="s">
        <v>247</v>
      </c>
      <c r="C44" s="3" t="str">
        <f t="shared" si="0"/>
        <v>TAIYO_YUD3</v>
      </c>
    </row>
    <row r="45" spans="2:3" x14ac:dyDescent="0.2">
      <c r="B45" t="s">
        <v>248</v>
      </c>
      <c r="C45" t="str">
        <f t="shared" si="0"/>
        <v>WDMEDIA</v>
      </c>
    </row>
    <row r="46" spans="2:3" x14ac:dyDescent="0.2">
      <c r="B46" t="s">
        <v>249</v>
      </c>
      <c r="C46" s="3" t="str">
        <f t="shared" si="0"/>
        <v>WDMEDIA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3469F-0761-439F-A993-C71130A80A0E}">
  <dimension ref="A1:I112"/>
  <sheetViews>
    <sheetView showGridLines="0" topLeftCell="B1" zoomScaleNormal="100" workbookViewId="0">
      <selection activeCell="E10" sqref="E10"/>
    </sheetView>
  </sheetViews>
  <sheetFormatPr defaultRowHeight="15" x14ac:dyDescent="0.2"/>
  <cols>
    <col min="1" max="1" width="11.1640625" style="134" hidden="1" customWidth="1"/>
    <col min="2" max="2" width="6.1875" style="83" customWidth="1"/>
    <col min="3" max="3" width="50.984375" style="83" customWidth="1"/>
    <col min="4" max="4" width="12.23828125" style="83" bestFit="1" customWidth="1"/>
    <col min="5" max="5" width="15.33203125" style="83" bestFit="1" customWidth="1"/>
    <col min="6" max="6" width="19.90625" style="105" bestFit="1" customWidth="1"/>
    <col min="7" max="7" width="19.90625" style="105" customWidth="1"/>
    <col min="9" max="9" width="35.2421875" style="131" customWidth="1"/>
    <col min="10" max="10" width="35.2421875" customWidth="1"/>
  </cols>
  <sheetData>
    <row r="1" spans="1:9" x14ac:dyDescent="0.2">
      <c r="B1" s="67"/>
      <c r="D1" s="67"/>
      <c r="E1" s="67"/>
      <c r="H1" s="15"/>
      <c r="I1" s="165"/>
    </row>
    <row r="2" spans="1:9" ht="21" x14ac:dyDescent="0.2">
      <c r="A2" s="146"/>
      <c r="B2" s="147"/>
      <c r="C2" s="148" t="s">
        <v>531</v>
      </c>
      <c r="D2" s="149"/>
      <c r="E2" s="149"/>
      <c r="F2" s="167" t="s">
        <v>532</v>
      </c>
      <c r="G2" s="167" t="s">
        <v>533</v>
      </c>
      <c r="H2" s="150"/>
      <c r="I2" s="165"/>
    </row>
    <row r="3" spans="1:9" ht="21" x14ac:dyDescent="0.2">
      <c r="A3" s="146"/>
      <c r="B3" s="147"/>
      <c r="C3" s="148"/>
      <c r="D3" s="149"/>
      <c r="E3" s="149"/>
      <c r="F3" s="168">
        <f>COUNTIF(H5:H113,"N")</f>
        <v>85</v>
      </c>
      <c r="G3" s="168">
        <f>COUNTIF(H5:H113,"Y")</f>
        <v>22</v>
      </c>
      <c r="H3" s="150"/>
      <c r="I3" s="165"/>
    </row>
    <row r="4" spans="1:9" x14ac:dyDescent="0.2">
      <c r="A4" s="146"/>
      <c r="B4" s="152"/>
      <c r="C4" s="152"/>
      <c r="D4" s="152"/>
      <c r="E4" s="152"/>
      <c r="F4" s="153"/>
      <c r="G4" s="153"/>
      <c r="H4" s="154"/>
      <c r="I4" s="165"/>
    </row>
    <row r="5" spans="1:9" ht="54.75" x14ac:dyDescent="0.2">
      <c r="A5" s="156" t="s">
        <v>449</v>
      </c>
      <c r="B5" s="157" t="s">
        <v>3</v>
      </c>
      <c r="C5" s="157" t="s">
        <v>4</v>
      </c>
      <c r="D5" s="158" t="s">
        <v>5</v>
      </c>
      <c r="E5" s="157" t="s">
        <v>457</v>
      </c>
      <c r="F5" s="158" t="s">
        <v>451</v>
      </c>
      <c r="G5" s="158" t="s">
        <v>456</v>
      </c>
      <c r="H5" s="162" t="s">
        <v>450</v>
      </c>
      <c r="I5" s="166" t="s">
        <v>310</v>
      </c>
    </row>
    <row r="6" spans="1:9" x14ac:dyDescent="0.2">
      <c r="A6" s="155">
        <v>1</v>
      </c>
      <c r="B6" s="21">
        <f t="shared" ref="B6:B37" si="0">ROW()-5</f>
        <v>1</v>
      </c>
      <c r="C6" s="21" t="s">
        <v>21</v>
      </c>
      <c r="D6" s="21" t="str">
        <f>VLOOKUP(E6,Sheet2!$E$2:$F$12,2,0)</f>
        <v>Central</v>
      </c>
      <c r="E6" s="22" t="s">
        <v>22</v>
      </c>
      <c r="F6" s="133" t="s">
        <v>8</v>
      </c>
      <c r="G6" s="133">
        <v>1</v>
      </c>
      <c r="H6" s="23" t="s">
        <v>26</v>
      </c>
      <c r="I6" s="21"/>
    </row>
    <row r="7" spans="1:9" x14ac:dyDescent="0.2">
      <c r="A7" s="155">
        <v>2</v>
      </c>
      <c r="B7" s="21">
        <f t="shared" si="0"/>
        <v>2</v>
      </c>
      <c r="C7" s="21" t="s">
        <v>30</v>
      </c>
      <c r="D7" s="21" t="str">
        <f>VLOOKUP(E7,Sheet2!$E$2:$F$12,2,0)</f>
        <v>Central</v>
      </c>
      <c r="E7" s="22" t="s">
        <v>22</v>
      </c>
      <c r="F7" s="133" t="s">
        <v>452</v>
      </c>
      <c r="G7" s="133">
        <v>3</v>
      </c>
      <c r="H7" s="23" t="s">
        <v>26</v>
      </c>
      <c r="I7" s="21" t="s">
        <v>448</v>
      </c>
    </row>
    <row r="8" spans="1:9" x14ac:dyDescent="0.2">
      <c r="A8" s="155">
        <v>4</v>
      </c>
      <c r="B8" s="21">
        <f t="shared" si="0"/>
        <v>3</v>
      </c>
      <c r="C8" s="21" t="s">
        <v>37</v>
      </c>
      <c r="D8" s="21" t="str">
        <f>VLOOKUP(E8,Sheet2!$E$2:$F$12,2,0)</f>
        <v>Central</v>
      </c>
      <c r="E8" s="22" t="s">
        <v>22</v>
      </c>
      <c r="F8" s="133" t="s">
        <v>453</v>
      </c>
      <c r="G8" s="133">
        <v>2</v>
      </c>
      <c r="H8" s="23" t="s">
        <v>26</v>
      </c>
      <c r="I8" s="21"/>
    </row>
    <row r="9" spans="1:9" x14ac:dyDescent="0.2">
      <c r="A9" s="155">
        <v>5</v>
      </c>
      <c r="B9" s="21">
        <f t="shared" si="0"/>
        <v>4</v>
      </c>
      <c r="C9" s="21" t="s">
        <v>44</v>
      </c>
      <c r="D9" s="21" t="str">
        <f>VLOOKUP(E9,Sheet2!$E$2:$F$12,2,0)</f>
        <v>Central</v>
      </c>
      <c r="E9" s="22" t="s">
        <v>40</v>
      </c>
      <c r="F9" s="133" t="s">
        <v>9</v>
      </c>
      <c r="G9" s="133">
        <v>1</v>
      </c>
      <c r="H9" s="23" t="s">
        <v>26</v>
      </c>
      <c r="I9" s="21" t="s">
        <v>448</v>
      </c>
    </row>
    <row r="10" spans="1:9" ht="27.75" x14ac:dyDescent="0.2">
      <c r="A10" s="155">
        <v>6</v>
      </c>
      <c r="B10" s="21">
        <f t="shared" si="0"/>
        <v>5</v>
      </c>
      <c r="C10" s="21" t="s">
        <v>46</v>
      </c>
      <c r="D10" s="21" t="str">
        <f>VLOOKUP(E10,Sheet2!$E$2:$F$12,2,0)</f>
        <v>Central</v>
      </c>
      <c r="E10" s="22" t="s">
        <v>40</v>
      </c>
      <c r="F10" s="133" t="s">
        <v>9</v>
      </c>
      <c r="G10" s="133">
        <v>1</v>
      </c>
      <c r="H10" s="23" t="s">
        <v>26</v>
      </c>
      <c r="I10" s="21" t="s">
        <v>528</v>
      </c>
    </row>
    <row r="11" spans="1:9" ht="27.75" x14ac:dyDescent="0.2">
      <c r="A11" s="155">
        <v>7</v>
      </c>
      <c r="B11" s="21">
        <f t="shared" si="0"/>
        <v>6</v>
      </c>
      <c r="C11" s="21" t="s">
        <v>49</v>
      </c>
      <c r="D11" s="21" t="str">
        <f>VLOOKUP(E11,Sheet2!$E$2:$F$12,2,0)</f>
        <v>Central</v>
      </c>
      <c r="E11" s="22" t="s">
        <v>50</v>
      </c>
      <c r="F11" s="133" t="s">
        <v>11</v>
      </c>
      <c r="G11" s="133">
        <v>1</v>
      </c>
      <c r="H11" s="23" t="s">
        <v>26</v>
      </c>
      <c r="I11" s="21" t="s">
        <v>529</v>
      </c>
    </row>
    <row r="12" spans="1:9" x14ac:dyDescent="0.2">
      <c r="A12" s="155">
        <v>8</v>
      </c>
      <c r="B12" s="21">
        <f t="shared" si="0"/>
        <v>7</v>
      </c>
      <c r="C12" s="21" t="s">
        <v>53</v>
      </c>
      <c r="D12" s="21" t="str">
        <f>VLOOKUP(E12,Sheet2!$E$2:$F$12,2,0)</f>
        <v>Central</v>
      </c>
      <c r="E12" s="22" t="s">
        <v>54</v>
      </c>
      <c r="F12" s="133" t="s">
        <v>11</v>
      </c>
      <c r="G12" s="133">
        <v>1</v>
      </c>
      <c r="H12" s="23" t="s">
        <v>26</v>
      </c>
      <c r="I12" s="21"/>
    </row>
    <row r="13" spans="1:9" x14ac:dyDescent="0.2">
      <c r="A13" s="155">
        <v>9</v>
      </c>
      <c r="B13" s="21">
        <f t="shared" si="0"/>
        <v>8</v>
      </c>
      <c r="C13" s="21" t="s">
        <v>39</v>
      </c>
      <c r="D13" s="21" t="str">
        <f>VLOOKUP(E13,Sheet2!$E$2:$F$12,2,0)</f>
        <v>Central</v>
      </c>
      <c r="E13" s="22" t="s">
        <v>22</v>
      </c>
      <c r="F13" s="133" t="s">
        <v>8</v>
      </c>
      <c r="G13" s="133">
        <v>1</v>
      </c>
      <c r="H13" s="23" t="s">
        <v>27</v>
      </c>
      <c r="I13" s="21"/>
    </row>
    <row r="14" spans="1:9" x14ac:dyDescent="0.2">
      <c r="A14" s="155">
        <v>10</v>
      </c>
      <c r="B14" s="21">
        <f t="shared" si="0"/>
        <v>9</v>
      </c>
      <c r="C14" s="21" t="s">
        <v>58</v>
      </c>
      <c r="D14" s="21" t="str">
        <f>VLOOKUP(E14,Sheet2!$E$2:$F$12,2,0)</f>
        <v>East</v>
      </c>
      <c r="E14" s="22" t="s">
        <v>59</v>
      </c>
      <c r="F14" s="133" t="s">
        <v>9</v>
      </c>
      <c r="G14" s="133">
        <v>1</v>
      </c>
      <c r="H14" s="23" t="s">
        <v>26</v>
      </c>
      <c r="I14" s="21" t="s">
        <v>530</v>
      </c>
    </row>
    <row r="15" spans="1:9" x14ac:dyDescent="0.2">
      <c r="A15" s="155">
        <v>11</v>
      </c>
      <c r="B15" s="21">
        <f t="shared" si="0"/>
        <v>10</v>
      </c>
      <c r="C15" s="21" t="s">
        <v>58</v>
      </c>
      <c r="D15" s="21" t="str">
        <f>VLOOKUP(E15,Sheet2!$E$2:$F$12,2,0)</f>
        <v>East</v>
      </c>
      <c r="E15" s="22" t="s">
        <v>59</v>
      </c>
      <c r="F15" s="133" t="s">
        <v>11</v>
      </c>
      <c r="G15" s="133">
        <v>1</v>
      </c>
      <c r="H15" s="23" t="s">
        <v>26</v>
      </c>
      <c r="I15" s="21" t="s">
        <v>530</v>
      </c>
    </row>
    <row r="16" spans="1:9" x14ac:dyDescent="0.2">
      <c r="A16" s="155">
        <v>12</v>
      </c>
      <c r="B16" s="21">
        <f t="shared" si="0"/>
        <v>11</v>
      </c>
      <c r="C16" s="21" t="s">
        <v>62</v>
      </c>
      <c r="D16" s="21" t="str">
        <f>VLOOKUP(E16,Sheet2!$E$2:$F$12,2,0)</f>
        <v>East</v>
      </c>
      <c r="E16" s="22" t="s">
        <v>59</v>
      </c>
      <c r="F16" s="133" t="s">
        <v>9</v>
      </c>
      <c r="G16" s="133">
        <v>1</v>
      </c>
      <c r="H16" s="23" t="s">
        <v>26</v>
      </c>
      <c r="I16" s="21"/>
    </row>
    <row r="17" spans="1:9" x14ac:dyDescent="0.2">
      <c r="A17" s="155">
        <v>13</v>
      </c>
      <c r="B17" s="21">
        <f t="shared" si="0"/>
        <v>12</v>
      </c>
      <c r="C17" s="21" t="s">
        <v>64</v>
      </c>
      <c r="D17" s="21" t="str">
        <f>VLOOKUP(E17,Sheet2!$E$2:$F$12,2,0)</f>
        <v>East</v>
      </c>
      <c r="E17" s="22" t="s">
        <v>59</v>
      </c>
      <c r="F17" s="133" t="s">
        <v>9</v>
      </c>
      <c r="G17" s="133">
        <v>1</v>
      </c>
      <c r="H17" s="23" t="s">
        <v>26</v>
      </c>
      <c r="I17" s="21"/>
    </row>
    <row r="18" spans="1:9" x14ac:dyDescent="0.2">
      <c r="A18" s="155">
        <v>14</v>
      </c>
      <c r="B18" s="21">
        <f t="shared" si="0"/>
        <v>13</v>
      </c>
      <c r="C18" s="21" t="s">
        <v>66</v>
      </c>
      <c r="D18" s="21" t="str">
        <f>VLOOKUP(E18,Sheet2!$E$2:$F$12,2,0)</f>
        <v>East</v>
      </c>
      <c r="E18" s="22" t="s">
        <v>59</v>
      </c>
      <c r="F18" s="133" t="s">
        <v>9</v>
      </c>
      <c r="G18" s="133">
        <v>1</v>
      </c>
      <c r="H18" s="23" t="s">
        <v>26</v>
      </c>
      <c r="I18" s="21"/>
    </row>
    <row r="19" spans="1:9" x14ac:dyDescent="0.2">
      <c r="A19" s="155">
        <v>16</v>
      </c>
      <c r="B19" s="21">
        <f t="shared" si="0"/>
        <v>14</v>
      </c>
      <c r="C19" s="21" t="s">
        <v>69</v>
      </c>
      <c r="D19" s="21" t="str">
        <f>VLOOKUP(E19,Sheet2!$E$2:$F$12,2,0)</f>
        <v>East</v>
      </c>
      <c r="E19" s="22" t="s">
        <v>70</v>
      </c>
      <c r="F19" s="133" t="s">
        <v>9</v>
      </c>
      <c r="G19" s="133">
        <v>1</v>
      </c>
      <c r="H19" s="23" t="s">
        <v>26</v>
      </c>
      <c r="I19" s="21"/>
    </row>
    <row r="20" spans="1:9" x14ac:dyDescent="0.2">
      <c r="A20" s="155">
        <v>100</v>
      </c>
      <c r="B20" s="21">
        <f t="shared" si="0"/>
        <v>15</v>
      </c>
      <c r="C20" s="21" t="s">
        <v>273</v>
      </c>
      <c r="D20" s="21" t="s">
        <v>203</v>
      </c>
      <c r="E20" s="22" t="s">
        <v>59</v>
      </c>
      <c r="F20" s="133" t="s">
        <v>9</v>
      </c>
      <c r="G20" s="133">
        <v>1</v>
      </c>
      <c r="H20" s="23" t="s">
        <v>26</v>
      </c>
      <c r="I20" s="21"/>
    </row>
    <row r="21" spans="1:9" x14ac:dyDescent="0.2">
      <c r="A21" s="155">
        <v>94</v>
      </c>
      <c r="B21" s="21">
        <f t="shared" si="0"/>
        <v>16</v>
      </c>
      <c r="C21" s="21" t="s">
        <v>266</v>
      </c>
      <c r="D21" s="21" t="s">
        <v>263</v>
      </c>
      <c r="E21" s="22" t="s">
        <v>267</v>
      </c>
      <c r="F21" s="133" t="s">
        <v>9</v>
      </c>
      <c r="G21" s="133">
        <v>1</v>
      </c>
      <c r="H21" s="23" t="s">
        <v>26</v>
      </c>
      <c r="I21" s="21"/>
    </row>
    <row r="22" spans="1:9" x14ac:dyDescent="0.2">
      <c r="A22" s="155">
        <v>96</v>
      </c>
      <c r="B22" s="21">
        <f t="shared" si="0"/>
        <v>17</v>
      </c>
      <c r="C22" s="21" t="s">
        <v>262</v>
      </c>
      <c r="D22" s="21" t="s">
        <v>263</v>
      </c>
      <c r="E22" s="22" t="s">
        <v>264</v>
      </c>
      <c r="F22" s="133" t="s">
        <v>9</v>
      </c>
      <c r="G22" s="133">
        <v>1</v>
      </c>
      <c r="H22" s="23" t="s">
        <v>26</v>
      </c>
      <c r="I22" s="21"/>
    </row>
    <row r="23" spans="1:9" x14ac:dyDescent="0.2">
      <c r="A23" s="155">
        <v>17</v>
      </c>
      <c r="B23" s="21">
        <f t="shared" si="0"/>
        <v>18</v>
      </c>
      <c r="C23" s="21" t="s">
        <v>91</v>
      </c>
      <c r="D23" s="21" t="str">
        <f>VLOOKUP(E23,Sheet2!$E$2:$F$12,2,0)</f>
        <v>South</v>
      </c>
      <c r="E23" s="22" t="s">
        <v>73</v>
      </c>
      <c r="F23" s="133" t="s">
        <v>9</v>
      </c>
      <c r="G23" s="133">
        <v>1</v>
      </c>
      <c r="H23" s="23" t="s">
        <v>26</v>
      </c>
      <c r="I23" s="21"/>
    </row>
    <row r="24" spans="1:9" x14ac:dyDescent="0.2">
      <c r="A24" s="155">
        <v>19</v>
      </c>
      <c r="B24" s="21">
        <f t="shared" si="0"/>
        <v>19</v>
      </c>
      <c r="C24" s="21" t="s">
        <v>96</v>
      </c>
      <c r="D24" s="21" t="str">
        <f>VLOOKUP(E24,Sheet2!$E$2:$F$12,2,0)</f>
        <v>South</v>
      </c>
      <c r="E24" s="22" t="s">
        <v>73</v>
      </c>
      <c r="F24" s="133" t="s">
        <v>454</v>
      </c>
      <c r="G24" s="133">
        <v>2</v>
      </c>
      <c r="H24" s="23" t="s">
        <v>26</v>
      </c>
      <c r="I24" s="21"/>
    </row>
    <row r="25" spans="1:9" x14ac:dyDescent="0.2">
      <c r="A25" s="155">
        <v>20</v>
      </c>
      <c r="B25" s="21">
        <f t="shared" si="0"/>
        <v>20</v>
      </c>
      <c r="C25" s="21" t="s">
        <v>98</v>
      </c>
      <c r="D25" s="21" t="str">
        <f>VLOOKUP(E25,Sheet2!$E$2:$F$12,2,0)</f>
        <v>South</v>
      </c>
      <c r="E25" s="22" t="s">
        <v>73</v>
      </c>
      <c r="F25" s="133" t="s">
        <v>9</v>
      </c>
      <c r="G25" s="133">
        <v>1</v>
      </c>
      <c r="H25" s="23" t="s">
        <v>26</v>
      </c>
      <c r="I25" s="21"/>
    </row>
    <row r="26" spans="1:9" x14ac:dyDescent="0.2">
      <c r="A26" s="155">
        <v>21</v>
      </c>
      <c r="B26" s="21">
        <f t="shared" si="0"/>
        <v>21</v>
      </c>
      <c r="C26" s="21" t="s">
        <v>101</v>
      </c>
      <c r="D26" s="21" t="str">
        <f>VLOOKUP(E26,Sheet2!$E$2:$F$12,2,0)</f>
        <v>South</v>
      </c>
      <c r="E26" s="22" t="s">
        <v>73</v>
      </c>
      <c r="F26" s="133" t="s">
        <v>454</v>
      </c>
      <c r="G26" s="133">
        <v>2</v>
      </c>
      <c r="H26" s="23" t="s">
        <v>26</v>
      </c>
      <c r="I26" s="21"/>
    </row>
    <row r="27" spans="1:9" x14ac:dyDescent="0.2">
      <c r="A27" s="155">
        <v>22</v>
      </c>
      <c r="B27" s="21">
        <f t="shared" si="0"/>
        <v>22</v>
      </c>
      <c r="C27" s="21" t="s">
        <v>103</v>
      </c>
      <c r="D27" s="21" t="str">
        <f>VLOOKUP(E27,Sheet2!$E$2:$F$12,2,0)</f>
        <v>South</v>
      </c>
      <c r="E27" s="22" t="s">
        <v>73</v>
      </c>
      <c r="F27" s="133" t="s">
        <v>454</v>
      </c>
      <c r="G27" s="133">
        <v>2</v>
      </c>
      <c r="H27" s="23" t="s">
        <v>26</v>
      </c>
      <c r="I27" s="21"/>
    </row>
    <row r="28" spans="1:9" x14ac:dyDescent="0.2">
      <c r="A28" s="155">
        <v>23</v>
      </c>
      <c r="B28" s="21">
        <f t="shared" si="0"/>
        <v>23</v>
      </c>
      <c r="C28" s="21" t="s">
        <v>106</v>
      </c>
      <c r="D28" s="21" t="str">
        <f>VLOOKUP(E28,Sheet2!$E$2:$F$12,2,0)</f>
        <v>South</v>
      </c>
      <c r="E28" s="22" t="s">
        <v>73</v>
      </c>
      <c r="F28" s="133" t="s">
        <v>9</v>
      </c>
      <c r="G28" s="133">
        <v>1</v>
      </c>
      <c r="H28" s="23" t="s">
        <v>26</v>
      </c>
      <c r="I28" s="21"/>
    </row>
    <row r="29" spans="1:9" x14ac:dyDescent="0.2">
      <c r="A29" s="155">
        <v>24</v>
      </c>
      <c r="B29" s="21">
        <f t="shared" si="0"/>
        <v>24</v>
      </c>
      <c r="C29" s="21" t="s">
        <v>108</v>
      </c>
      <c r="D29" s="21" t="str">
        <f>VLOOKUP(E29,Sheet2!$E$2:$F$12,2,0)</f>
        <v>South</v>
      </c>
      <c r="E29" s="22" t="s">
        <v>73</v>
      </c>
      <c r="F29" s="133" t="s">
        <v>9</v>
      </c>
      <c r="G29" s="133">
        <v>1</v>
      </c>
      <c r="H29" s="23" t="s">
        <v>26</v>
      </c>
      <c r="I29" s="21"/>
    </row>
    <row r="30" spans="1:9" x14ac:dyDescent="0.2">
      <c r="A30" s="155">
        <v>26</v>
      </c>
      <c r="B30" s="21">
        <f t="shared" si="0"/>
        <v>25</v>
      </c>
      <c r="C30" s="21" t="s">
        <v>110</v>
      </c>
      <c r="D30" s="21" t="str">
        <f>VLOOKUP(E30,Sheet2!$E$2:$F$12,2,0)</f>
        <v>South</v>
      </c>
      <c r="E30" s="22" t="s">
        <v>73</v>
      </c>
      <c r="F30" s="133" t="s">
        <v>9</v>
      </c>
      <c r="G30" s="133">
        <v>1</v>
      </c>
      <c r="H30" s="23" t="s">
        <v>26</v>
      </c>
      <c r="I30" s="21"/>
    </row>
    <row r="31" spans="1:9" x14ac:dyDescent="0.2">
      <c r="A31" s="155">
        <v>27</v>
      </c>
      <c r="B31" s="21">
        <f t="shared" si="0"/>
        <v>26</v>
      </c>
      <c r="C31" s="21" t="s">
        <v>112</v>
      </c>
      <c r="D31" s="21" t="str">
        <f>VLOOKUP(E31,Sheet2!$E$2:$F$12,2,0)</f>
        <v>South</v>
      </c>
      <c r="E31" s="22" t="s">
        <v>73</v>
      </c>
      <c r="F31" s="133" t="s">
        <v>9</v>
      </c>
      <c r="G31" s="133">
        <v>1</v>
      </c>
      <c r="H31" s="23" t="s">
        <v>26</v>
      </c>
      <c r="I31" s="21"/>
    </row>
    <row r="32" spans="1:9" x14ac:dyDescent="0.2">
      <c r="A32" s="155">
        <v>28</v>
      </c>
      <c r="B32" s="21">
        <f t="shared" si="0"/>
        <v>27</v>
      </c>
      <c r="C32" s="21" t="s">
        <v>114</v>
      </c>
      <c r="D32" s="21" t="str">
        <f>VLOOKUP(E32,Sheet2!$E$2:$F$12,2,0)</f>
        <v>South</v>
      </c>
      <c r="E32" s="22" t="s">
        <v>73</v>
      </c>
      <c r="F32" s="133" t="s">
        <v>9</v>
      </c>
      <c r="G32" s="133">
        <v>1</v>
      </c>
      <c r="H32" s="23" t="s">
        <v>26</v>
      </c>
      <c r="I32" s="21"/>
    </row>
    <row r="33" spans="1:9" x14ac:dyDescent="0.2">
      <c r="A33" s="155">
        <v>29</v>
      </c>
      <c r="B33" s="21">
        <f t="shared" si="0"/>
        <v>28</v>
      </c>
      <c r="C33" s="21" t="s">
        <v>183</v>
      </c>
      <c r="D33" s="21" t="str">
        <f>VLOOKUP(E33,Sheet2!$E$2:$F$12,2,0)</f>
        <v>South</v>
      </c>
      <c r="E33" s="22" t="s">
        <v>184</v>
      </c>
      <c r="F33" s="133" t="s">
        <v>9</v>
      </c>
      <c r="G33" s="133">
        <v>1</v>
      </c>
      <c r="H33" s="23" t="s">
        <v>26</v>
      </c>
      <c r="I33" s="21"/>
    </row>
    <row r="34" spans="1:9" x14ac:dyDescent="0.2">
      <c r="A34" s="155">
        <v>32</v>
      </c>
      <c r="B34" s="21">
        <f t="shared" si="0"/>
        <v>29</v>
      </c>
      <c r="C34" s="21" t="s">
        <v>186</v>
      </c>
      <c r="D34" s="21" t="str">
        <f>VLOOKUP(E34,Sheet2!$E$2:$F$12,2,0)</f>
        <v>South</v>
      </c>
      <c r="E34" s="22" t="s">
        <v>184</v>
      </c>
      <c r="F34" s="133" t="s">
        <v>9</v>
      </c>
      <c r="G34" s="133">
        <v>1</v>
      </c>
      <c r="H34" s="23" t="s">
        <v>26</v>
      </c>
      <c r="I34" s="21"/>
    </row>
    <row r="35" spans="1:9" x14ac:dyDescent="0.2">
      <c r="A35" s="155">
        <v>33</v>
      </c>
      <c r="B35" s="21">
        <f t="shared" si="0"/>
        <v>30</v>
      </c>
      <c r="C35" s="21" t="s">
        <v>188</v>
      </c>
      <c r="D35" s="21" t="str">
        <f>VLOOKUP(E35,Sheet2!$E$2:$F$12,2,0)</f>
        <v>South</v>
      </c>
      <c r="E35" s="22" t="s">
        <v>184</v>
      </c>
      <c r="F35" s="133" t="s">
        <v>9</v>
      </c>
      <c r="G35" s="133">
        <v>1</v>
      </c>
      <c r="H35" s="23" t="s">
        <v>26</v>
      </c>
      <c r="I35" s="21"/>
    </row>
    <row r="36" spans="1:9" x14ac:dyDescent="0.2">
      <c r="A36" s="155">
        <v>34</v>
      </c>
      <c r="B36" s="21">
        <f t="shared" si="0"/>
        <v>31</v>
      </c>
      <c r="C36" s="21" t="s">
        <v>190</v>
      </c>
      <c r="D36" s="21" t="str">
        <f>VLOOKUP(E36,Sheet2!$E$2:$F$12,2,0)</f>
        <v>South</v>
      </c>
      <c r="E36" s="22" t="s">
        <v>184</v>
      </c>
      <c r="F36" s="133" t="s">
        <v>9</v>
      </c>
      <c r="G36" s="133">
        <v>1</v>
      </c>
      <c r="H36" s="23" t="s">
        <v>26</v>
      </c>
      <c r="I36" s="21"/>
    </row>
    <row r="37" spans="1:9" x14ac:dyDescent="0.2">
      <c r="A37" s="155">
        <v>35</v>
      </c>
      <c r="B37" s="21">
        <f t="shared" si="0"/>
        <v>32</v>
      </c>
      <c r="C37" s="21" t="s">
        <v>192</v>
      </c>
      <c r="D37" s="21" t="str">
        <f>VLOOKUP(E37,Sheet2!$E$2:$F$12,2,0)</f>
        <v>South</v>
      </c>
      <c r="E37" s="22" t="s">
        <v>184</v>
      </c>
      <c r="F37" s="133" t="s">
        <v>9</v>
      </c>
      <c r="G37" s="133">
        <v>1</v>
      </c>
      <c r="H37" s="23" t="s">
        <v>26</v>
      </c>
      <c r="I37" s="21"/>
    </row>
    <row r="38" spans="1:9" x14ac:dyDescent="0.2">
      <c r="A38" s="155">
        <v>36</v>
      </c>
      <c r="B38" s="21">
        <f t="shared" ref="B38:B69" si="1">ROW()-5</f>
        <v>33</v>
      </c>
      <c r="C38" s="21" t="s">
        <v>194</v>
      </c>
      <c r="D38" s="21" t="str">
        <f>VLOOKUP(E38,Sheet2!$E$2:$F$12,2,0)</f>
        <v>South</v>
      </c>
      <c r="E38" s="22" t="s">
        <v>184</v>
      </c>
      <c r="F38" s="133" t="s">
        <v>9</v>
      </c>
      <c r="G38" s="133">
        <v>1</v>
      </c>
      <c r="H38" s="23" t="s">
        <v>26</v>
      </c>
      <c r="I38" s="21"/>
    </row>
    <row r="39" spans="1:9" x14ac:dyDescent="0.2">
      <c r="A39" s="155">
        <v>37</v>
      </c>
      <c r="B39" s="21">
        <f t="shared" si="1"/>
        <v>34</v>
      </c>
      <c r="C39" s="21" t="s">
        <v>196</v>
      </c>
      <c r="D39" s="21" t="str">
        <f>VLOOKUP(E39,Sheet2!$E$2:$F$12,2,0)</f>
        <v>South</v>
      </c>
      <c r="E39" s="22" t="s">
        <v>184</v>
      </c>
      <c r="F39" s="133" t="s">
        <v>9</v>
      </c>
      <c r="G39" s="133">
        <v>1</v>
      </c>
      <c r="H39" s="23" t="s">
        <v>26</v>
      </c>
      <c r="I39" s="21"/>
    </row>
    <row r="40" spans="1:9" x14ac:dyDescent="0.2">
      <c r="A40" s="155">
        <v>41</v>
      </c>
      <c r="B40" s="21">
        <f t="shared" si="1"/>
        <v>35</v>
      </c>
      <c r="C40" s="21" t="s">
        <v>198</v>
      </c>
      <c r="D40" s="21" t="str">
        <f>VLOOKUP(E40,Sheet2!$E$2:$F$12,2,0)</f>
        <v>South</v>
      </c>
      <c r="E40" s="22" t="s">
        <v>184</v>
      </c>
      <c r="F40" s="133" t="s">
        <v>9</v>
      </c>
      <c r="G40" s="133">
        <v>1</v>
      </c>
      <c r="H40" s="23" t="s">
        <v>26</v>
      </c>
      <c r="I40" s="21"/>
    </row>
    <row r="41" spans="1:9" x14ac:dyDescent="0.2">
      <c r="A41" s="155">
        <v>42</v>
      </c>
      <c r="B41" s="21">
        <f t="shared" si="1"/>
        <v>36</v>
      </c>
      <c r="C41" s="21" t="s">
        <v>250</v>
      </c>
      <c r="D41" s="21" t="s">
        <v>207</v>
      </c>
      <c r="E41" s="22" t="s">
        <v>251</v>
      </c>
      <c r="F41" s="133" t="s">
        <v>9</v>
      </c>
      <c r="G41" s="133">
        <v>1</v>
      </c>
      <c r="H41" s="23" t="s">
        <v>26</v>
      </c>
      <c r="I41" s="21"/>
    </row>
    <row r="42" spans="1:9" x14ac:dyDescent="0.2">
      <c r="A42" s="155">
        <v>91</v>
      </c>
      <c r="B42" s="21">
        <f t="shared" si="1"/>
        <v>37</v>
      </c>
      <c r="C42" s="21" t="s">
        <v>253</v>
      </c>
      <c r="D42" s="21" t="s">
        <v>207</v>
      </c>
      <c r="E42" s="22" t="s">
        <v>251</v>
      </c>
      <c r="F42" s="133" t="s">
        <v>9</v>
      </c>
      <c r="G42" s="133">
        <v>1</v>
      </c>
      <c r="H42" s="23" t="s">
        <v>26</v>
      </c>
      <c r="I42" s="21"/>
    </row>
    <row r="43" spans="1:9" x14ac:dyDescent="0.2">
      <c r="A43" s="155">
        <v>93</v>
      </c>
      <c r="B43" s="21">
        <f t="shared" si="1"/>
        <v>38</v>
      </c>
      <c r="C43" s="21" t="s">
        <v>255</v>
      </c>
      <c r="D43" s="21" t="s">
        <v>207</v>
      </c>
      <c r="E43" s="22" t="s">
        <v>251</v>
      </c>
      <c r="F43" s="133" t="s">
        <v>9</v>
      </c>
      <c r="G43" s="133">
        <v>1</v>
      </c>
      <c r="H43" s="23" t="s">
        <v>26</v>
      </c>
      <c r="I43" s="21"/>
    </row>
    <row r="44" spans="1:9" x14ac:dyDescent="0.2">
      <c r="A44" s="155">
        <v>43</v>
      </c>
      <c r="B44" s="21">
        <f t="shared" si="1"/>
        <v>39</v>
      </c>
      <c r="C44" s="21" t="s">
        <v>118</v>
      </c>
      <c r="D44" s="21" t="str">
        <f>VLOOKUP(E44,Sheet2!$E$2:$F$12,2,0)</f>
        <v>North</v>
      </c>
      <c r="E44" s="22" t="s">
        <v>119</v>
      </c>
      <c r="F44" s="133" t="s">
        <v>9</v>
      </c>
      <c r="G44" s="133">
        <v>1</v>
      </c>
      <c r="H44" s="23" t="s">
        <v>26</v>
      </c>
      <c r="I44" s="21"/>
    </row>
    <row r="45" spans="1:9" x14ac:dyDescent="0.2">
      <c r="A45" s="155">
        <v>44</v>
      </c>
      <c r="B45" s="21">
        <f t="shared" si="1"/>
        <v>40</v>
      </c>
      <c r="C45" s="21" t="s">
        <v>121</v>
      </c>
      <c r="D45" s="21" t="str">
        <f>VLOOKUP(E45,Sheet2!$E$2:$F$12,2,0)</f>
        <v>North</v>
      </c>
      <c r="E45" s="22" t="s">
        <v>119</v>
      </c>
      <c r="F45" s="133" t="s">
        <v>9</v>
      </c>
      <c r="G45" s="133">
        <v>1</v>
      </c>
      <c r="H45" s="23" t="s">
        <v>26</v>
      </c>
      <c r="I45" s="21"/>
    </row>
    <row r="46" spans="1:9" x14ac:dyDescent="0.2">
      <c r="A46" s="155">
        <v>45</v>
      </c>
      <c r="B46" s="21">
        <f t="shared" si="1"/>
        <v>41</v>
      </c>
      <c r="C46" s="21" t="s">
        <v>141</v>
      </c>
      <c r="D46" s="21" t="s">
        <v>210</v>
      </c>
      <c r="E46" s="22" t="s">
        <v>123</v>
      </c>
      <c r="F46" s="133" t="s">
        <v>9</v>
      </c>
      <c r="G46" s="133">
        <v>1</v>
      </c>
      <c r="H46" s="23" t="s">
        <v>26</v>
      </c>
      <c r="I46" s="21"/>
    </row>
    <row r="47" spans="1:9" x14ac:dyDescent="0.2">
      <c r="A47" s="155">
        <v>46</v>
      </c>
      <c r="B47" s="21">
        <f t="shared" si="1"/>
        <v>42</v>
      </c>
      <c r="C47" s="21" t="s">
        <v>143</v>
      </c>
      <c r="D47" s="21" t="s">
        <v>210</v>
      </c>
      <c r="E47" s="22" t="s">
        <v>123</v>
      </c>
      <c r="F47" s="133" t="s">
        <v>9</v>
      </c>
      <c r="G47" s="133">
        <v>1</v>
      </c>
      <c r="H47" s="23" t="s">
        <v>26</v>
      </c>
      <c r="I47" s="21"/>
    </row>
    <row r="48" spans="1:9" x14ac:dyDescent="0.2">
      <c r="A48" s="155">
        <v>47</v>
      </c>
      <c r="B48" s="21">
        <f t="shared" si="1"/>
        <v>43</v>
      </c>
      <c r="C48" s="21" t="s">
        <v>145</v>
      </c>
      <c r="D48" s="21" t="s">
        <v>210</v>
      </c>
      <c r="E48" s="22" t="s">
        <v>123</v>
      </c>
      <c r="F48" s="133" t="s">
        <v>9</v>
      </c>
      <c r="G48" s="133">
        <v>1</v>
      </c>
      <c r="H48" s="23" t="s">
        <v>26</v>
      </c>
      <c r="I48" s="21"/>
    </row>
    <row r="49" spans="1:9" x14ac:dyDescent="0.2">
      <c r="A49" s="155">
        <v>48</v>
      </c>
      <c r="B49" s="21">
        <f t="shared" si="1"/>
        <v>44</v>
      </c>
      <c r="C49" s="21" t="s">
        <v>148</v>
      </c>
      <c r="D49" s="21" t="s">
        <v>210</v>
      </c>
      <c r="E49" s="22" t="s">
        <v>123</v>
      </c>
      <c r="F49" s="133" t="s">
        <v>9</v>
      </c>
      <c r="G49" s="133">
        <v>1</v>
      </c>
      <c r="H49" s="23" t="s">
        <v>26</v>
      </c>
      <c r="I49" s="21"/>
    </row>
    <row r="50" spans="1:9" x14ac:dyDescent="0.2">
      <c r="A50" s="155">
        <v>49</v>
      </c>
      <c r="B50" s="21">
        <f t="shared" si="1"/>
        <v>45</v>
      </c>
      <c r="C50" s="21" t="s">
        <v>122</v>
      </c>
      <c r="D50" s="21" t="s">
        <v>210</v>
      </c>
      <c r="E50" s="22" t="s">
        <v>123</v>
      </c>
      <c r="F50" s="133" t="s">
        <v>9</v>
      </c>
      <c r="G50" s="133">
        <v>1</v>
      </c>
      <c r="H50" s="23" t="s">
        <v>26</v>
      </c>
      <c r="I50" s="21"/>
    </row>
    <row r="51" spans="1:9" x14ac:dyDescent="0.2">
      <c r="A51" s="155">
        <v>50</v>
      </c>
      <c r="B51" s="21">
        <f t="shared" si="1"/>
        <v>46</v>
      </c>
      <c r="C51" s="21" t="s">
        <v>127</v>
      </c>
      <c r="D51" s="21" t="s">
        <v>210</v>
      </c>
      <c r="E51" s="22" t="s">
        <v>123</v>
      </c>
      <c r="F51" s="133" t="s">
        <v>9</v>
      </c>
      <c r="G51" s="133">
        <v>1</v>
      </c>
      <c r="H51" s="23" t="s">
        <v>26</v>
      </c>
      <c r="I51" s="21"/>
    </row>
    <row r="52" spans="1:9" x14ac:dyDescent="0.2">
      <c r="A52" s="155">
        <v>51</v>
      </c>
      <c r="B52" s="21">
        <f t="shared" si="1"/>
        <v>47</v>
      </c>
      <c r="C52" s="21" t="s">
        <v>128</v>
      </c>
      <c r="D52" s="21" t="s">
        <v>210</v>
      </c>
      <c r="E52" s="22" t="s">
        <v>123</v>
      </c>
      <c r="F52" s="133" t="s">
        <v>9</v>
      </c>
      <c r="G52" s="133">
        <v>1</v>
      </c>
      <c r="H52" s="23" t="s">
        <v>26</v>
      </c>
      <c r="I52" s="21"/>
    </row>
    <row r="53" spans="1:9" x14ac:dyDescent="0.2">
      <c r="A53" s="155">
        <v>52</v>
      </c>
      <c r="B53" s="21">
        <f t="shared" si="1"/>
        <v>48</v>
      </c>
      <c r="C53" s="21" t="s">
        <v>129</v>
      </c>
      <c r="D53" s="21" t="s">
        <v>210</v>
      </c>
      <c r="E53" s="22" t="s">
        <v>123</v>
      </c>
      <c r="F53" s="133" t="s">
        <v>9</v>
      </c>
      <c r="G53" s="133">
        <v>1</v>
      </c>
      <c r="H53" s="23" t="s">
        <v>26</v>
      </c>
      <c r="I53" s="21"/>
    </row>
    <row r="54" spans="1:9" x14ac:dyDescent="0.2">
      <c r="A54" s="155">
        <v>53</v>
      </c>
      <c r="B54" s="21">
        <f t="shared" si="1"/>
        <v>49</v>
      </c>
      <c r="C54" s="21" t="s">
        <v>343</v>
      </c>
      <c r="D54" s="21" t="s">
        <v>210</v>
      </c>
      <c r="E54" s="22" t="s">
        <v>123</v>
      </c>
      <c r="F54" s="133" t="s">
        <v>9</v>
      </c>
      <c r="G54" s="133">
        <v>1</v>
      </c>
      <c r="H54" s="23" t="s">
        <v>26</v>
      </c>
      <c r="I54" s="21"/>
    </row>
    <row r="55" spans="1:9" x14ac:dyDescent="0.2">
      <c r="A55" s="155">
        <v>54</v>
      </c>
      <c r="B55" s="21">
        <f t="shared" si="1"/>
        <v>50</v>
      </c>
      <c r="C55" s="21" t="s">
        <v>345</v>
      </c>
      <c r="D55" s="21" t="s">
        <v>210</v>
      </c>
      <c r="E55" s="22" t="s">
        <v>123</v>
      </c>
      <c r="F55" s="133" t="s">
        <v>9</v>
      </c>
      <c r="G55" s="133">
        <v>1</v>
      </c>
      <c r="H55" s="23" t="s">
        <v>26</v>
      </c>
      <c r="I55" s="21"/>
    </row>
    <row r="56" spans="1:9" x14ac:dyDescent="0.2">
      <c r="A56" s="155">
        <v>55</v>
      </c>
      <c r="B56" s="21">
        <f t="shared" si="1"/>
        <v>51</v>
      </c>
      <c r="C56" s="21" t="s">
        <v>132</v>
      </c>
      <c r="D56" s="21" t="s">
        <v>210</v>
      </c>
      <c r="E56" s="22" t="s">
        <v>123</v>
      </c>
      <c r="F56" s="133" t="s">
        <v>9</v>
      </c>
      <c r="G56" s="133">
        <v>1</v>
      </c>
      <c r="H56" s="23" t="s">
        <v>26</v>
      </c>
      <c r="I56" s="21"/>
    </row>
    <row r="57" spans="1:9" x14ac:dyDescent="0.2">
      <c r="A57" s="155">
        <v>56</v>
      </c>
      <c r="B57" s="21">
        <f t="shared" si="1"/>
        <v>52</v>
      </c>
      <c r="C57" s="21" t="s">
        <v>133</v>
      </c>
      <c r="D57" s="21" t="s">
        <v>210</v>
      </c>
      <c r="E57" s="22" t="s">
        <v>123</v>
      </c>
      <c r="F57" s="133" t="s">
        <v>9</v>
      </c>
      <c r="G57" s="133">
        <v>1</v>
      </c>
      <c r="H57" s="23" t="s">
        <v>26</v>
      </c>
      <c r="I57" s="21"/>
    </row>
    <row r="58" spans="1:9" x14ac:dyDescent="0.2">
      <c r="A58" s="155">
        <v>57</v>
      </c>
      <c r="B58" s="21">
        <f t="shared" si="1"/>
        <v>53</v>
      </c>
      <c r="C58" s="21" t="s">
        <v>135</v>
      </c>
      <c r="D58" s="21" t="s">
        <v>210</v>
      </c>
      <c r="E58" s="22" t="s">
        <v>123</v>
      </c>
      <c r="F58" s="133" t="s">
        <v>9</v>
      </c>
      <c r="G58" s="133">
        <v>1</v>
      </c>
      <c r="H58" s="23" t="s">
        <v>26</v>
      </c>
      <c r="I58" s="21"/>
    </row>
    <row r="59" spans="1:9" x14ac:dyDescent="0.2">
      <c r="A59" s="155">
        <v>58</v>
      </c>
      <c r="B59" s="21">
        <f t="shared" si="1"/>
        <v>54</v>
      </c>
      <c r="C59" s="21" t="s">
        <v>348</v>
      </c>
      <c r="D59" s="21" t="s">
        <v>210</v>
      </c>
      <c r="E59" s="22" t="s">
        <v>123</v>
      </c>
      <c r="F59" s="133" t="s">
        <v>9</v>
      </c>
      <c r="G59" s="133">
        <v>1</v>
      </c>
      <c r="H59" s="23" t="s">
        <v>26</v>
      </c>
      <c r="I59" s="21"/>
    </row>
    <row r="60" spans="1:9" x14ac:dyDescent="0.2">
      <c r="A60" s="155">
        <v>59</v>
      </c>
      <c r="B60" s="21">
        <f t="shared" si="1"/>
        <v>55</v>
      </c>
      <c r="C60" s="21" t="s">
        <v>139</v>
      </c>
      <c r="D60" s="21" t="s">
        <v>210</v>
      </c>
      <c r="E60" s="22" t="s">
        <v>123</v>
      </c>
      <c r="F60" s="133" t="s">
        <v>9</v>
      </c>
      <c r="G60" s="133">
        <v>1</v>
      </c>
      <c r="H60" s="23" t="s">
        <v>26</v>
      </c>
      <c r="I60" s="21"/>
    </row>
    <row r="61" spans="1:9" x14ac:dyDescent="0.2">
      <c r="A61" s="155">
        <v>60</v>
      </c>
      <c r="B61" s="21">
        <f t="shared" si="1"/>
        <v>56</v>
      </c>
      <c r="C61" s="21" t="s">
        <v>146</v>
      </c>
      <c r="D61" s="21" t="s">
        <v>210</v>
      </c>
      <c r="E61" s="22" t="s">
        <v>123</v>
      </c>
      <c r="F61" s="133" t="s">
        <v>9</v>
      </c>
      <c r="G61" s="133">
        <v>1</v>
      </c>
      <c r="H61" s="23" t="s">
        <v>26</v>
      </c>
      <c r="I61" s="21"/>
    </row>
    <row r="62" spans="1:9" x14ac:dyDescent="0.2">
      <c r="A62" s="155">
        <v>61</v>
      </c>
      <c r="B62" s="21">
        <f t="shared" si="1"/>
        <v>57</v>
      </c>
      <c r="C62" s="21" t="s">
        <v>150</v>
      </c>
      <c r="D62" s="21" t="s">
        <v>210</v>
      </c>
      <c r="E62" s="22" t="s">
        <v>123</v>
      </c>
      <c r="F62" s="133" t="s">
        <v>9</v>
      </c>
      <c r="G62" s="133">
        <v>1</v>
      </c>
      <c r="H62" s="23" t="s">
        <v>26</v>
      </c>
      <c r="I62" s="21"/>
    </row>
    <row r="63" spans="1:9" x14ac:dyDescent="0.2">
      <c r="A63" s="155">
        <v>62</v>
      </c>
      <c r="B63" s="21">
        <f t="shared" si="1"/>
        <v>58</v>
      </c>
      <c r="C63" s="21" t="s">
        <v>152</v>
      </c>
      <c r="D63" s="21" t="s">
        <v>210</v>
      </c>
      <c r="E63" s="22" t="s">
        <v>123</v>
      </c>
      <c r="F63" s="133" t="s">
        <v>9</v>
      </c>
      <c r="G63" s="133">
        <v>1</v>
      </c>
      <c r="H63" s="23" t="s">
        <v>26</v>
      </c>
      <c r="I63" s="21"/>
    </row>
    <row r="64" spans="1:9" x14ac:dyDescent="0.2">
      <c r="A64" s="155">
        <v>63</v>
      </c>
      <c r="B64" s="21">
        <f t="shared" si="1"/>
        <v>59</v>
      </c>
      <c r="C64" s="21" t="s">
        <v>153</v>
      </c>
      <c r="D64" s="21" t="s">
        <v>210</v>
      </c>
      <c r="E64" s="22" t="s">
        <v>123</v>
      </c>
      <c r="F64" s="133" t="s">
        <v>9</v>
      </c>
      <c r="G64" s="133">
        <v>1</v>
      </c>
      <c r="H64" s="23" t="s">
        <v>26</v>
      </c>
      <c r="I64" s="21"/>
    </row>
    <row r="65" spans="1:9" x14ac:dyDescent="0.2">
      <c r="A65" s="155">
        <v>64</v>
      </c>
      <c r="B65" s="21">
        <f t="shared" si="1"/>
        <v>60</v>
      </c>
      <c r="C65" s="21" t="s">
        <v>155</v>
      </c>
      <c r="D65" s="21" t="s">
        <v>210</v>
      </c>
      <c r="E65" s="22" t="s">
        <v>123</v>
      </c>
      <c r="F65" s="133" t="s">
        <v>9</v>
      </c>
      <c r="G65" s="133">
        <v>1</v>
      </c>
      <c r="H65" s="23" t="s">
        <v>26</v>
      </c>
      <c r="I65" s="21"/>
    </row>
    <row r="66" spans="1:9" x14ac:dyDescent="0.2">
      <c r="A66" s="155">
        <v>65</v>
      </c>
      <c r="B66" s="21">
        <f t="shared" si="1"/>
        <v>61</v>
      </c>
      <c r="C66" s="21" t="s">
        <v>156</v>
      </c>
      <c r="D66" s="21" t="s">
        <v>210</v>
      </c>
      <c r="E66" s="22" t="s">
        <v>123</v>
      </c>
      <c r="F66" s="133" t="s">
        <v>9</v>
      </c>
      <c r="G66" s="133">
        <v>1</v>
      </c>
      <c r="H66" s="23" t="s">
        <v>26</v>
      </c>
      <c r="I66" s="21"/>
    </row>
    <row r="67" spans="1:9" x14ac:dyDescent="0.2">
      <c r="A67" s="155">
        <v>66</v>
      </c>
      <c r="B67" s="21">
        <f t="shared" si="1"/>
        <v>62</v>
      </c>
      <c r="C67" s="21" t="s">
        <v>158</v>
      </c>
      <c r="D67" s="21" t="s">
        <v>210</v>
      </c>
      <c r="E67" s="22" t="s">
        <v>123</v>
      </c>
      <c r="F67" s="133" t="s">
        <v>9</v>
      </c>
      <c r="G67" s="133">
        <v>1</v>
      </c>
      <c r="H67" s="23" t="s">
        <v>26</v>
      </c>
      <c r="I67" s="21"/>
    </row>
    <row r="68" spans="1:9" x14ac:dyDescent="0.2">
      <c r="A68" s="155">
        <v>67</v>
      </c>
      <c r="B68" s="21">
        <f t="shared" si="1"/>
        <v>63</v>
      </c>
      <c r="C68" s="21" t="s">
        <v>160</v>
      </c>
      <c r="D68" s="21" t="s">
        <v>210</v>
      </c>
      <c r="E68" s="22" t="s">
        <v>123</v>
      </c>
      <c r="F68" s="133" t="s">
        <v>9</v>
      </c>
      <c r="G68" s="133">
        <v>1</v>
      </c>
      <c r="H68" s="23" t="s">
        <v>26</v>
      </c>
      <c r="I68" s="21"/>
    </row>
    <row r="69" spans="1:9" x14ac:dyDescent="0.2">
      <c r="A69" s="155">
        <v>68</v>
      </c>
      <c r="B69" s="21">
        <f t="shared" si="1"/>
        <v>64</v>
      </c>
      <c r="C69" s="21" t="s">
        <v>162</v>
      </c>
      <c r="D69" s="21" t="s">
        <v>210</v>
      </c>
      <c r="E69" s="22" t="s">
        <v>123</v>
      </c>
      <c r="F69" s="133" t="s">
        <v>9</v>
      </c>
      <c r="G69" s="133">
        <v>1</v>
      </c>
      <c r="H69" s="23" t="s">
        <v>26</v>
      </c>
      <c r="I69" s="21"/>
    </row>
    <row r="70" spans="1:9" x14ac:dyDescent="0.2">
      <c r="A70" s="155">
        <v>69</v>
      </c>
      <c r="B70" s="21">
        <f t="shared" ref="B70:B101" si="2">ROW()-5</f>
        <v>65</v>
      </c>
      <c r="C70" s="21" t="s">
        <v>163</v>
      </c>
      <c r="D70" s="21" t="s">
        <v>210</v>
      </c>
      <c r="E70" s="22" t="s">
        <v>123</v>
      </c>
      <c r="F70" s="133" t="s">
        <v>9</v>
      </c>
      <c r="G70" s="133">
        <v>1</v>
      </c>
      <c r="H70" s="23" t="s">
        <v>26</v>
      </c>
      <c r="I70" s="21"/>
    </row>
    <row r="71" spans="1:9" x14ac:dyDescent="0.2">
      <c r="A71" s="155">
        <v>70</v>
      </c>
      <c r="B71" s="21">
        <f t="shared" si="2"/>
        <v>66</v>
      </c>
      <c r="C71" s="21" t="s">
        <v>165</v>
      </c>
      <c r="D71" s="21" t="s">
        <v>210</v>
      </c>
      <c r="E71" s="22" t="s">
        <v>123</v>
      </c>
      <c r="F71" s="133" t="s">
        <v>9</v>
      </c>
      <c r="G71" s="133">
        <v>1</v>
      </c>
      <c r="H71" s="23" t="s">
        <v>26</v>
      </c>
      <c r="I71" s="21"/>
    </row>
    <row r="72" spans="1:9" x14ac:dyDescent="0.2">
      <c r="A72" s="155">
        <v>71</v>
      </c>
      <c r="B72" s="21">
        <f t="shared" si="2"/>
        <v>67</v>
      </c>
      <c r="C72" s="21" t="s">
        <v>166</v>
      </c>
      <c r="D72" s="21" t="s">
        <v>210</v>
      </c>
      <c r="E72" s="22" t="s">
        <v>123</v>
      </c>
      <c r="F72" s="133" t="s">
        <v>9</v>
      </c>
      <c r="G72" s="133">
        <v>1</v>
      </c>
      <c r="H72" s="23" t="s">
        <v>26</v>
      </c>
      <c r="I72" s="21"/>
    </row>
    <row r="73" spans="1:9" x14ac:dyDescent="0.2">
      <c r="A73" s="155">
        <v>72</v>
      </c>
      <c r="B73" s="21">
        <f t="shared" si="2"/>
        <v>68</v>
      </c>
      <c r="C73" s="21" t="s">
        <v>168</v>
      </c>
      <c r="D73" s="21" t="s">
        <v>210</v>
      </c>
      <c r="E73" s="22" t="s">
        <v>123</v>
      </c>
      <c r="F73" s="133" t="s">
        <v>9</v>
      </c>
      <c r="G73" s="133">
        <v>1</v>
      </c>
      <c r="H73" s="23" t="s">
        <v>26</v>
      </c>
      <c r="I73" s="21"/>
    </row>
    <row r="74" spans="1:9" x14ac:dyDescent="0.2">
      <c r="A74" s="155">
        <v>73</v>
      </c>
      <c r="B74" s="21">
        <f t="shared" si="2"/>
        <v>69</v>
      </c>
      <c r="C74" s="21" t="s">
        <v>169</v>
      </c>
      <c r="D74" s="21" t="s">
        <v>210</v>
      </c>
      <c r="E74" s="22" t="s">
        <v>123</v>
      </c>
      <c r="F74" s="133" t="s">
        <v>9</v>
      </c>
      <c r="G74" s="133">
        <v>1</v>
      </c>
      <c r="H74" s="23" t="s">
        <v>26</v>
      </c>
      <c r="I74" s="21"/>
    </row>
    <row r="75" spans="1:9" x14ac:dyDescent="0.2">
      <c r="A75" s="155">
        <v>74</v>
      </c>
      <c r="B75" s="21">
        <f t="shared" si="2"/>
        <v>70</v>
      </c>
      <c r="C75" s="21" t="s">
        <v>170</v>
      </c>
      <c r="D75" s="21" t="s">
        <v>210</v>
      </c>
      <c r="E75" s="22" t="s">
        <v>123</v>
      </c>
      <c r="F75" s="133" t="s">
        <v>9</v>
      </c>
      <c r="G75" s="133">
        <v>1</v>
      </c>
      <c r="H75" s="23" t="s">
        <v>26</v>
      </c>
      <c r="I75" s="21"/>
    </row>
    <row r="76" spans="1:9" x14ac:dyDescent="0.2">
      <c r="A76" s="155">
        <v>75</v>
      </c>
      <c r="B76" s="21">
        <f t="shared" si="2"/>
        <v>71</v>
      </c>
      <c r="C76" s="21" t="s">
        <v>171</v>
      </c>
      <c r="D76" s="21" t="s">
        <v>210</v>
      </c>
      <c r="E76" s="22" t="s">
        <v>123</v>
      </c>
      <c r="F76" s="133" t="s">
        <v>9</v>
      </c>
      <c r="G76" s="133">
        <v>1</v>
      </c>
      <c r="H76" s="23" t="s">
        <v>26</v>
      </c>
      <c r="I76" s="21"/>
    </row>
    <row r="77" spans="1:9" x14ac:dyDescent="0.2">
      <c r="A77" s="155">
        <v>76</v>
      </c>
      <c r="B77" s="21">
        <f t="shared" si="2"/>
        <v>72</v>
      </c>
      <c r="C77" s="21" t="s">
        <v>172</v>
      </c>
      <c r="D77" s="21" t="s">
        <v>210</v>
      </c>
      <c r="E77" s="22" t="s">
        <v>123</v>
      </c>
      <c r="F77" s="133" t="s">
        <v>9</v>
      </c>
      <c r="G77" s="133">
        <v>1</v>
      </c>
      <c r="H77" s="23" t="s">
        <v>26</v>
      </c>
      <c r="I77" s="21"/>
    </row>
    <row r="78" spans="1:9" x14ac:dyDescent="0.2">
      <c r="A78" s="155">
        <v>77</v>
      </c>
      <c r="B78" s="21">
        <f t="shared" si="2"/>
        <v>73</v>
      </c>
      <c r="C78" s="21" t="s">
        <v>174</v>
      </c>
      <c r="D78" s="21" t="s">
        <v>210</v>
      </c>
      <c r="E78" s="22" t="s">
        <v>123</v>
      </c>
      <c r="F78" s="133" t="s">
        <v>9</v>
      </c>
      <c r="G78" s="133">
        <v>1</v>
      </c>
      <c r="H78" s="23" t="s">
        <v>26</v>
      </c>
      <c r="I78" s="21"/>
    </row>
    <row r="79" spans="1:9" x14ac:dyDescent="0.2">
      <c r="A79" s="155">
        <v>78</v>
      </c>
      <c r="B79" s="21">
        <f t="shared" si="2"/>
        <v>74</v>
      </c>
      <c r="C79" s="21" t="s">
        <v>176</v>
      </c>
      <c r="D79" s="21" t="s">
        <v>210</v>
      </c>
      <c r="E79" s="22" t="s">
        <v>123</v>
      </c>
      <c r="F79" s="133" t="s">
        <v>9</v>
      </c>
      <c r="G79" s="133">
        <v>1</v>
      </c>
      <c r="H79" s="23" t="s">
        <v>26</v>
      </c>
      <c r="I79" s="21"/>
    </row>
    <row r="80" spans="1:9" x14ac:dyDescent="0.2">
      <c r="A80" s="155">
        <v>79</v>
      </c>
      <c r="B80" s="21">
        <f t="shared" si="2"/>
        <v>75</v>
      </c>
      <c r="C80" s="21" t="s">
        <v>177</v>
      </c>
      <c r="D80" s="21" t="s">
        <v>210</v>
      </c>
      <c r="E80" s="22" t="s">
        <v>123</v>
      </c>
      <c r="F80" s="133" t="s">
        <v>9</v>
      </c>
      <c r="G80" s="133">
        <v>1</v>
      </c>
      <c r="H80" s="23" t="s">
        <v>26</v>
      </c>
      <c r="I80" s="21"/>
    </row>
    <row r="81" spans="1:9" x14ac:dyDescent="0.2">
      <c r="A81" s="155">
        <v>80</v>
      </c>
      <c r="B81" s="21">
        <f t="shared" si="2"/>
        <v>76</v>
      </c>
      <c r="C81" s="21" t="s">
        <v>178</v>
      </c>
      <c r="D81" s="21" t="s">
        <v>210</v>
      </c>
      <c r="E81" s="22" t="s">
        <v>123</v>
      </c>
      <c r="F81" s="133" t="s">
        <v>9</v>
      </c>
      <c r="G81" s="133">
        <v>1</v>
      </c>
      <c r="H81" s="23" t="s">
        <v>26</v>
      </c>
      <c r="I81" s="21"/>
    </row>
    <row r="82" spans="1:9" x14ac:dyDescent="0.2">
      <c r="A82" s="155">
        <v>81</v>
      </c>
      <c r="B82" s="21">
        <f t="shared" si="2"/>
        <v>77</v>
      </c>
      <c r="C82" s="21" t="s">
        <v>179</v>
      </c>
      <c r="D82" s="21" t="s">
        <v>210</v>
      </c>
      <c r="E82" s="22" t="s">
        <v>123</v>
      </c>
      <c r="F82" s="133" t="s">
        <v>9</v>
      </c>
      <c r="G82" s="133">
        <v>1</v>
      </c>
      <c r="H82" s="23" t="s">
        <v>26</v>
      </c>
      <c r="I82" s="21"/>
    </row>
    <row r="83" spans="1:9" x14ac:dyDescent="0.2">
      <c r="A83" s="155">
        <v>82</v>
      </c>
      <c r="B83" s="21">
        <f t="shared" si="2"/>
        <v>78</v>
      </c>
      <c r="C83" s="21" t="s">
        <v>180</v>
      </c>
      <c r="D83" s="21" t="s">
        <v>210</v>
      </c>
      <c r="E83" s="22" t="s">
        <v>123</v>
      </c>
      <c r="F83" s="133" t="s">
        <v>9</v>
      </c>
      <c r="G83" s="133">
        <v>1</v>
      </c>
      <c r="H83" s="23" t="s">
        <v>26</v>
      </c>
      <c r="I83" s="21"/>
    </row>
    <row r="84" spans="1:9" x14ac:dyDescent="0.2">
      <c r="A84" s="155">
        <v>83</v>
      </c>
      <c r="B84" s="21">
        <f t="shared" si="2"/>
        <v>79</v>
      </c>
      <c r="C84" s="21" t="s">
        <v>181</v>
      </c>
      <c r="D84" s="21" t="s">
        <v>210</v>
      </c>
      <c r="E84" s="22" t="s">
        <v>123</v>
      </c>
      <c r="F84" s="133" t="s">
        <v>9</v>
      </c>
      <c r="G84" s="133">
        <v>1</v>
      </c>
      <c r="H84" s="23" t="s">
        <v>26</v>
      </c>
      <c r="I84" s="21"/>
    </row>
    <row r="85" spans="1:9" x14ac:dyDescent="0.2">
      <c r="A85" s="155">
        <v>101</v>
      </c>
      <c r="B85" s="21">
        <f t="shared" si="2"/>
        <v>80</v>
      </c>
      <c r="C85" s="21" t="s">
        <v>277</v>
      </c>
      <c r="D85" s="21" t="s">
        <v>361</v>
      </c>
      <c r="E85" s="22" t="s">
        <v>278</v>
      </c>
      <c r="F85" s="133" t="s">
        <v>9</v>
      </c>
      <c r="G85" s="133">
        <v>1</v>
      </c>
      <c r="H85" s="23" t="s">
        <v>26</v>
      </c>
      <c r="I85" s="21"/>
    </row>
    <row r="86" spans="1:9" x14ac:dyDescent="0.2">
      <c r="A86" s="155">
        <v>102</v>
      </c>
      <c r="B86" s="21">
        <f t="shared" si="2"/>
        <v>81</v>
      </c>
      <c r="C86" s="21" t="s">
        <v>280</v>
      </c>
      <c r="D86" s="21" t="s">
        <v>361</v>
      </c>
      <c r="E86" s="22" t="s">
        <v>278</v>
      </c>
      <c r="F86" s="133" t="s">
        <v>9</v>
      </c>
      <c r="G86" s="133">
        <v>1</v>
      </c>
      <c r="H86" s="23" t="s">
        <v>26</v>
      </c>
      <c r="I86" s="21"/>
    </row>
    <row r="87" spans="1:9" x14ac:dyDescent="0.2">
      <c r="A87" s="155">
        <v>104</v>
      </c>
      <c r="B87" s="21">
        <f t="shared" si="2"/>
        <v>82</v>
      </c>
      <c r="C87" s="21" t="s">
        <v>282</v>
      </c>
      <c r="D87" s="21" t="s">
        <v>361</v>
      </c>
      <c r="E87" s="22" t="s">
        <v>278</v>
      </c>
      <c r="F87" s="133" t="s">
        <v>9</v>
      </c>
      <c r="G87" s="133">
        <v>1</v>
      </c>
      <c r="H87" s="23" t="s">
        <v>26</v>
      </c>
      <c r="I87" s="21"/>
    </row>
    <row r="88" spans="1:9" x14ac:dyDescent="0.2">
      <c r="A88" s="155">
        <v>105</v>
      </c>
      <c r="B88" s="21">
        <f t="shared" si="2"/>
        <v>83</v>
      </c>
      <c r="C88" s="21" t="s">
        <v>283</v>
      </c>
      <c r="D88" s="21" t="s">
        <v>361</v>
      </c>
      <c r="E88" s="22" t="s">
        <v>278</v>
      </c>
      <c r="F88" s="133" t="s">
        <v>9</v>
      </c>
      <c r="G88" s="133">
        <v>1</v>
      </c>
      <c r="H88" s="23" t="s">
        <v>26</v>
      </c>
      <c r="I88" s="21"/>
    </row>
    <row r="89" spans="1:9" x14ac:dyDescent="0.2">
      <c r="A89" s="155">
        <v>106</v>
      </c>
      <c r="B89" s="21">
        <f t="shared" si="2"/>
        <v>84</v>
      </c>
      <c r="C89" s="21" t="s">
        <v>284</v>
      </c>
      <c r="D89" s="21" t="s">
        <v>361</v>
      </c>
      <c r="E89" s="22" t="s">
        <v>278</v>
      </c>
      <c r="F89" s="133" t="s">
        <v>9</v>
      </c>
      <c r="G89" s="133">
        <v>1</v>
      </c>
      <c r="H89" s="23" t="s">
        <v>26</v>
      </c>
      <c r="I89" s="21"/>
    </row>
    <row r="90" spans="1:9" x14ac:dyDescent="0.2">
      <c r="A90" s="155">
        <v>107</v>
      </c>
      <c r="B90" s="21">
        <f t="shared" si="2"/>
        <v>85</v>
      </c>
      <c r="C90" s="21" t="s">
        <v>285</v>
      </c>
      <c r="D90" s="21" t="s">
        <v>361</v>
      </c>
      <c r="E90" s="22" t="s">
        <v>278</v>
      </c>
      <c r="F90" s="133" t="s">
        <v>9</v>
      </c>
      <c r="G90" s="133">
        <v>1</v>
      </c>
      <c r="H90" s="23" t="s">
        <v>26</v>
      </c>
      <c r="I90" s="21"/>
    </row>
    <row r="91" spans="1:9" x14ac:dyDescent="0.2">
      <c r="A91" s="155">
        <v>108</v>
      </c>
      <c r="B91" s="21">
        <f t="shared" si="2"/>
        <v>86</v>
      </c>
      <c r="C91" s="21" t="s">
        <v>286</v>
      </c>
      <c r="D91" s="21" t="s">
        <v>361</v>
      </c>
      <c r="E91" s="22" t="s">
        <v>278</v>
      </c>
      <c r="F91" s="133" t="s">
        <v>9</v>
      </c>
      <c r="G91" s="133">
        <v>1</v>
      </c>
      <c r="H91" s="23" t="s">
        <v>26</v>
      </c>
      <c r="I91" s="21"/>
    </row>
    <row r="92" spans="1:9" x14ac:dyDescent="0.2">
      <c r="A92" s="155">
        <v>3</v>
      </c>
      <c r="B92" s="21">
        <f t="shared" si="2"/>
        <v>87</v>
      </c>
      <c r="C92" s="21" t="s">
        <v>34</v>
      </c>
      <c r="D92" s="21" t="str">
        <f>VLOOKUP(E92,Sheet2!$E$2:$F$12,2,0)</f>
        <v>Central</v>
      </c>
      <c r="E92" s="22" t="s">
        <v>22</v>
      </c>
      <c r="F92" s="133" t="s">
        <v>452</v>
      </c>
      <c r="G92" s="133">
        <v>3</v>
      </c>
      <c r="H92" s="23" t="s">
        <v>27</v>
      </c>
      <c r="I92" s="21"/>
    </row>
    <row r="93" spans="1:9" x14ac:dyDescent="0.2">
      <c r="A93" s="155">
        <v>18</v>
      </c>
      <c r="B93" s="21">
        <f t="shared" si="2"/>
        <v>88</v>
      </c>
      <c r="C93" s="21" t="s">
        <v>269</v>
      </c>
      <c r="D93" s="21" t="str">
        <f>VLOOKUP(E93,Sheet2!$E$2:$F$12,2,0)</f>
        <v>East</v>
      </c>
      <c r="E93" s="22" t="s">
        <v>59</v>
      </c>
      <c r="F93" s="133" t="s">
        <v>11</v>
      </c>
      <c r="G93" s="133">
        <v>1</v>
      </c>
      <c r="H93" s="23" t="s">
        <v>27</v>
      </c>
      <c r="I93" s="21"/>
    </row>
    <row r="94" spans="1:9" x14ac:dyDescent="0.2">
      <c r="A94" s="155">
        <v>30</v>
      </c>
      <c r="B94" s="21">
        <f t="shared" si="2"/>
        <v>89</v>
      </c>
      <c r="C94" s="21" t="s">
        <v>271</v>
      </c>
      <c r="D94" s="21" t="s">
        <v>203</v>
      </c>
      <c r="E94" s="22" t="s">
        <v>70</v>
      </c>
      <c r="F94" s="133" t="s">
        <v>11</v>
      </c>
      <c r="G94" s="133">
        <v>1</v>
      </c>
      <c r="H94" s="23" t="s">
        <v>27</v>
      </c>
      <c r="I94" s="21"/>
    </row>
    <row r="95" spans="1:9" x14ac:dyDescent="0.2">
      <c r="A95" s="155">
        <v>38</v>
      </c>
      <c r="B95" s="21">
        <f t="shared" si="2"/>
        <v>90</v>
      </c>
      <c r="C95" s="21" t="s">
        <v>116</v>
      </c>
      <c r="D95" s="21" t="str">
        <f>VLOOKUP(E95,Sheet2!$E$2:$F$12,2,0)</f>
        <v>South</v>
      </c>
      <c r="E95" s="22" t="s">
        <v>73</v>
      </c>
      <c r="F95" s="133" t="s">
        <v>455</v>
      </c>
      <c r="G95" s="133">
        <v>2</v>
      </c>
      <c r="H95" s="23" t="s">
        <v>27</v>
      </c>
      <c r="I95" s="21"/>
    </row>
    <row r="96" spans="1:9" x14ac:dyDescent="0.2">
      <c r="A96" s="155">
        <v>39</v>
      </c>
      <c r="B96" s="21">
        <f t="shared" si="2"/>
        <v>91</v>
      </c>
      <c r="C96" s="21" t="s">
        <v>105</v>
      </c>
      <c r="D96" s="21" t="str">
        <f>VLOOKUP(E96,Sheet2!$E$2:$F$12,2,0)</f>
        <v>South</v>
      </c>
      <c r="E96" s="22" t="s">
        <v>73</v>
      </c>
      <c r="F96" s="133" t="s">
        <v>454</v>
      </c>
      <c r="G96" s="133">
        <v>2</v>
      </c>
      <c r="H96" s="23" t="s">
        <v>27</v>
      </c>
      <c r="I96" s="21"/>
    </row>
    <row r="97" spans="1:9" x14ac:dyDescent="0.2">
      <c r="A97" s="155">
        <v>40</v>
      </c>
      <c r="B97" s="21">
        <f t="shared" si="2"/>
        <v>92</v>
      </c>
      <c r="C97" s="21" t="s">
        <v>335</v>
      </c>
      <c r="D97" s="21" t="s">
        <v>207</v>
      </c>
      <c r="E97" s="22" t="s">
        <v>73</v>
      </c>
      <c r="F97" s="133" t="s">
        <v>9</v>
      </c>
      <c r="G97" s="133">
        <v>1</v>
      </c>
      <c r="H97" s="23" t="s">
        <v>27</v>
      </c>
      <c r="I97" s="21"/>
    </row>
    <row r="98" spans="1:9" x14ac:dyDescent="0.2">
      <c r="A98" s="155">
        <v>84</v>
      </c>
      <c r="B98" s="21">
        <f t="shared" si="2"/>
        <v>93</v>
      </c>
      <c r="C98" s="21" t="s">
        <v>336</v>
      </c>
      <c r="D98" s="21" t="s">
        <v>207</v>
      </c>
      <c r="E98" s="22" t="s">
        <v>73</v>
      </c>
      <c r="F98" s="133" t="s">
        <v>9</v>
      </c>
      <c r="G98" s="133">
        <v>1</v>
      </c>
      <c r="H98" s="23" t="s">
        <v>27</v>
      </c>
      <c r="I98" s="21"/>
    </row>
    <row r="99" spans="1:9" x14ac:dyDescent="0.2">
      <c r="A99" s="155">
        <v>85</v>
      </c>
      <c r="B99" s="21">
        <f t="shared" si="2"/>
        <v>94</v>
      </c>
      <c r="C99" s="21" t="s">
        <v>95</v>
      </c>
      <c r="D99" s="21" t="str">
        <f>VLOOKUP(E99,Sheet2!$E$2:$F$12,2,0)</f>
        <v>South</v>
      </c>
      <c r="E99" s="22" t="s">
        <v>73</v>
      </c>
      <c r="F99" s="133" t="s">
        <v>9</v>
      </c>
      <c r="G99" s="133">
        <v>1</v>
      </c>
      <c r="H99" s="23" t="s">
        <v>27</v>
      </c>
      <c r="I99" s="21"/>
    </row>
    <row r="100" spans="1:9" x14ac:dyDescent="0.2">
      <c r="A100" s="155">
        <v>86</v>
      </c>
      <c r="B100" s="21">
        <f t="shared" si="2"/>
        <v>95</v>
      </c>
      <c r="C100" s="21" t="s">
        <v>94</v>
      </c>
      <c r="D100" s="21" t="str">
        <f>VLOOKUP(E100,Sheet2!$E$2:$F$12,2,0)</f>
        <v>South</v>
      </c>
      <c r="E100" s="22" t="s">
        <v>73</v>
      </c>
      <c r="F100" s="133" t="s">
        <v>11</v>
      </c>
      <c r="G100" s="133">
        <v>1</v>
      </c>
      <c r="H100" s="23" t="s">
        <v>27</v>
      </c>
      <c r="I100" s="21"/>
    </row>
    <row r="101" spans="1:9" x14ac:dyDescent="0.2">
      <c r="A101" s="155">
        <v>87</v>
      </c>
      <c r="B101" s="21">
        <f t="shared" si="2"/>
        <v>96</v>
      </c>
      <c r="C101" s="21" t="s">
        <v>92</v>
      </c>
      <c r="D101" s="21" t="str">
        <f>VLOOKUP(E101,Sheet2!$E$2:$F$12,2,0)</f>
        <v>South</v>
      </c>
      <c r="E101" s="22" t="s">
        <v>73</v>
      </c>
      <c r="F101" s="133" t="s">
        <v>11</v>
      </c>
      <c r="G101" s="133">
        <v>1</v>
      </c>
      <c r="H101" s="23" t="s">
        <v>27</v>
      </c>
      <c r="I101" s="21"/>
    </row>
    <row r="102" spans="1:9" x14ac:dyDescent="0.2">
      <c r="A102" s="155">
        <v>88</v>
      </c>
      <c r="B102" s="21">
        <f t="shared" ref="B102:B112" si="3">ROW()-5</f>
        <v>97</v>
      </c>
      <c r="C102" s="21" t="s">
        <v>89</v>
      </c>
      <c r="D102" s="21" t="str">
        <f>VLOOKUP(E102,Sheet2!$E$2:$F$12,2,0)</f>
        <v>South</v>
      </c>
      <c r="E102" s="22" t="s">
        <v>73</v>
      </c>
      <c r="F102" s="133" t="s">
        <v>454</v>
      </c>
      <c r="G102" s="133">
        <v>2</v>
      </c>
      <c r="H102" s="23" t="s">
        <v>27</v>
      </c>
      <c r="I102" s="21"/>
    </row>
    <row r="103" spans="1:9" x14ac:dyDescent="0.2">
      <c r="A103" s="155">
        <v>89</v>
      </c>
      <c r="B103" s="21">
        <f t="shared" si="3"/>
        <v>98</v>
      </c>
      <c r="C103" s="21" t="s">
        <v>87</v>
      </c>
      <c r="D103" s="21" t="str">
        <f>VLOOKUP(E103,Sheet2!$E$2:$F$12,2,0)</f>
        <v>South</v>
      </c>
      <c r="E103" s="22" t="s">
        <v>73</v>
      </c>
      <c r="F103" s="133" t="s">
        <v>454</v>
      </c>
      <c r="G103" s="133">
        <v>2</v>
      </c>
      <c r="H103" s="23" t="s">
        <v>27</v>
      </c>
      <c r="I103" s="21"/>
    </row>
    <row r="104" spans="1:9" x14ac:dyDescent="0.2">
      <c r="A104" s="155">
        <v>90</v>
      </c>
      <c r="B104" s="21">
        <f t="shared" si="3"/>
        <v>99</v>
      </c>
      <c r="C104" s="21" t="s">
        <v>86</v>
      </c>
      <c r="D104" s="21" t="str">
        <f>VLOOKUP(E104,Sheet2!$E$2:$F$12,2,0)</f>
        <v>South</v>
      </c>
      <c r="E104" s="22" t="s">
        <v>73</v>
      </c>
      <c r="F104" s="133" t="s">
        <v>11</v>
      </c>
      <c r="G104" s="133">
        <v>1</v>
      </c>
      <c r="H104" s="23" t="s">
        <v>27</v>
      </c>
      <c r="I104" s="21"/>
    </row>
    <row r="105" spans="1:9" x14ac:dyDescent="0.2">
      <c r="A105" s="155">
        <v>92</v>
      </c>
      <c r="B105" s="21">
        <f t="shared" si="3"/>
        <v>100</v>
      </c>
      <c r="C105" s="21" t="s">
        <v>84</v>
      </c>
      <c r="D105" s="21" t="str">
        <f>VLOOKUP(E105,Sheet2!$E$2:$F$12,2,0)</f>
        <v>South</v>
      </c>
      <c r="E105" s="22" t="s">
        <v>73</v>
      </c>
      <c r="F105" s="133" t="s">
        <v>9</v>
      </c>
      <c r="G105" s="133">
        <v>1</v>
      </c>
      <c r="H105" s="23" t="s">
        <v>27</v>
      </c>
      <c r="I105" s="21"/>
    </row>
    <row r="106" spans="1:9" x14ac:dyDescent="0.2">
      <c r="A106" s="155">
        <v>95</v>
      </c>
      <c r="B106" s="21">
        <f t="shared" si="3"/>
        <v>101</v>
      </c>
      <c r="C106" s="21" t="s">
        <v>82</v>
      </c>
      <c r="D106" s="21" t="str">
        <f>VLOOKUP(E106,Sheet2!$E$2:$F$12,2,0)</f>
        <v>South</v>
      </c>
      <c r="E106" s="22" t="s">
        <v>73</v>
      </c>
      <c r="F106" s="133" t="s">
        <v>454</v>
      </c>
      <c r="G106" s="133">
        <v>2</v>
      </c>
      <c r="H106" s="23" t="s">
        <v>27</v>
      </c>
      <c r="I106" s="21"/>
    </row>
    <row r="107" spans="1:9" x14ac:dyDescent="0.2">
      <c r="A107" s="155">
        <v>97</v>
      </c>
      <c r="B107" s="21">
        <f t="shared" si="3"/>
        <v>102</v>
      </c>
      <c r="C107" s="21" t="s">
        <v>80</v>
      </c>
      <c r="D107" s="21" t="str">
        <f>VLOOKUP(E107,Sheet2!$E$2:$F$12,2,0)</f>
        <v>South</v>
      </c>
      <c r="E107" s="22" t="s">
        <v>73</v>
      </c>
      <c r="F107" s="133" t="s">
        <v>454</v>
      </c>
      <c r="G107" s="133">
        <v>2</v>
      </c>
      <c r="H107" s="23" t="s">
        <v>27</v>
      </c>
      <c r="I107" s="21"/>
    </row>
    <row r="108" spans="1:9" x14ac:dyDescent="0.2">
      <c r="A108" s="155">
        <v>98</v>
      </c>
      <c r="B108" s="21">
        <f t="shared" si="3"/>
        <v>103</v>
      </c>
      <c r="C108" s="21" t="s">
        <v>78</v>
      </c>
      <c r="D108" s="21" t="str">
        <f>VLOOKUP(E108,Sheet2!$E$2:$F$12,2,0)</f>
        <v>South</v>
      </c>
      <c r="E108" s="22" t="s">
        <v>73</v>
      </c>
      <c r="F108" s="133" t="s">
        <v>454</v>
      </c>
      <c r="G108" s="133">
        <v>2</v>
      </c>
      <c r="H108" s="23" t="s">
        <v>27</v>
      </c>
      <c r="I108" s="21"/>
    </row>
    <row r="109" spans="1:9" x14ac:dyDescent="0.2">
      <c r="A109" s="155">
        <v>99</v>
      </c>
      <c r="B109" s="21">
        <f t="shared" si="3"/>
        <v>104</v>
      </c>
      <c r="C109" s="21" t="s">
        <v>76</v>
      </c>
      <c r="D109" s="21" t="str">
        <f>VLOOKUP(E109,Sheet2!$E$2:$F$12,2,0)</f>
        <v>South</v>
      </c>
      <c r="E109" s="22" t="s">
        <v>73</v>
      </c>
      <c r="F109" s="133" t="s">
        <v>454</v>
      </c>
      <c r="G109" s="133">
        <v>2</v>
      </c>
      <c r="H109" s="23" t="s">
        <v>27</v>
      </c>
      <c r="I109" s="21"/>
    </row>
    <row r="110" spans="1:9" x14ac:dyDescent="0.2">
      <c r="A110" s="155">
        <v>103</v>
      </c>
      <c r="B110" s="21">
        <f t="shared" si="3"/>
        <v>105</v>
      </c>
      <c r="C110" s="21" t="s">
        <v>72</v>
      </c>
      <c r="D110" s="21" t="str">
        <f>VLOOKUP(E110,Sheet2!$E$2:$F$12,2,0)</f>
        <v>South</v>
      </c>
      <c r="E110" s="22" t="s">
        <v>73</v>
      </c>
      <c r="F110" s="133" t="s">
        <v>9</v>
      </c>
      <c r="G110" s="133">
        <v>1</v>
      </c>
      <c r="H110" s="23" t="s">
        <v>27</v>
      </c>
      <c r="I110" s="21"/>
    </row>
    <row r="111" spans="1:9" x14ac:dyDescent="0.2">
      <c r="A111" s="155">
        <v>31</v>
      </c>
      <c r="B111" s="21">
        <f t="shared" si="3"/>
        <v>106</v>
      </c>
      <c r="C111" s="21" t="s">
        <v>281</v>
      </c>
      <c r="D111" s="21" t="s">
        <v>361</v>
      </c>
      <c r="E111" s="22" t="s">
        <v>278</v>
      </c>
      <c r="F111" s="133" t="s">
        <v>9</v>
      </c>
      <c r="G111" s="133">
        <v>1</v>
      </c>
      <c r="H111" s="23" t="s">
        <v>27</v>
      </c>
      <c r="I111" s="21"/>
    </row>
    <row r="112" spans="1:9" x14ac:dyDescent="0.2">
      <c r="A112" s="159">
        <v>15</v>
      </c>
      <c r="B112" s="160">
        <f t="shared" si="3"/>
        <v>107</v>
      </c>
      <c r="C112" s="160" t="s">
        <v>259</v>
      </c>
      <c r="D112" s="160" t="s">
        <v>257</v>
      </c>
      <c r="E112" s="161" t="s">
        <v>260</v>
      </c>
      <c r="F112" s="151" t="s">
        <v>11</v>
      </c>
      <c r="G112" s="151">
        <v>1</v>
      </c>
      <c r="H112" s="23" t="s">
        <v>27</v>
      </c>
      <c r="I112" s="21"/>
    </row>
  </sheetData>
  <conditionalFormatting sqref="B6:C112">
    <cfRule type="expression" dxfId="75" priority="10">
      <formula>H6="Y"</formula>
    </cfRule>
  </conditionalFormatting>
  <conditionalFormatting sqref="H6:H112 F6:F112">
    <cfRule type="expression" dxfId="74" priority="17">
      <formula>#REF!="Y"</formula>
    </cfRule>
  </conditionalFormatting>
  <conditionalFormatting sqref="F6:F112">
    <cfRule type="expression" dxfId="73" priority="21">
      <formula>#REF!="Y"</formula>
    </cfRule>
  </conditionalFormatting>
  <conditionalFormatting sqref="G6:G112">
    <cfRule type="expression" dxfId="72" priority="23">
      <formula>#REF!="Y"</formula>
    </cfRule>
  </conditionalFormatting>
  <conditionalFormatting sqref="D6:E112">
    <cfRule type="expression" dxfId="71" priority="25">
      <formula>#REF!="Y"</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EA6C1-F0AF-4078-BD05-014A64262B38}">
  <dimension ref="A1:X112"/>
  <sheetViews>
    <sheetView showGridLines="0" zoomScale="85" zoomScaleNormal="85" workbookViewId="0">
      <pane xSplit="6" ySplit="4" topLeftCell="G34" activePane="bottomRight" state="frozen"/>
      <selection activeCell="E10" sqref="E10"/>
      <selection pane="bottomLeft" activeCell="E10" sqref="E10"/>
      <selection pane="topRight" activeCell="E10" sqref="E10"/>
      <selection pane="bottomRight" activeCell="E10" sqref="E10"/>
    </sheetView>
  </sheetViews>
  <sheetFormatPr defaultColWidth="9.14453125" defaultRowHeight="30" customHeight="1" x14ac:dyDescent="0.2"/>
  <cols>
    <col min="1" max="1" width="9.14453125" style="83"/>
    <col min="2" max="2" width="6.1875" style="83" customWidth="1"/>
    <col min="3" max="3" width="30.53515625" style="83" customWidth="1"/>
    <col min="4" max="4" width="11.703125" style="83" bestFit="1" customWidth="1"/>
    <col min="5" max="5" width="14.52734375" style="83" bestFit="1" customWidth="1"/>
    <col min="6" max="6" width="41.96875" style="131" customWidth="1"/>
    <col min="7" max="7" width="13.31640625" style="83" customWidth="1"/>
    <col min="8" max="10" width="10.89453125" style="105" customWidth="1"/>
    <col min="11" max="14" width="12.5078125" style="105" customWidth="1"/>
    <col min="15" max="15" width="12.5078125" style="132" customWidth="1"/>
    <col min="16" max="19" width="11.296875" style="105" customWidth="1"/>
    <col min="20" max="20" width="30.66796875" style="83" customWidth="1"/>
    <col min="21" max="21" width="16.6796875" style="83" customWidth="1"/>
    <col min="22" max="22" width="21.7890625" style="83" customWidth="1"/>
    <col min="23" max="23" width="34.5703125" style="83" customWidth="1"/>
    <col min="24" max="24" width="37.39453125" style="83" bestFit="1" customWidth="1"/>
    <col min="25" max="16384" width="9.14453125" style="83"/>
  </cols>
  <sheetData>
    <row r="1" spans="1:24" s="67" customFormat="1" ht="27.75" x14ac:dyDescent="0.2">
      <c r="F1" s="106"/>
      <c r="H1" s="14"/>
      <c r="I1" s="14"/>
      <c r="J1" s="14"/>
      <c r="K1" s="14"/>
      <c r="L1" s="14"/>
      <c r="M1" s="14"/>
      <c r="N1" s="14"/>
      <c r="O1" s="15"/>
      <c r="P1" s="14"/>
      <c r="Q1" s="14"/>
      <c r="R1" s="14"/>
      <c r="S1" s="14"/>
      <c r="W1" s="139" t="s">
        <v>382</v>
      </c>
    </row>
    <row r="2" spans="1:24" s="67" customFormat="1" ht="21" x14ac:dyDescent="0.2">
      <c r="C2" s="13" t="s">
        <v>0</v>
      </c>
      <c r="D2" s="54"/>
      <c r="E2" s="54">
        <f>SUBTOTAL(103,C5:C1048576)</f>
        <v>85</v>
      </c>
      <c r="F2" s="107"/>
      <c r="G2" s="14">
        <f>COUNTA(Table2[GOX])</f>
        <v>5</v>
      </c>
      <c r="H2" s="14">
        <f>COUNTA(Table2[GAN])</f>
        <v>94</v>
      </c>
      <c r="I2" s="14">
        <f>COUNTA(Table2[GAR])</f>
        <v>3</v>
      </c>
      <c r="J2" s="14">
        <f>COUNTA(Table2[GH2])</f>
        <v>19</v>
      </c>
      <c r="K2" s="14"/>
      <c r="L2" s="14"/>
      <c r="M2" s="14"/>
      <c r="N2" s="14"/>
      <c r="O2" s="15"/>
      <c r="P2" s="14"/>
      <c r="Q2" s="14"/>
      <c r="R2" s="14"/>
      <c r="S2" s="14"/>
      <c r="W2" s="139" t="s">
        <v>383</v>
      </c>
    </row>
    <row r="3" spans="1:24" s="67" customFormat="1" ht="15" x14ac:dyDescent="0.2">
      <c r="F3" s="106"/>
      <c r="G3" s="190" t="s">
        <v>379</v>
      </c>
      <c r="H3" s="190"/>
      <c r="I3" s="190"/>
      <c r="J3" s="190"/>
      <c r="K3" s="105"/>
      <c r="L3" s="14" t="s">
        <v>378</v>
      </c>
      <c r="M3" s="14" t="s">
        <v>378</v>
      </c>
      <c r="N3" s="14"/>
      <c r="O3" s="14" t="s">
        <v>378</v>
      </c>
      <c r="P3" s="190" t="s">
        <v>2</v>
      </c>
      <c r="Q3" s="190"/>
      <c r="R3" s="190"/>
      <c r="S3" s="190"/>
      <c r="W3" s="139" t="s">
        <v>380</v>
      </c>
    </row>
    <row r="4" spans="1:24" s="67" customFormat="1" ht="54.75" x14ac:dyDescent="0.2">
      <c r="A4" s="51" t="s">
        <v>447</v>
      </c>
      <c r="B4" s="37" t="s">
        <v>3</v>
      </c>
      <c r="C4" s="11" t="s">
        <v>4</v>
      </c>
      <c r="D4" s="51" t="s">
        <v>5</v>
      </c>
      <c r="E4" s="11" t="s">
        <v>6</v>
      </c>
      <c r="F4" s="17" t="s">
        <v>7</v>
      </c>
      <c r="G4" s="51" t="s">
        <v>8</v>
      </c>
      <c r="H4" s="51" t="s">
        <v>9</v>
      </c>
      <c r="I4" s="51" t="s">
        <v>10</v>
      </c>
      <c r="J4" s="51" t="s">
        <v>11</v>
      </c>
      <c r="K4" s="51" t="s">
        <v>375</v>
      </c>
      <c r="L4" s="51" t="s">
        <v>12</v>
      </c>
      <c r="M4" s="51" t="s">
        <v>13</v>
      </c>
      <c r="N4" s="51" t="s">
        <v>376</v>
      </c>
      <c r="O4" s="81" t="s">
        <v>14</v>
      </c>
      <c r="P4" s="51" t="s">
        <v>362</v>
      </c>
      <c r="Q4" s="51" t="s">
        <v>363</v>
      </c>
      <c r="R4" s="51" t="s">
        <v>364</v>
      </c>
      <c r="S4" s="51" t="s">
        <v>365</v>
      </c>
      <c r="T4" s="51" t="s">
        <v>15</v>
      </c>
      <c r="U4" s="12" t="s">
        <v>16</v>
      </c>
      <c r="V4" s="69" t="s">
        <v>17</v>
      </c>
      <c r="W4" s="108" t="s">
        <v>377</v>
      </c>
      <c r="X4" s="69" t="s">
        <v>338</v>
      </c>
    </row>
    <row r="5" spans="1:24" s="67" customFormat="1" ht="30" customHeight="1" x14ac:dyDescent="0.2">
      <c r="A5" s="128">
        <v>1</v>
      </c>
      <c r="B5" s="68">
        <f>ROW()-4</f>
        <v>1</v>
      </c>
      <c r="C5" s="68" t="s">
        <v>21</v>
      </c>
      <c r="D5" s="68" t="str">
        <f>VLOOKUP(E5,Sheet2!$E$2:$F$12,2,0)</f>
        <v>Central</v>
      </c>
      <c r="E5" s="18" t="s">
        <v>22</v>
      </c>
      <c r="F5" s="55" t="s">
        <v>23</v>
      </c>
      <c r="G5" s="127" t="s">
        <v>24</v>
      </c>
      <c r="H5" s="58"/>
      <c r="I5" s="58"/>
      <c r="J5" s="127"/>
      <c r="K5" s="127">
        <v>1</v>
      </c>
      <c r="L5" s="127" t="s">
        <v>26</v>
      </c>
      <c r="M5" s="127" t="s">
        <v>27</v>
      </c>
      <c r="N5" s="127">
        <f>COUNTA(Table2[[#This Row],[Number of Product]:[Old Flow Computer]])</f>
        <v>3</v>
      </c>
      <c r="O5" s="19" t="s">
        <v>26</v>
      </c>
      <c r="P5" s="109" t="s">
        <v>27</v>
      </c>
      <c r="Q5" s="169" t="s">
        <v>28</v>
      </c>
      <c r="R5" s="169" t="s">
        <v>28</v>
      </c>
      <c r="S5" s="127" t="s">
        <v>28</v>
      </c>
      <c r="T5" s="68"/>
      <c r="U5" s="71" t="s">
        <v>29</v>
      </c>
      <c r="V5" s="68" t="s">
        <v>373</v>
      </c>
      <c r="W5" s="68" t="s">
        <v>388</v>
      </c>
      <c r="X5" s="68"/>
    </row>
    <row r="6" spans="1:24" s="67" customFormat="1" ht="30" customHeight="1" x14ac:dyDescent="0.2">
      <c r="A6" s="71">
        <v>2</v>
      </c>
      <c r="B6" s="68">
        <f>ROW()-4</f>
        <v>2</v>
      </c>
      <c r="C6" s="68" t="s">
        <v>30</v>
      </c>
      <c r="D6" s="68" t="str">
        <f>VLOOKUP(E6,Sheet2!$E$2:$F$12,2,0)</f>
        <v>Central</v>
      </c>
      <c r="E6" s="18" t="s">
        <v>22</v>
      </c>
      <c r="F6" s="55" t="s">
        <v>31</v>
      </c>
      <c r="G6" s="127" t="s">
        <v>32</v>
      </c>
      <c r="H6" s="58" t="s">
        <v>24</v>
      </c>
      <c r="I6" s="58" t="s">
        <v>24</v>
      </c>
      <c r="J6" s="127"/>
      <c r="K6" s="127">
        <v>3</v>
      </c>
      <c r="L6" s="127" t="s">
        <v>26</v>
      </c>
      <c r="M6" s="127" t="s">
        <v>27</v>
      </c>
      <c r="N6" s="127">
        <f>COUNTA(Table2[[#This Row],[Number of Product]:[Old Flow Computer]])</f>
        <v>3</v>
      </c>
      <c r="O6" s="19" t="s">
        <v>26</v>
      </c>
      <c r="P6" s="109" t="s">
        <v>27</v>
      </c>
      <c r="Q6" s="127" t="s">
        <v>26</v>
      </c>
      <c r="R6" s="127" t="s">
        <v>26</v>
      </c>
      <c r="S6" s="127" t="s">
        <v>28</v>
      </c>
      <c r="T6" s="68"/>
      <c r="U6" s="71" t="s">
        <v>29</v>
      </c>
      <c r="V6" s="68" t="s">
        <v>33</v>
      </c>
      <c r="W6" s="68" t="s">
        <v>388</v>
      </c>
      <c r="X6" s="68"/>
    </row>
    <row r="7" spans="1:24" s="5" customFormat="1" ht="15" hidden="1" x14ac:dyDescent="0.2">
      <c r="A7" s="71">
        <v>3</v>
      </c>
      <c r="B7" s="68">
        <f>ROW()-4</f>
        <v>3</v>
      </c>
      <c r="C7" s="115" t="s">
        <v>34</v>
      </c>
      <c r="D7" s="115" t="str">
        <f>VLOOKUP(E7,Sheet2!$E$2:$F$12,2,0)</f>
        <v>Central</v>
      </c>
      <c r="E7" s="140" t="s">
        <v>22</v>
      </c>
      <c r="F7" s="55" t="s">
        <v>35</v>
      </c>
      <c r="G7" s="10" t="s">
        <v>36</v>
      </c>
      <c r="H7" s="111" t="s">
        <v>24</v>
      </c>
      <c r="I7" s="111" t="s">
        <v>24</v>
      </c>
      <c r="J7" s="10"/>
      <c r="K7" s="10">
        <v>3</v>
      </c>
      <c r="L7" s="10" t="s">
        <v>27</v>
      </c>
      <c r="M7" s="10" t="s">
        <v>26</v>
      </c>
      <c r="N7" s="10"/>
      <c r="O7" s="112" t="s">
        <v>27</v>
      </c>
      <c r="P7" s="141" t="s">
        <v>26</v>
      </c>
      <c r="Q7" s="10" t="s">
        <v>26</v>
      </c>
      <c r="R7" s="10" t="s">
        <v>26</v>
      </c>
      <c r="S7" s="10" t="s">
        <v>28</v>
      </c>
      <c r="T7" s="115"/>
      <c r="U7" s="142" t="s">
        <v>29</v>
      </c>
      <c r="V7" s="115"/>
      <c r="W7" s="68"/>
      <c r="X7" s="115"/>
    </row>
    <row r="8" spans="1:24" s="67" customFormat="1" ht="30" customHeight="1" x14ac:dyDescent="0.2">
      <c r="A8" s="71">
        <v>4</v>
      </c>
      <c r="B8" s="68">
        <f>ROW()-4</f>
        <v>4</v>
      </c>
      <c r="C8" s="68" t="s">
        <v>37</v>
      </c>
      <c r="D8" s="68" t="str">
        <f>VLOOKUP(E8,Sheet2!$E$2:$F$12,2,0)</f>
        <v>Central</v>
      </c>
      <c r="E8" s="18" t="s">
        <v>22</v>
      </c>
      <c r="F8" s="55" t="s">
        <v>38</v>
      </c>
      <c r="G8" s="127"/>
      <c r="H8" s="58" t="s">
        <v>24</v>
      </c>
      <c r="I8" s="58" t="s">
        <v>24</v>
      </c>
      <c r="J8" s="127"/>
      <c r="K8" s="127">
        <v>2</v>
      </c>
      <c r="L8" s="127" t="s">
        <v>26</v>
      </c>
      <c r="M8" s="127" t="s">
        <v>27</v>
      </c>
      <c r="N8" s="127">
        <f>COUNTA(Table2[[#This Row],[Number of Product]:[Old Flow Computer]])</f>
        <v>3</v>
      </c>
      <c r="O8" s="19" t="s">
        <v>26</v>
      </c>
      <c r="P8" s="109" t="s">
        <v>26</v>
      </c>
      <c r="Q8" s="127" t="s">
        <v>26</v>
      </c>
      <c r="R8" s="127" t="s">
        <v>26</v>
      </c>
      <c r="S8" s="127" t="s">
        <v>28</v>
      </c>
      <c r="T8" s="68"/>
      <c r="U8" s="71" t="s">
        <v>29</v>
      </c>
      <c r="V8" s="68" t="s">
        <v>373</v>
      </c>
      <c r="W8" s="68" t="s">
        <v>388</v>
      </c>
      <c r="X8" s="68"/>
    </row>
    <row r="9" spans="1:24" s="67" customFormat="1" ht="30" customHeight="1" x14ac:dyDescent="0.2">
      <c r="A9" s="71">
        <v>6</v>
      </c>
      <c r="B9" s="68">
        <f>ROW()-4</f>
        <v>5</v>
      </c>
      <c r="C9" s="68" t="s">
        <v>44</v>
      </c>
      <c r="D9" s="68" t="str">
        <f>VLOOKUP(E9,Sheet2!$E$2:$F$12,2,0)</f>
        <v>Central</v>
      </c>
      <c r="E9" s="68" t="s">
        <v>40</v>
      </c>
      <c r="F9" s="56" t="s">
        <v>45</v>
      </c>
      <c r="G9" s="127"/>
      <c r="H9" s="58" t="s">
        <v>24</v>
      </c>
      <c r="I9" s="127"/>
      <c r="J9" s="127"/>
      <c r="K9" s="127">
        <v>1</v>
      </c>
      <c r="L9" s="127" t="s">
        <v>26</v>
      </c>
      <c r="M9" s="127" t="s">
        <v>27</v>
      </c>
      <c r="N9" s="127">
        <f>COUNTA(Table2[[#This Row],[Number of Product]:[Old Flow Computer]])</f>
        <v>3</v>
      </c>
      <c r="O9" s="19" t="s">
        <v>26</v>
      </c>
      <c r="P9" s="109"/>
      <c r="Q9" s="127"/>
      <c r="R9" s="127"/>
      <c r="S9" s="127"/>
      <c r="T9" s="68"/>
      <c r="U9" s="71" t="s">
        <v>42</v>
      </c>
      <c r="V9" s="68" t="s">
        <v>33</v>
      </c>
      <c r="W9" s="68" t="s">
        <v>385</v>
      </c>
      <c r="X9" s="68"/>
    </row>
    <row r="10" spans="1:24" s="67" customFormat="1" ht="30" customHeight="1" x14ac:dyDescent="0.2">
      <c r="A10" s="71">
        <v>7</v>
      </c>
      <c r="B10" s="68">
        <f>ROW()-4</f>
        <v>6</v>
      </c>
      <c r="C10" s="68" t="s">
        <v>46</v>
      </c>
      <c r="D10" s="68" t="str">
        <f>VLOOKUP(E10,Sheet2!$E$2:$F$12,2,0)</f>
        <v>Central</v>
      </c>
      <c r="E10" s="68" t="s">
        <v>40</v>
      </c>
      <c r="F10" s="56" t="s">
        <v>47</v>
      </c>
      <c r="G10" s="127"/>
      <c r="H10" s="58" t="s">
        <v>24</v>
      </c>
      <c r="I10" s="127"/>
      <c r="J10" s="127"/>
      <c r="K10" s="127">
        <v>1</v>
      </c>
      <c r="L10" s="127" t="s">
        <v>26</v>
      </c>
      <c r="M10" s="127" t="s">
        <v>27</v>
      </c>
      <c r="N10" s="127">
        <f>COUNTA(Table2[[#This Row],[Number of Product]:[Old Flow Computer]])</f>
        <v>3</v>
      </c>
      <c r="O10" s="19" t="s">
        <v>26</v>
      </c>
      <c r="P10" s="109"/>
      <c r="Q10" s="127"/>
      <c r="R10" s="127"/>
      <c r="S10" s="127"/>
      <c r="T10" s="68"/>
      <c r="U10" s="71" t="s">
        <v>42</v>
      </c>
      <c r="V10" s="68" t="s">
        <v>48</v>
      </c>
      <c r="W10" s="68" t="s">
        <v>386</v>
      </c>
      <c r="X10" s="68" t="s">
        <v>387</v>
      </c>
    </row>
    <row r="11" spans="1:24" s="67" customFormat="1" ht="30" customHeight="1" x14ac:dyDescent="0.2">
      <c r="A11" s="71">
        <v>8</v>
      </c>
      <c r="B11" s="68">
        <f>ROW()-4</f>
        <v>7</v>
      </c>
      <c r="C11" s="68" t="s">
        <v>49</v>
      </c>
      <c r="D11" s="68" t="str">
        <f>VLOOKUP(E11,Sheet2!$E$2:$F$12,2,0)</f>
        <v>Central</v>
      </c>
      <c r="E11" s="68" t="s">
        <v>50</v>
      </c>
      <c r="F11" s="56" t="s">
        <v>287</v>
      </c>
      <c r="G11" s="127"/>
      <c r="H11" s="127"/>
      <c r="I11" s="127"/>
      <c r="J11" s="127">
        <v>250</v>
      </c>
      <c r="K11" s="127">
        <v>1</v>
      </c>
      <c r="L11" s="127" t="s">
        <v>26</v>
      </c>
      <c r="M11" s="127" t="s">
        <v>27</v>
      </c>
      <c r="N11" s="127">
        <f>COUNTA(Table2[[#This Row],[Number of Product]:[Old Flow Computer]])</f>
        <v>3</v>
      </c>
      <c r="O11" s="19" t="s">
        <v>26</v>
      </c>
      <c r="P11" s="109" t="s">
        <v>26</v>
      </c>
      <c r="Q11" s="127" t="s">
        <v>26</v>
      </c>
      <c r="R11" s="127"/>
      <c r="S11" s="127" t="s">
        <v>27</v>
      </c>
      <c r="T11" s="68" t="s">
        <v>51</v>
      </c>
      <c r="U11" s="71" t="s">
        <v>52</v>
      </c>
      <c r="V11" s="68" t="s">
        <v>373</v>
      </c>
      <c r="W11" s="68" t="s">
        <v>384</v>
      </c>
      <c r="X11" s="68"/>
    </row>
    <row r="12" spans="1:24" s="67" customFormat="1" ht="30" customHeight="1" x14ac:dyDescent="0.2">
      <c r="A12" s="71">
        <v>9</v>
      </c>
      <c r="B12" s="68">
        <f>ROW()-4</f>
        <v>8</v>
      </c>
      <c r="C12" s="68" t="s">
        <v>53</v>
      </c>
      <c r="D12" s="68" t="str">
        <f>VLOOKUP(E12,Sheet2!$E$2:$F$12,2,0)</f>
        <v>Central</v>
      </c>
      <c r="E12" s="68" t="s">
        <v>54</v>
      </c>
      <c r="F12" s="56" t="s">
        <v>288</v>
      </c>
      <c r="G12" s="127"/>
      <c r="H12" s="127"/>
      <c r="I12" s="127"/>
      <c r="J12" s="127">
        <v>200</v>
      </c>
      <c r="K12" s="127">
        <v>1</v>
      </c>
      <c r="L12" s="127" t="s">
        <v>26</v>
      </c>
      <c r="M12" s="127" t="s">
        <v>27</v>
      </c>
      <c r="N12" s="127">
        <f>COUNTA(Table2[[#This Row],[Number of Product]:[Old Flow Computer]])</f>
        <v>3</v>
      </c>
      <c r="O12" s="19" t="s">
        <v>26</v>
      </c>
      <c r="P12" s="109" t="s">
        <v>26</v>
      </c>
      <c r="Q12" s="127" t="s">
        <v>26</v>
      </c>
      <c r="R12" s="127"/>
      <c r="S12" s="127" t="s">
        <v>27</v>
      </c>
      <c r="T12" s="68" t="s">
        <v>51</v>
      </c>
      <c r="U12" s="71" t="s">
        <v>52</v>
      </c>
      <c r="V12" s="68" t="s">
        <v>373</v>
      </c>
      <c r="W12" s="68" t="s">
        <v>381</v>
      </c>
      <c r="X12" s="68"/>
    </row>
    <row r="13" spans="1:24" s="67" customFormat="1" ht="30" hidden="1" customHeight="1" x14ac:dyDescent="0.2">
      <c r="A13" s="71">
        <v>10</v>
      </c>
      <c r="B13" s="68">
        <f>ROW()-4</f>
        <v>9</v>
      </c>
      <c r="C13" s="68" t="s">
        <v>39</v>
      </c>
      <c r="D13" s="68" t="str">
        <f>VLOOKUP(E13,Sheet2!$E$2:$F$12,2,0)</f>
        <v>Central</v>
      </c>
      <c r="E13" s="18" t="s">
        <v>55</v>
      </c>
      <c r="F13" s="55" t="s">
        <v>41</v>
      </c>
      <c r="G13" s="127" t="s">
        <v>56</v>
      </c>
      <c r="H13" s="127"/>
      <c r="I13" s="127"/>
      <c r="J13" s="127"/>
      <c r="K13" s="127">
        <v>1</v>
      </c>
      <c r="L13" s="127" t="s">
        <v>27</v>
      </c>
      <c r="M13" s="127" t="s">
        <v>26</v>
      </c>
      <c r="N13" s="127">
        <f>COUNTA(Table2[[#This Row],[Number of Product]:[Old Flow Computer]])</f>
        <v>3</v>
      </c>
      <c r="O13" s="19" t="s">
        <v>27</v>
      </c>
      <c r="P13" s="109" t="s">
        <v>26</v>
      </c>
      <c r="Q13" s="127" t="s">
        <v>26</v>
      </c>
      <c r="R13" s="127" t="s">
        <v>26</v>
      </c>
      <c r="S13" s="127" t="s">
        <v>28</v>
      </c>
      <c r="T13" s="68"/>
      <c r="U13" s="71" t="s">
        <v>29</v>
      </c>
      <c r="V13" s="68" t="s">
        <v>373</v>
      </c>
      <c r="W13" s="68" t="s">
        <v>388</v>
      </c>
      <c r="X13" s="68"/>
    </row>
    <row r="14" spans="1:24" s="67" customFormat="1" ht="30" customHeight="1" x14ac:dyDescent="0.2">
      <c r="A14" s="71">
        <v>12</v>
      </c>
      <c r="B14" s="68">
        <f>ROW()-4</f>
        <v>10</v>
      </c>
      <c r="C14" s="68" t="s">
        <v>58</v>
      </c>
      <c r="D14" s="68" t="str">
        <f>VLOOKUP(E14,Sheet2!$E$2:$F$12,2,0)</f>
        <v>East</v>
      </c>
      <c r="E14" s="68" t="s">
        <v>59</v>
      </c>
      <c r="F14" s="56" t="s">
        <v>60</v>
      </c>
      <c r="G14" s="127"/>
      <c r="H14" s="127">
        <v>12000</v>
      </c>
      <c r="I14" s="127"/>
      <c r="J14" s="127"/>
      <c r="K14" s="127">
        <v>1</v>
      </c>
      <c r="L14" s="127" t="s">
        <v>27</v>
      </c>
      <c r="M14" s="127" t="s">
        <v>26</v>
      </c>
      <c r="N14" s="127">
        <f>COUNTA(Table2[[#This Row],[Number of Product]:[Old Flow Computer]])</f>
        <v>3</v>
      </c>
      <c r="O14" s="19" t="s">
        <v>26</v>
      </c>
      <c r="P14" s="109"/>
      <c r="Q14" s="127" t="s">
        <v>27</v>
      </c>
      <c r="R14" s="127"/>
      <c r="S14" s="127"/>
      <c r="T14" s="68"/>
      <c r="U14" s="71" t="s">
        <v>61</v>
      </c>
      <c r="V14" s="68" t="s">
        <v>374</v>
      </c>
      <c r="W14" s="68"/>
      <c r="X14" s="68"/>
    </row>
    <row r="15" spans="1:24" s="67" customFormat="1" ht="30" customHeight="1" x14ac:dyDescent="0.2">
      <c r="A15" s="71">
        <v>13</v>
      </c>
      <c r="B15" s="68">
        <f>ROW()-4</f>
        <v>11</v>
      </c>
      <c r="C15" s="68" t="s">
        <v>58</v>
      </c>
      <c r="D15" s="68" t="str">
        <f>VLOOKUP(E15,Sheet2!$E$2:$F$12,2,0)</f>
        <v>East</v>
      </c>
      <c r="E15" s="68" t="s">
        <v>59</v>
      </c>
      <c r="F15" s="56" t="s">
        <v>60</v>
      </c>
      <c r="G15" s="127"/>
      <c r="H15" s="127"/>
      <c r="I15" s="127"/>
      <c r="J15" s="127">
        <v>1500</v>
      </c>
      <c r="K15" s="127">
        <v>1</v>
      </c>
      <c r="L15" s="127" t="s">
        <v>27</v>
      </c>
      <c r="M15" s="127" t="s">
        <v>26</v>
      </c>
      <c r="N15" s="127">
        <f>COUNTA(Table2[[#This Row],[Number of Product]:[Old Flow Computer]])</f>
        <v>3</v>
      </c>
      <c r="O15" s="19" t="s">
        <v>26</v>
      </c>
      <c r="P15" s="109"/>
      <c r="Q15" s="127"/>
      <c r="R15" s="127"/>
      <c r="S15" s="127" t="s">
        <v>26</v>
      </c>
      <c r="T15" s="68"/>
      <c r="U15" s="71" t="s">
        <v>61</v>
      </c>
      <c r="V15" s="68" t="s">
        <v>371</v>
      </c>
      <c r="W15" s="68"/>
      <c r="X15" s="68"/>
    </row>
    <row r="16" spans="1:24" s="67" customFormat="1" ht="30" customHeight="1" x14ac:dyDescent="0.2">
      <c r="A16" s="71">
        <v>14</v>
      </c>
      <c r="B16" s="68">
        <f>ROW()-4</f>
        <v>12</v>
      </c>
      <c r="C16" s="68" t="s">
        <v>62</v>
      </c>
      <c r="D16" s="68" t="str">
        <f>VLOOKUP(E16,Sheet2!$E$2:$F$12,2,0)</f>
        <v>East</v>
      </c>
      <c r="E16" s="68" t="s">
        <v>59</v>
      </c>
      <c r="F16" s="56" t="s">
        <v>63</v>
      </c>
      <c r="G16" s="127"/>
      <c r="H16" s="127">
        <v>2000</v>
      </c>
      <c r="I16" s="127"/>
      <c r="J16" s="127"/>
      <c r="K16" s="127">
        <v>1</v>
      </c>
      <c r="L16" s="127" t="s">
        <v>26</v>
      </c>
      <c r="M16" s="127" t="s">
        <v>27</v>
      </c>
      <c r="N16" s="127">
        <f>COUNTA(Table2[[#This Row],[Number of Product]:[Old Flow Computer]])</f>
        <v>3</v>
      </c>
      <c r="O16" s="19" t="s">
        <v>26</v>
      </c>
      <c r="P16" s="109"/>
      <c r="Q16" s="127" t="s">
        <v>26</v>
      </c>
      <c r="R16" s="127"/>
      <c r="S16" s="127"/>
      <c r="T16" s="68"/>
      <c r="U16" s="71" t="s">
        <v>61</v>
      </c>
      <c r="V16" s="68" t="s">
        <v>373</v>
      </c>
      <c r="W16" s="68"/>
      <c r="X16" s="68"/>
    </row>
    <row r="17" spans="1:24" s="67" customFormat="1" ht="30" customHeight="1" x14ac:dyDescent="0.2">
      <c r="A17" s="71">
        <v>15</v>
      </c>
      <c r="B17" s="68">
        <f>ROW()-4</f>
        <v>13</v>
      </c>
      <c r="C17" s="68" t="s">
        <v>64</v>
      </c>
      <c r="D17" s="68" t="str">
        <f>VLOOKUP(E17,Sheet2!$E$2:$F$12,2,0)</f>
        <v>East</v>
      </c>
      <c r="E17" s="68" t="s">
        <v>59</v>
      </c>
      <c r="F17" s="56" t="s">
        <v>289</v>
      </c>
      <c r="G17" s="127"/>
      <c r="H17" s="127">
        <v>3000</v>
      </c>
      <c r="I17" s="127"/>
      <c r="J17" s="127"/>
      <c r="K17" s="127">
        <v>1</v>
      </c>
      <c r="L17" s="127" t="s">
        <v>27</v>
      </c>
      <c r="M17" s="127" t="s">
        <v>26</v>
      </c>
      <c r="N17" s="127">
        <f>COUNTA(Table2[[#This Row],[Number of Product]:[Old Flow Computer]])</f>
        <v>3</v>
      </c>
      <c r="O17" s="19" t="s">
        <v>26</v>
      </c>
      <c r="P17" s="109"/>
      <c r="Q17" s="127" t="s">
        <v>27</v>
      </c>
      <c r="R17" s="127"/>
      <c r="S17" s="127"/>
      <c r="T17" s="68"/>
      <c r="U17" s="71" t="s">
        <v>61</v>
      </c>
      <c r="V17" s="68" t="s">
        <v>373</v>
      </c>
      <c r="W17" s="68"/>
      <c r="X17" s="68"/>
    </row>
    <row r="18" spans="1:24" s="67" customFormat="1" ht="30" customHeight="1" x14ac:dyDescent="0.2">
      <c r="A18" s="71">
        <v>16</v>
      </c>
      <c r="B18" s="68">
        <f>ROW()-4</f>
        <v>14</v>
      </c>
      <c r="C18" s="68" t="s">
        <v>66</v>
      </c>
      <c r="D18" s="68" t="str">
        <f>VLOOKUP(E18,Sheet2!$E$2:$F$12,2,0)</f>
        <v>East</v>
      </c>
      <c r="E18" s="68" t="s">
        <v>59</v>
      </c>
      <c r="F18" s="56" t="s">
        <v>65</v>
      </c>
      <c r="G18" s="127"/>
      <c r="H18" s="127">
        <v>2000</v>
      </c>
      <c r="I18" s="127"/>
      <c r="J18" s="127"/>
      <c r="K18" s="127">
        <v>1</v>
      </c>
      <c r="L18" s="127" t="s">
        <v>26</v>
      </c>
      <c r="M18" s="127" t="s">
        <v>27</v>
      </c>
      <c r="N18" s="127">
        <f>COUNTA(Table2[[#This Row],[Number of Product]:[Old Flow Computer]])</f>
        <v>3</v>
      </c>
      <c r="O18" s="19" t="s">
        <v>26</v>
      </c>
      <c r="P18" s="109"/>
      <c r="Q18" s="127" t="s">
        <v>27</v>
      </c>
      <c r="R18" s="127"/>
      <c r="S18" s="127"/>
      <c r="T18" s="68"/>
      <c r="U18" s="71" t="s">
        <v>61</v>
      </c>
      <c r="V18" s="68" t="s">
        <v>373</v>
      </c>
      <c r="W18" s="68"/>
      <c r="X18" s="68"/>
    </row>
    <row r="19" spans="1:24" s="5" customFormat="1" ht="15" hidden="1" x14ac:dyDescent="0.2">
      <c r="A19" s="71">
        <v>17</v>
      </c>
      <c r="B19" s="68">
        <f>ROW()-4</f>
        <v>15</v>
      </c>
      <c r="C19" s="115" t="s">
        <v>67</v>
      </c>
      <c r="D19" s="115" t="str">
        <f>VLOOKUP(E19,Sheet2!$E$2:$F$12,2,0)</f>
        <v>East</v>
      </c>
      <c r="E19" s="115" t="s">
        <v>59</v>
      </c>
      <c r="F19" s="56" t="s">
        <v>68</v>
      </c>
      <c r="G19" s="10"/>
      <c r="H19" s="10"/>
      <c r="I19" s="10"/>
      <c r="J19" s="10">
        <v>4200</v>
      </c>
      <c r="K19" s="10">
        <v>1</v>
      </c>
      <c r="L19" s="10" t="s">
        <v>27</v>
      </c>
      <c r="M19" s="10" t="s">
        <v>26</v>
      </c>
      <c r="N19" s="10"/>
      <c r="O19" s="112" t="s">
        <v>27</v>
      </c>
      <c r="P19" s="141"/>
      <c r="Q19" s="10"/>
      <c r="R19" s="10"/>
      <c r="S19" s="10" t="s">
        <v>27</v>
      </c>
      <c r="T19" s="115"/>
      <c r="U19" s="142" t="s">
        <v>61</v>
      </c>
      <c r="V19" s="115"/>
      <c r="W19" s="68"/>
      <c r="X19" s="115"/>
    </row>
    <row r="20" spans="1:24" s="67" customFormat="1" ht="30" customHeight="1" x14ac:dyDescent="0.2">
      <c r="A20" s="71">
        <v>18</v>
      </c>
      <c r="B20" s="68">
        <f>ROW()-4</f>
        <v>16</v>
      </c>
      <c r="C20" s="68" t="s">
        <v>69</v>
      </c>
      <c r="D20" s="68" t="str">
        <f>VLOOKUP(E20,Sheet2!$E$2:$F$12,2,0)</f>
        <v>East</v>
      </c>
      <c r="E20" s="68" t="s">
        <v>70</v>
      </c>
      <c r="F20" s="56" t="s">
        <v>290</v>
      </c>
      <c r="G20" s="127"/>
      <c r="H20" s="20">
        <v>4100</v>
      </c>
      <c r="I20" s="127"/>
      <c r="J20" s="127"/>
      <c r="K20" s="127">
        <v>1</v>
      </c>
      <c r="L20" s="127" t="s">
        <v>26</v>
      </c>
      <c r="M20" s="127" t="s">
        <v>27</v>
      </c>
      <c r="N20" s="127">
        <f>COUNTA(Table2[[#This Row],[Number of Product]:[Old Flow Computer]])</f>
        <v>3</v>
      </c>
      <c r="O20" s="19" t="s">
        <v>26</v>
      </c>
      <c r="P20" s="109"/>
      <c r="Q20" s="127" t="s">
        <v>26</v>
      </c>
      <c r="R20" s="127"/>
      <c r="S20" s="127"/>
      <c r="T20" s="68"/>
      <c r="U20" s="71" t="s">
        <v>71</v>
      </c>
      <c r="V20" s="68" t="s">
        <v>373</v>
      </c>
      <c r="W20" s="68"/>
      <c r="X20" s="68"/>
    </row>
    <row r="21" spans="1:24" s="5" customFormat="1" ht="15" hidden="1" x14ac:dyDescent="0.2">
      <c r="A21" s="71">
        <v>19</v>
      </c>
      <c r="B21" s="68">
        <f>ROW()-4</f>
        <v>17</v>
      </c>
      <c r="C21" s="115" t="s">
        <v>72</v>
      </c>
      <c r="D21" s="115" t="str">
        <f>VLOOKUP(E21,Sheet2!$E$2:$F$12,2,0)</f>
        <v>South</v>
      </c>
      <c r="E21" s="115" t="s">
        <v>73</v>
      </c>
      <c r="F21" s="56" t="s">
        <v>74</v>
      </c>
      <c r="G21" s="10"/>
      <c r="H21" s="111" t="s">
        <v>24</v>
      </c>
      <c r="I21" s="10"/>
      <c r="J21" s="10"/>
      <c r="K21" s="10">
        <v>1</v>
      </c>
      <c r="L21" s="10"/>
      <c r="M21" s="10"/>
      <c r="N21" s="10"/>
      <c r="O21" s="112" t="s">
        <v>27</v>
      </c>
      <c r="P21" s="141"/>
      <c r="Q21" s="10"/>
      <c r="R21" s="10"/>
      <c r="S21" s="10"/>
      <c r="T21" s="115"/>
      <c r="U21" s="142" t="s">
        <v>75</v>
      </c>
      <c r="V21" s="115"/>
      <c r="W21" s="68"/>
      <c r="X21" s="115"/>
    </row>
    <row r="22" spans="1:24" s="5" customFormat="1" ht="15" hidden="1" x14ac:dyDescent="0.2">
      <c r="A22" s="71">
        <v>20</v>
      </c>
      <c r="B22" s="68">
        <f>ROW()-4</f>
        <v>18</v>
      </c>
      <c r="C22" s="115" t="s">
        <v>76</v>
      </c>
      <c r="D22" s="115" t="str">
        <f>VLOOKUP(E22,Sheet2!$E$2:$F$12,2,0)</f>
        <v>South</v>
      </c>
      <c r="E22" s="115" t="s">
        <v>73</v>
      </c>
      <c r="F22" s="56" t="s">
        <v>77</v>
      </c>
      <c r="G22" s="10"/>
      <c r="H22" s="111" t="s">
        <v>24</v>
      </c>
      <c r="I22" s="10"/>
      <c r="J22" s="111" t="s">
        <v>24</v>
      </c>
      <c r="K22" s="111">
        <v>2</v>
      </c>
      <c r="L22" s="10"/>
      <c r="M22" s="10"/>
      <c r="N22" s="10"/>
      <c r="O22" s="112" t="s">
        <v>27</v>
      </c>
      <c r="P22" s="141"/>
      <c r="Q22" s="10"/>
      <c r="R22" s="10"/>
      <c r="S22" s="10"/>
      <c r="T22" s="115"/>
      <c r="U22" s="142" t="s">
        <v>75</v>
      </c>
      <c r="V22" s="115"/>
      <c r="W22" s="68"/>
      <c r="X22" s="115"/>
    </row>
    <row r="23" spans="1:24" s="5" customFormat="1" ht="15" hidden="1" x14ac:dyDescent="0.2">
      <c r="A23" s="71">
        <v>21</v>
      </c>
      <c r="B23" s="68">
        <f>ROW()-4</f>
        <v>19</v>
      </c>
      <c r="C23" s="115" t="s">
        <v>78</v>
      </c>
      <c r="D23" s="115" t="str">
        <f>VLOOKUP(E23,Sheet2!$E$2:$F$12,2,0)</f>
        <v>South</v>
      </c>
      <c r="E23" s="115" t="s">
        <v>73</v>
      </c>
      <c r="F23" s="56" t="s">
        <v>79</v>
      </c>
      <c r="G23" s="10"/>
      <c r="H23" s="111" t="s">
        <v>24</v>
      </c>
      <c r="I23" s="10"/>
      <c r="J23" s="111" t="s">
        <v>24</v>
      </c>
      <c r="K23" s="111">
        <v>2</v>
      </c>
      <c r="L23" s="10"/>
      <c r="M23" s="10"/>
      <c r="N23" s="10"/>
      <c r="O23" s="112" t="s">
        <v>27</v>
      </c>
      <c r="P23" s="141"/>
      <c r="Q23" s="10"/>
      <c r="R23" s="10"/>
      <c r="S23" s="10"/>
      <c r="T23" s="115"/>
      <c r="U23" s="142" t="s">
        <v>75</v>
      </c>
      <c r="V23" s="115"/>
      <c r="W23" s="68"/>
      <c r="X23" s="115"/>
    </row>
    <row r="24" spans="1:24" s="5" customFormat="1" ht="15" hidden="1" x14ac:dyDescent="0.2">
      <c r="A24" s="71">
        <v>22</v>
      </c>
      <c r="B24" s="68">
        <f>ROW()-4</f>
        <v>20</v>
      </c>
      <c r="C24" s="115" t="s">
        <v>80</v>
      </c>
      <c r="D24" s="115" t="str">
        <f>VLOOKUP(E24,Sheet2!$E$2:$F$12,2,0)</f>
        <v>South</v>
      </c>
      <c r="E24" s="115" t="s">
        <v>73</v>
      </c>
      <c r="F24" s="56" t="s">
        <v>81</v>
      </c>
      <c r="G24" s="10"/>
      <c r="H24" s="111" t="s">
        <v>24</v>
      </c>
      <c r="I24" s="10"/>
      <c r="J24" s="111" t="s">
        <v>24</v>
      </c>
      <c r="K24" s="111">
        <v>2</v>
      </c>
      <c r="L24" s="10"/>
      <c r="M24" s="10"/>
      <c r="N24" s="10"/>
      <c r="O24" s="112" t="s">
        <v>27</v>
      </c>
      <c r="P24" s="141"/>
      <c r="Q24" s="10"/>
      <c r="R24" s="10"/>
      <c r="S24" s="10"/>
      <c r="T24" s="115"/>
      <c r="U24" s="142" t="s">
        <v>75</v>
      </c>
      <c r="V24" s="115"/>
      <c r="W24" s="68"/>
      <c r="X24" s="115"/>
    </row>
    <row r="25" spans="1:24" s="5" customFormat="1" ht="15" hidden="1" x14ac:dyDescent="0.2">
      <c r="A25" s="71">
        <v>23</v>
      </c>
      <c r="B25" s="68">
        <f>ROW()-4</f>
        <v>21</v>
      </c>
      <c r="C25" s="115" t="s">
        <v>82</v>
      </c>
      <c r="D25" s="115" t="str">
        <f>VLOOKUP(E25,Sheet2!$E$2:$F$12,2,0)</f>
        <v>South</v>
      </c>
      <c r="E25" s="115" t="s">
        <v>73</v>
      </c>
      <c r="F25" s="56" t="s">
        <v>83</v>
      </c>
      <c r="G25" s="10"/>
      <c r="H25" s="111" t="s">
        <v>24</v>
      </c>
      <c r="I25" s="10"/>
      <c r="J25" s="111" t="s">
        <v>24</v>
      </c>
      <c r="K25" s="111">
        <v>2</v>
      </c>
      <c r="L25" s="10"/>
      <c r="M25" s="10"/>
      <c r="N25" s="10"/>
      <c r="O25" s="112" t="s">
        <v>27</v>
      </c>
      <c r="P25" s="141"/>
      <c r="Q25" s="10"/>
      <c r="R25" s="10"/>
      <c r="S25" s="10"/>
      <c r="T25" s="115"/>
      <c r="U25" s="142" t="s">
        <v>75</v>
      </c>
      <c r="V25" s="115"/>
      <c r="W25" s="68"/>
      <c r="X25" s="115"/>
    </row>
    <row r="26" spans="1:24" s="5" customFormat="1" ht="15" hidden="1" x14ac:dyDescent="0.2">
      <c r="A26" s="71">
        <v>24</v>
      </c>
      <c r="B26" s="68">
        <f>ROW()-4</f>
        <v>22</v>
      </c>
      <c r="C26" s="115" t="s">
        <v>84</v>
      </c>
      <c r="D26" s="115" t="str">
        <f>VLOOKUP(E26,Sheet2!$E$2:$F$12,2,0)</f>
        <v>South</v>
      </c>
      <c r="E26" s="115" t="s">
        <v>73</v>
      </c>
      <c r="F26" s="56" t="s">
        <v>85</v>
      </c>
      <c r="G26" s="10"/>
      <c r="H26" s="111" t="s">
        <v>24</v>
      </c>
      <c r="I26" s="10"/>
      <c r="J26" s="10"/>
      <c r="K26" s="10">
        <v>1</v>
      </c>
      <c r="L26" s="10"/>
      <c r="M26" s="10"/>
      <c r="N26" s="10"/>
      <c r="O26" s="112" t="s">
        <v>27</v>
      </c>
      <c r="P26" s="141"/>
      <c r="Q26" s="10"/>
      <c r="R26" s="10"/>
      <c r="S26" s="10"/>
      <c r="T26" s="115"/>
      <c r="U26" s="142" t="s">
        <v>75</v>
      </c>
      <c r="V26" s="115"/>
      <c r="W26" s="68"/>
      <c r="X26" s="115"/>
    </row>
    <row r="27" spans="1:24" s="5" customFormat="1" ht="15" hidden="1" x14ac:dyDescent="0.2">
      <c r="A27" s="71">
        <v>25</v>
      </c>
      <c r="B27" s="68">
        <f>ROW()-4</f>
        <v>23</v>
      </c>
      <c r="C27" s="115" t="s">
        <v>86</v>
      </c>
      <c r="D27" s="115" t="str">
        <f>VLOOKUP(E27,Sheet2!$E$2:$F$12,2,0)</f>
        <v>South</v>
      </c>
      <c r="E27" s="115" t="s">
        <v>73</v>
      </c>
      <c r="F27" s="56" t="s">
        <v>85</v>
      </c>
      <c r="G27" s="10"/>
      <c r="H27" s="10"/>
      <c r="I27" s="10"/>
      <c r="J27" s="111" t="s">
        <v>24</v>
      </c>
      <c r="K27" s="111">
        <v>1</v>
      </c>
      <c r="L27" s="10"/>
      <c r="M27" s="10"/>
      <c r="N27" s="10"/>
      <c r="O27" s="112" t="s">
        <v>27</v>
      </c>
      <c r="P27" s="141"/>
      <c r="Q27" s="10"/>
      <c r="R27" s="10"/>
      <c r="S27" s="10"/>
      <c r="T27" s="115"/>
      <c r="U27" s="142" t="s">
        <v>75</v>
      </c>
      <c r="V27" s="115"/>
      <c r="W27" s="68"/>
      <c r="X27" s="115"/>
    </row>
    <row r="28" spans="1:24" s="5" customFormat="1" ht="15" hidden="1" x14ac:dyDescent="0.2">
      <c r="A28" s="71">
        <v>26</v>
      </c>
      <c r="B28" s="68">
        <f>ROW()-4</f>
        <v>24</v>
      </c>
      <c r="C28" s="115" t="s">
        <v>87</v>
      </c>
      <c r="D28" s="115" t="str">
        <f>VLOOKUP(E28,Sheet2!$E$2:$F$12,2,0)</f>
        <v>South</v>
      </c>
      <c r="E28" s="115" t="s">
        <v>73</v>
      </c>
      <c r="F28" s="56" t="s">
        <v>88</v>
      </c>
      <c r="G28" s="10"/>
      <c r="H28" s="111" t="s">
        <v>24</v>
      </c>
      <c r="I28" s="10"/>
      <c r="J28" s="111" t="s">
        <v>24</v>
      </c>
      <c r="K28" s="111">
        <v>2</v>
      </c>
      <c r="L28" s="10"/>
      <c r="M28" s="10"/>
      <c r="N28" s="10"/>
      <c r="O28" s="112" t="s">
        <v>27</v>
      </c>
      <c r="P28" s="141"/>
      <c r="Q28" s="10"/>
      <c r="R28" s="10"/>
      <c r="S28" s="10"/>
      <c r="T28" s="115"/>
      <c r="U28" s="142" t="s">
        <v>75</v>
      </c>
      <c r="V28" s="115"/>
      <c r="W28" s="68"/>
      <c r="X28" s="115"/>
    </row>
    <row r="29" spans="1:24" s="5" customFormat="1" ht="15" hidden="1" x14ac:dyDescent="0.2">
      <c r="A29" s="71">
        <v>27</v>
      </c>
      <c r="B29" s="68">
        <f>ROW()-4</f>
        <v>25</v>
      </c>
      <c r="C29" s="115" t="s">
        <v>89</v>
      </c>
      <c r="D29" s="115" t="str">
        <f>VLOOKUP(E29,Sheet2!$E$2:$F$12,2,0)</f>
        <v>South</v>
      </c>
      <c r="E29" s="115" t="s">
        <v>73</v>
      </c>
      <c r="F29" s="56" t="s">
        <v>90</v>
      </c>
      <c r="G29" s="10"/>
      <c r="H29" s="111" t="s">
        <v>24</v>
      </c>
      <c r="I29" s="10"/>
      <c r="J29" s="111" t="s">
        <v>24</v>
      </c>
      <c r="K29" s="111">
        <v>2</v>
      </c>
      <c r="L29" s="10"/>
      <c r="M29" s="10"/>
      <c r="N29" s="10"/>
      <c r="O29" s="112" t="s">
        <v>27</v>
      </c>
      <c r="P29" s="141"/>
      <c r="Q29" s="10"/>
      <c r="R29" s="10"/>
      <c r="S29" s="10"/>
      <c r="T29" s="115"/>
      <c r="U29" s="142" t="s">
        <v>75</v>
      </c>
      <c r="V29" s="115"/>
      <c r="W29" s="68"/>
      <c r="X29" s="115"/>
    </row>
    <row r="30" spans="1:24" s="67" customFormat="1" ht="30" customHeight="1" x14ac:dyDescent="0.2">
      <c r="A30" s="71">
        <v>103</v>
      </c>
      <c r="B30" s="68">
        <f>ROW()-4</f>
        <v>26</v>
      </c>
      <c r="C30" s="21" t="s">
        <v>273</v>
      </c>
      <c r="D30" s="21" t="s">
        <v>203</v>
      </c>
      <c r="E30" s="21" t="s">
        <v>59</v>
      </c>
      <c r="F30" s="57" t="s">
        <v>274</v>
      </c>
      <c r="G30" s="95"/>
      <c r="H30" s="118"/>
      <c r="I30" s="118"/>
      <c r="J30" s="118"/>
      <c r="K30" s="127"/>
      <c r="L30" s="118"/>
      <c r="M30" s="118"/>
      <c r="N30" s="127">
        <f>COUNTA(Table2[[#This Row],[Number of Product]:[Old Flow Computer]])</f>
        <v>0</v>
      </c>
      <c r="O30" s="23" t="s">
        <v>26</v>
      </c>
      <c r="P30" s="109"/>
      <c r="Q30" s="127"/>
      <c r="R30" s="127"/>
      <c r="S30" s="127"/>
      <c r="T30" s="68"/>
      <c r="U30" s="71"/>
      <c r="V30" s="68" t="s">
        <v>373</v>
      </c>
      <c r="W30" s="68"/>
      <c r="X30" s="68"/>
    </row>
    <row r="31" spans="1:24" s="5" customFormat="1" ht="15" hidden="1" x14ac:dyDescent="0.2">
      <c r="A31" s="71">
        <v>29</v>
      </c>
      <c r="B31" s="68">
        <f>ROW()-4</f>
        <v>27</v>
      </c>
      <c r="C31" s="115" t="s">
        <v>92</v>
      </c>
      <c r="D31" s="115" t="str">
        <f>VLOOKUP(E31,Sheet2!$E$2:$F$12,2,0)</f>
        <v>South</v>
      </c>
      <c r="E31" s="115" t="s">
        <v>73</v>
      </c>
      <c r="F31" s="56" t="s">
        <v>93</v>
      </c>
      <c r="G31" s="10"/>
      <c r="H31" s="10"/>
      <c r="I31" s="10"/>
      <c r="J31" s="111" t="s">
        <v>24</v>
      </c>
      <c r="K31" s="111">
        <v>1</v>
      </c>
      <c r="L31" s="10"/>
      <c r="M31" s="10"/>
      <c r="N31" s="10"/>
      <c r="O31" s="112" t="s">
        <v>27</v>
      </c>
      <c r="P31" s="141"/>
      <c r="Q31" s="10"/>
      <c r="R31" s="10"/>
      <c r="S31" s="10"/>
      <c r="T31" s="115"/>
      <c r="U31" s="142" t="s">
        <v>75</v>
      </c>
      <c r="V31" s="115"/>
      <c r="W31" s="68"/>
      <c r="X31" s="115"/>
    </row>
    <row r="32" spans="1:24" s="5" customFormat="1" ht="15" hidden="1" x14ac:dyDescent="0.2">
      <c r="A32" s="71">
        <v>30</v>
      </c>
      <c r="B32" s="68">
        <f>ROW()-4</f>
        <v>28</v>
      </c>
      <c r="C32" s="115" t="s">
        <v>94</v>
      </c>
      <c r="D32" s="115" t="str">
        <f>VLOOKUP(E32,Sheet2!$E$2:$F$12,2,0)</f>
        <v>South</v>
      </c>
      <c r="E32" s="115" t="s">
        <v>73</v>
      </c>
      <c r="F32" s="56" t="s">
        <v>93</v>
      </c>
      <c r="G32" s="10"/>
      <c r="H32" s="10"/>
      <c r="I32" s="10"/>
      <c r="J32" s="111" t="s">
        <v>24</v>
      </c>
      <c r="K32" s="111">
        <v>1</v>
      </c>
      <c r="L32" s="10"/>
      <c r="M32" s="10"/>
      <c r="N32" s="10"/>
      <c r="O32" s="112" t="s">
        <v>27</v>
      </c>
      <c r="P32" s="141"/>
      <c r="Q32" s="10"/>
      <c r="R32" s="10"/>
      <c r="S32" s="10"/>
      <c r="T32" s="115"/>
      <c r="U32" s="142" t="s">
        <v>75</v>
      </c>
      <c r="V32" s="115"/>
      <c r="W32" s="68"/>
      <c r="X32" s="115"/>
    </row>
    <row r="33" spans="1:24" s="5" customFormat="1" ht="15" hidden="1" x14ac:dyDescent="0.2">
      <c r="A33" s="71">
        <v>31</v>
      </c>
      <c r="B33" s="68">
        <f>ROW()-4</f>
        <v>29</v>
      </c>
      <c r="C33" s="115" t="s">
        <v>95</v>
      </c>
      <c r="D33" s="115" t="str">
        <f>VLOOKUP(E33,Sheet2!$E$2:$F$12,2,0)</f>
        <v>South</v>
      </c>
      <c r="E33" s="115" t="s">
        <v>73</v>
      </c>
      <c r="F33" s="56" t="s">
        <v>93</v>
      </c>
      <c r="G33" s="10"/>
      <c r="H33" s="111" t="s">
        <v>24</v>
      </c>
      <c r="I33" s="10"/>
      <c r="J33" s="10"/>
      <c r="K33" s="10">
        <v>1</v>
      </c>
      <c r="L33" s="10"/>
      <c r="M33" s="10"/>
      <c r="N33" s="10"/>
      <c r="O33" s="112" t="s">
        <v>27</v>
      </c>
      <c r="P33" s="141"/>
      <c r="Q33" s="10"/>
      <c r="R33" s="10"/>
      <c r="S33" s="10"/>
      <c r="T33" s="115"/>
      <c r="U33" s="142" t="s">
        <v>75</v>
      </c>
      <c r="V33" s="115"/>
      <c r="W33" s="68"/>
      <c r="X33" s="115"/>
    </row>
    <row r="34" spans="1:24" s="67" customFormat="1" ht="30" customHeight="1" x14ac:dyDescent="0.2">
      <c r="A34" s="71">
        <v>99</v>
      </c>
      <c r="B34" s="68">
        <f>ROW()-4</f>
        <v>30</v>
      </c>
      <c r="C34" s="21" t="s">
        <v>262</v>
      </c>
      <c r="D34" s="21" t="s">
        <v>263</v>
      </c>
      <c r="E34" s="21" t="s">
        <v>264</v>
      </c>
      <c r="F34" s="57" t="s">
        <v>265</v>
      </c>
      <c r="G34" s="95"/>
      <c r="H34" s="118"/>
      <c r="I34" s="118"/>
      <c r="J34" s="118"/>
      <c r="K34" s="170">
        <v>1</v>
      </c>
      <c r="L34" s="118"/>
      <c r="M34" s="118"/>
      <c r="N34" s="135">
        <f>COUNTA(Table2[[#This Row],[Number of Product]:[Old Flow Computer]])</f>
        <v>1</v>
      </c>
      <c r="O34" s="23" t="s">
        <v>26</v>
      </c>
      <c r="P34" s="109"/>
      <c r="Q34" s="135"/>
      <c r="R34" s="135"/>
      <c r="S34" s="135"/>
      <c r="T34" s="68"/>
      <c r="U34" s="71"/>
      <c r="V34" s="68" t="s">
        <v>373</v>
      </c>
      <c r="W34" s="68" t="s">
        <v>388</v>
      </c>
      <c r="X34" s="68"/>
    </row>
    <row r="35" spans="1:24" s="67" customFormat="1" ht="30" customHeight="1" x14ac:dyDescent="0.2">
      <c r="A35" s="71">
        <v>100</v>
      </c>
      <c r="B35" s="68">
        <f>ROW()-4</f>
        <v>31</v>
      </c>
      <c r="C35" s="21" t="s">
        <v>266</v>
      </c>
      <c r="D35" s="21" t="s">
        <v>263</v>
      </c>
      <c r="E35" s="21" t="s">
        <v>267</v>
      </c>
      <c r="F35" s="57" t="s">
        <v>268</v>
      </c>
      <c r="G35" s="68"/>
      <c r="H35" s="170" t="s">
        <v>325</v>
      </c>
      <c r="I35" s="135"/>
      <c r="J35" s="135"/>
      <c r="K35" s="135">
        <v>1</v>
      </c>
      <c r="L35" s="118"/>
      <c r="M35" s="118"/>
      <c r="N35" s="135">
        <f>COUNTA(Table2[[#This Row],[Number of Product]:[Old Flow Computer]])</f>
        <v>1</v>
      </c>
      <c r="O35" s="23" t="s">
        <v>26</v>
      </c>
      <c r="P35" s="109"/>
      <c r="Q35" s="135"/>
      <c r="R35" s="135"/>
      <c r="S35" s="135"/>
      <c r="T35" s="68"/>
      <c r="U35" s="71"/>
      <c r="V35" s="68" t="s">
        <v>373</v>
      </c>
      <c r="W35" s="68" t="s">
        <v>388</v>
      </c>
      <c r="X35" s="68"/>
    </row>
    <row r="36" spans="1:24" s="5" customFormat="1" ht="15" hidden="1" x14ac:dyDescent="0.2">
      <c r="A36" s="71">
        <v>34</v>
      </c>
      <c r="B36" s="68">
        <f>ROW()-4</f>
        <v>32</v>
      </c>
      <c r="C36" s="115" t="s">
        <v>335</v>
      </c>
      <c r="D36" s="115" t="s">
        <v>207</v>
      </c>
      <c r="E36" s="115" t="s">
        <v>73</v>
      </c>
      <c r="F36" s="56" t="s">
        <v>100</v>
      </c>
      <c r="G36" s="10"/>
      <c r="H36" s="111" t="s">
        <v>24</v>
      </c>
      <c r="I36" s="10"/>
      <c r="J36" s="10"/>
      <c r="K36" s="10">
        <v>1</v>
      </c>
      <c r="L36" s="10"/>
      <c r="M36" s="10"/>
      <c r="N36" s="10"/>
      <c r="O36" s="112" t="s">
        <v>27</v>
      </c>
      <c r="P36" s="141"/>
      <c r="Q36" s="10"/>
      <c r="R36" s="10"/>
      <c r="S36" s="10"/>
      <c r="T36" s="115"/>
      <c r="U36" s="142" t="s">
        <v>75</v>
      </c>
      <c r="V36" s="115"/>
      <c r="W36" s="68"/>
      <c r="X36" s="115"/>
    </row>
    <row r="37" spans="1:24" s="5" customFormat="1" ht="15" hidden="1" x14ac:dyDescent="0.2">
      <c r="A37" s="71">
        <v>35</v>
      </c>
      <c r="B37" s="68">
        <f>ROW()-4</f>
        <v>33</v>
      </c>
      <c r="C37" s="68" t="s">
        <v>336</v>
      </c>
      <c r="D37" s="68" t="s">
        <v>207</v>
      </c>
      <c r="E37" s="68" t="s">
        <v>73</v>
      </c>
      <c r="F37" s="56" t="s">
        <v>100</v>
      </c>
      <c r="G37" s="135"/>
      <c r="H37" s="111" t="s">
        <v>24</v>
      </c>
      <c r="I37" s="127"/>
      <c r="J37" s="127" t="s">
        <v>25</v>
      </c>
      <c r="K37" s="127">
        <v>1</v>
      </c>
      <c r="L37" s="135"/>
      <c r="M37" s="135"/>
      <c r="N37" s="127"/>
      <c r="O37" s="135" t="s">
        <v>27</v>
      </c>
      <c r="P37" s="109"/>
      <c r="Q37" s="127"/>
      <c r="R37" s="127"/>
      <c r="S37" s="127"/>
      <c r="T37" s="68"/>
      <c r="U37" s="71"/>
      <c r="V37" s="68"/>
      <c r="W37" s="68"/>
      <c r="X37" s="115" t="s">
        <v>339</v>
      </c>
    </row>
    <row r="38" spans="1:24" s="67" customFormat="1" ht="30" customHeight="1" x14ac:dyDescent="0.2">
      <c r="A38" s="71">
        <v>28</v>
      </c>
      <c r="B38" s="68">
        <f>ROW()-4</f>
        <v>34</v>
      </c>
      <c r="C38" s="68" t="s">
        <v>91</v>
      </c>
      <c r="D38" s="68" t="str">
        <f>VLOOKUP(E38,Sheet2!$E$2:$F$12,2,0)</f>
        <v>South</v>
      </c>
      <c r="E38" s="68" t="s">
        <v>73</v>
      </c>
      <c r="F38" s="56" t="s">
        <v>334</v>
      </c>
      <c r="G38" s="135"/>
      <c r="H38" s="58" t="s">
        <v>24</v>
      </c>
      <c r="I38" s="127"/>
      <c r="J38" s="170"/>
      <c r="K38" s="170">
        <v>1</v>
      </c>
      <c r="L38" s="118"/>
      <c r="M38" s="118"/>
      <c r="N38" s="127">
        <f>COUNTA(Table2[[#This Row],[Number of Product]:[Old Flow Computer]])</f>
        <v>1</v>
      </c>
      <c r="O38" s="19" t="s">
        <v>26</v>
      </c>
      <c r="P38" s="109"/>
      <c r="Q38" s="127"/>
      <c r="R38" s="127"/>
      <c r="S38" s="127"/>
      <c r="T38" s="68"/>
      <c r="U38" s="71" t="s">
        <v>75</v>
      </c>
      <c r="V38" s="68"/>
      <c r="W38" s="68"/>
      <c r="X38" s="68"/>
    </row>
    <row r="39" spans="1:24" s="67" customFormat="1" ht="30" customHeight="1" x14ac:dyDescent="0.2">
      <c r="A39" s="71">
        <v>32</v>
      </c>
      <c r="B39" s="68">
        <f>ROW()-4</f>
        <v>35</v>
      </c>
      <c r="C39" s="68" t="s">
        <v>96</v>
      </c>
      <c r="D39" s="68" t="str">
        <f>VLOOKUP(E39,Sheet2!$E$2:$F$12,2,0)</f>
        <v>South</v>
      </c>
      <c r="E39" s="68" t="s">
        <v>73</v>
      </c>
      <c r="F39" s="56" t="s">
        <v>97</v>
      </c>
      <c r="G39" s="135"/>
      <c r="H39" s="58" t="s">
        <v>24</v>
      </c>
      <c r="I39" s="127"/>
      <c r="J39" s="58" t="s">
        <v>24</v>
      </c>
      <c r="K39" s="58">
        <v>2</v>
      </c>
      <c r="L39" s="118"/>
      <c r="M39" s="118"/>
      <c r="N39" s="127">
        <f>COUNTA(Table2[[#This Row],[Number of Product]:[Old Flow Computer]])</f>
        <v>1</v>
      </c>
      <c r="O39" s="19" t="s">
        <v>26</v>
      </c>
      <c r="P39" s="109"/>
      <c r="Q39" s="127"/>
      <c r="R39" s="127"/>
      <c r="S39" s="127"/>
      <c r="T39" s="68"/>
      <c r="U39" s="71" t="s">
        <v>75</v>
      </c>
      <c r="V39" s="68"/>
      <c r="W39" s="68"/>
      <c r="X39" s="68"/>
    </row>
    <row r="40" spans="1:24" s="5" customFormat="1" ht="15" hidden="1" x14ac:dyDescent="0.2">
      <c r="A40" s="71">
        <v>38</v>
      </c>
      <c r="B40" s="68">
        <f>ROW()-4</f>
        <v>36</v>
      </c>
      <c r="C40" s="115" t="s">
        <v>105</v>
      </c>
      <c r="D40" s="115" t="str">
        <f>VLOOKUP(E40,Sheet2!$E$2:$F$12,2,0)</f>
        <v>South</v>
      </c>
      <c r="E40" s="115" t="s">
        <v>73</v>
      </c>
      <c r="F40" s="137" t="s">
        <v>337</v>
      </c>
      <c r="G40" s="10"/>
      <c r="H40" s="111" t="s">
        <v>24</v>
      </c>
      <c r="I40" s="10"/>
      <c r="J40" s="111" t="s">
        <v>24</v>
      </c>
      <c r="K40" s="111">
        <v>2</v>
      </c>
      <c r="L40" s="10"/>
      <c r="M40" s="10"/>
      <c r="N40" s="10"/>
      <c r="O40" s="112" t="s">
        <v>27</v>
      </c>
      <c r="P40" s="141"/>
      <c r="Q40" s="10"/>
      <c r="R40" s="10"/>
      <c r="S40" s="10"/>
      <c r="T40" s="115"/>
      <c r="U40" s="142" t="s">
        <v>75</v>
      </c>
      <c r="V40" s="115"/>
      <c r="W40" s="68"/>
      <c r="X40" s="115"/>
    </row>
    <row r="41" spans="1:24" s="67" customFormat="1" ht="30" customHeight="1" x14ac:dyDescent="0.2">
      <c r="A41" s="71">
        <v>33</v>
      </c>
      <c r="B41" s="68">
        <f>ROW()-4</f>
        <v>37</v>
      </c>
      <c r="C41" s="68" t="s">
        <v>98</v>
      </c>
      <c r="D41" s="68" t="str">
        <f>VLOOKUP(E41,Sheet2!$E$2:$F$12,2,0)</f>
        <v>South</v>
      </c>
      <c r="E41" s="68" t="s">
        <v>73</v>
      </c>
      <c r="F41" s="56" t="s">
        <v>99</v>
      </c>
      <c r="G41" s="135"/>
      <c r="H41" s="58" t="s">
        <v>24</v>
      </c>
      <c r="I41" s="127"/>
      <c r="J41" s="127"/>
      <c r="K41" s="127">
        <v>1</v>
      </c>
      <c r="L41" s="118"/>
      <c r="M41" s="118"/>
      <c r="N41" s="127">
        <f>COUNTA(Table2[[#This Row],[Number of Product]:[Old Flow Computer]])</f>
        <v>1</v>
      </c>
      <c r="O41" s="19" t="s">
        <v>26</v>
      </c>
      <c r="P41" s="109"/>
      <c r="Q41" s="127"/>
      <c r="R41" s="127"/>
      <c r="S41" s="127"/>
      <c r="T41" s="68"/>
      <c r="U41" s="71" t="s">
        <v>75</v>
      </c>
      <c r="V41" s="68"/>
      <c r="W41" s="68"/>
      <c r="X41" s="68"/>
    </row>
    <row r="42" spans="1:24" s="67" customFormat="1" ht="30" customHeight="1" x14ac:dyDescent="0.2">
      <c r="A42" s="71">
        <v>36</v>
      </c>
      <c r="B42" s="68">
        <f>ROW()-4</f>
        <v>38</v>
      </c>
      <c r="C42" s="68" t="s">
        <v>101</v>
      </c>
      <c r="D42" s="68" t="str">
        <f>VLOOKUP(E42,Sheet2!$E$2:$F$12,2,0)</f>
        <v>South</v>
      </c>
      <c r="E42" s="68" t="s">
        <v>73</v>
      </c>
      <c r="F42" s="56" t="s">
        <v>102</v>
      </c>
      <c r="G42" s="135"/>
      <c r="H42" s="58" t="s">
        <v>24</v>
      </c>
      <c r="I42" s="135"/>
      <c r="J42" s="58" t="s">
        <v>24</v>
      </c>
      <c r="K42" s="58">
        <v>2</v>
      </c>
      <c r="L42" s="118"/>
      <c r="M42" s="118"/>
      <c r="N42" s="135">
        <f>COUNTA(Table2[[#This Row],[Number of Product]:[Old Flow Computer]])</f>
        <v>1</v>
      </c>
      <c r="O42" s="19" t="s">
        <v>26</v>
      </c>
      <c r="P42" s="109"/>
      <c r="Q42" s="135"/>
      <c r="R42" s="135"/>
      <c r="S42" s="135"/>
      <c r="T42" s="68"/>
      <c r="U42" s="71" t="s">
        <v>75</v>
      </c>
      <c r="V42" s="68"/>
      <c r="W42" s="68"/>
      <c r="X42" s="68"/>
    </row>
    <row r="43" spans="1:24" s="67" customFormat="1" ht="30" customHeight="1" x14ac:dyDescent="0.2">
      <c r="A43" s="71">
        <v>37</v>
      </c>
      <c r="B43" s="68">
        <f>ROW()-4</f>
        <v>39</v>
      </c>
      <c r="C43" s="68" t="s">
        <v>103</v>
      </c>
      <c r="D43" s="68" t="str">
        <f>VLOOKUP(E43,Sheet2!$E$2:$F$12,2,0)</f>
        <v>South</v>
      </c>
      <c r="E43" s="68" t="s">
        <v>73</v>
      </c>
      <c r="F43" s="56" t="s">
        <v>104</v>
      </c>
      <c r="G43" s="135"/>
      <c r="H43" s="58" t="s">
        <v>24</v>
      </c>
      <c r="I43" s="135"/>
      <c r="J43" s="58" t="s">
        <v>24</v>
      </c>
      <c r="K43" s="58">
        <v>2</v>
      </c>
      <c r="L43" s="118"/>
      <c r="M43" s="118"/>
      <c r="N43" s="135">
        <f>COUNTA(Table2[[#This Row],[Number of Product]:[Old Flow Computer]])</f>
        <v>1</v>
      </c>
      <c r="O43" s="19" t="s">
        <v>26</v>
      </c>
      <c r="P43" s="109"/>
      <c r="Q43" s="135"/>
      <c r="R43" s="135"/>
      <c r="S43" s="135"/>
      <c r="T43" s="68"/>
      <c r="U43" s="71" t="s">
        <v>75</v>
      </c>
      <c r="V43" s="68"/>
      <c r="W43" s="68"/>
      <c r="X43" s="68"/>
    </row>
    <row r="44" spans="1:24" s="67" customFormat="1" ht="30" customHeight="1" x14ac:dyDescent="0.2">
      <c r="A44" s="71">
        <v>39</v>
      </c>
      <c r="B44" s="68">
        <f>ROW()-4</f>
        <v>40</v>
      </c>
      <c r="C44" s="68" t="s">
        <v>106</v>
      </c>
      <c r="D44" s="68" t="str">
        <f>VLOOKUP(E44,Sheet2!$E$2:$F$12,2,0)</f>
        <v>South</v>
      </c>
      <c r="E44" s="68" t="s">
        <v>73</v>
      </c>
      <c r="F44" s="56" t="s">
        <v>107</v>
      </c>
      <c r="G44" s="135"/>
      <c r="H44" s="58" t="s">
        <v>24</v>
      </c>
      <c r="I44" s="135"/>
      <c r="J44" s="135"/>
      <c r="K44" s="135">
        <v>1</v>
      </c>
      <c r="L44" s="118"/>
      <c r="M44" s="118"/>
      <c r="N44" s="135">
        <f>COUNTA(Table2[[#This Row],[Number of Product]:[Old Flow Computer]])</f>
        <v>1</v>
      </c>
      <c r="O44" s="19" t="s">
        <v>26</v>
      </c>
      <c r="P44" s="109"/>
      <c r="Q44" s="135"/>
      <c r="R44" s="135"/>
      <c r="S44" s="135"/>
      <c r="T44" s="68"/>
      <c r="U44" s="71" t="s">
        <v>75</v>
      </c>
      <c r="V44" s="68"/>
      <c r="W44" s="68"/>
      <c r="X44" s="68"/>
    </row>
    <row r="45" spans="1:24" s="67" customFormat="1" ht="30" customHeight="1" x14ac:dyDescent="0.2">
      <c r="A45" s="71">
        <v>40</v>
      </c>
      <c r="B45" s="68">
        <f>ROW()-4</f>
        <v>41</v>
      </c>
      <c r="C45" s="68" t="s">
        <v>108</v>
      </c>
      <c r="D45" s="68" t="str">
        <f>VLOOKUP(E45,Sheet2!$E$2:$F$12,2,0)</f>
        <v>South</v>
      </c>
      <c r="E45" s="68" t="s">
        <v>73</v>
      </c>
      <c r="F45" s="56" t="s">
        <v>109</v>
      </c>
      <c r="G45" s="135"/>
      <c r="H45" s="58" t="s">
        <v>24</v>
      </c>
      <c r="I45" s="127"/>
      <c r="J45" s="127"/>
      <c r="K45" s="127">
        <v>1</v>
      </c>
      <c r="L45" s="118"/>
      <c r="M45" s="118"/>
      <c r="N45" s="127">
        <f>COUNTA(Table2[[#This Row],[Number of Product]:[Old Flow Computer]])</f>
        <v>1</v>
      </c>
      <c r="O45" s="19" t="s">
        <v>26</v>
      </c>
      <c r="P45" s="109"/>
      <c r="Q45" s="127"/>
      <c r="R45" s="127"/>
      <c r="S45" s="127"/>
      <c r="T45" s="68"/>
      <c r="U45" s="71" t="s">
        <v>75</v>
      </c>
      <c r="V45" s="68"/>
      <c r="W45" s="68"/>
      <c r="X45" s="68"/>
    </row>
    <row r="46" spans="1:24" s="5" customFormat="1" ht="15" hidden="1" x14ac:dyDescent="0.2">
      <c r="A46" s="71">
        <v>44</v>
      </c>
      <c r="B46" s="68">
        <f>ROW()-4</f>
        <v>42</v>
      </c>
      <c r="C46" s="117" t="s">
        <v>116</v>
      </c>
      <c r="D46" s="117" t="str">
        <f>VLOOKUP(E46,Sheet2!$E$2:$F$12,2,0)</f>
        <v>South</v>
      </c>
      <c r="E46" s="117" t="s">
        <v>73</v>
      </c>
      <c r="F46" s="136" t="s">
        <v>117</v>
      </c>
      <c r="G46" s="113" t="s">
        <v>24</v>
      </c>
      <c r="H46" s="113" t="s">
        <v>24</v>
      </c>
      <c r="I46" s="113"/>
      <c r="J46" s="113"/>
      <c r="K46" s="113"/>
      <c r="L46" s="113"/>
      <c r="M46" s="113"/>
      <c r="N46" s="113"/>
      <c r="O46" s="114" t="s">
        <v>27</v>
      </c>
      <c r="P46" s="143"/>
      <c r="Q46" s="113"/>
      <c r="R46" s="113"/>
      <c r="S46" s="113"/>
      <c r="T46" s="117"/>
      <c r="U46" s="144" t="s">
        <v>75</v>
      </c>
      <c r="V46" s="117"/>
      <c r="W46" s="68"/>
      <c r="X46" s="145" t="s">
        <v>340</v>
      </c>
    </row>
    <row r="47" spans="1:24" s="67" customFormat="1" ht="30" customHeight="1" x14ac:dyDescent="0.2">
      <c r="A47" s="71">
        <v>45</v>
      </c>
      <c r="B47" s="68">
        <f>ROW()-4</f>
        <v>43</v>
      </c>
      <c r="C47" s="68" t="s">
        <v>118</v>
      </c>
      <c r="D47" s="68" t="s">
        <v>203</v>
      </c>
      <c r="E47" s="68" t="s">
        <v>119</v>
      </c>
      <c r="F47" s="56" t="s">
        <v>120</v>
      </c>
      <c r="G47" s="127"/>
      <c r="H47" s="20">
        <v>3000</v>
      </c>
      <c r="I47" s="127"/>
      <c r="J47" s="127"/>
      <c r="K47" s="127">
        <v>1</v>
      </c>
      <c r="L47" s="127" t="s">
        <v>26</v>
      </c>
      <c r="M47" s="127" t="s">
        <v>27</v>
      </c>
      <c r="N47" s="127">
        <f>COUNTA(Table2[[#This Row],[Number of Product]:[Old Flow Computer]])</f>
        <v>3</v>
      </c>
      <c r="O47" s="19" t="s">
        <v>26</v>
      </c>
      <c r="P47" s="109"/>
      <c r="Q47" s="127" t="s">
        <v>26</v>
      </c>
      <c r="R47" s="127"/>
      <c r="S47" s="127"/>
      <c r="T47" s="68"/>
      <c r="U47" s="71" t="s">
        <v>71</v>
      </c>
      <c r="V47" s="68"/>
      <c r="W47" s="68"/>
      <c r="X47" s="68"/>
    </row>
    <row r="48" spans="1:24" s="67" customFormat="1" ht="30" customHeight="1" x14ac:dyDescent="0.2">
      <c r="A48" s="71">
        <v>46</v>
      </c>
      <c r="B48" s="68">
        <f>ROW()-4</f>
        <v>44</v>
      </c>
      <c r="C48" s="68" t="s">
        <v>121</v>
      </c>
      <c r="D48" s="68" t="s">
        <v>203</v>
      </c>
      <c r="E48" s="68" t="s">
        <v>119</v>
      </c>
      <c r="F48" s="56" t="s">
        <v>120</v>
      </c>
      <c r="G48" s="127"/>
      <c r="H48" s="20">
        <v>1500</v>
      </c>
      <c r="I48" s="127"/>
      <c r="J48" s="127"/>
      <c r="K48" s="127">
        <v>1</v>
      </c>
      <c r="L48" s="127" t="s">
        <v>26</v>
      </c>
      <c r="M48" s="127" t="s">
        <v>27</v>
      </c>
      <c r="N48" s="127">
        <f>COUNTA(Table2[[#This Row],[Number of Product]:[Old Flow Computer]])</f>
        <v>3</v>
      </c>
      <c r="O48" s="19" t="s">
        <v>26</v>
      </c>
      <c r="P48" s="109"/>
      <c r="Q48" s="127" t="s">
        <v>26</v>
      </c>
      <c r="R48" s="127"/>
      <c r="S48" s="127"/>
      <c r="T48" s="68"/>
      <c r="U48" s="71" t="s">
        <v>71</v>
      </c>
      <c r="V48" s="68"/>
      <c r="W48" s="68"/>
      <c r="X48" s="68"/>
    </row>
    <row r="49" spans="1:24" s="67" customFormat="1" ht="30" customHeight="1" x14ac:dyDescent="0.2">
      <c r="A49" s="71">
        <v>47</v>
      </c>
      <c r="B49" s="68">
        <f>ROW()-4</f>
        <v>45</v>
      </c>
      <c r="C49" s="68" t="s">
        <v>141</v>
      </c>
      <c r="D49" s="68" t="s">
        <v>210</v>
      </c>
      <c r="E49" s="18" t="s">
        <v>123</v>
      </c>
      <c r="F49" s="55" t="s">
        <v>366</v>
      </c>
      <c r="G49" s="127"/>
      <c r="H49" s="58" t="s">
        <v>24</v>
      </c>
      <c r="I49" s="127"/>
      <c r="J49" s="127"/>
      <c r="K49" s="127">
        <v>1</v>
      </c>
      <c r="L49" s="127" t="s">
        <v>26</v>
      </c>
      <c r="M49" s="127" t="s">
        <v>27</v>
      </c>
      <c r="N49" s="127">
        <f>COUNTA(Table2[[#This Row],[Number of Product]:[Old Flow Computer]])</f>
        <v>3</v>
      </c>
      <c r="O49" s="19" t="s">
        <v>26</v>
      </c>
      <c r="P49" s="109" t="s">
        <v>26</v>
      </c>
      <c r="Q49" s="127" t="s">
        <v>27</v>
      </c>
      <c r="R49" s="127"/>
      <c r="S49" s="127" t="s">
        <v>26</v>
      </c>
      <c r="T49" s="127" t="s">
        <v>125</v>
      </c>
      <c r="U49" s="71" t="s">
        <v>126</v>
      </c>
      <c r="V49" s="68"/>
      <c r="W49" s="68"/>
      <c r="X49" s="68"/>
    </row>
    <row r="50" spans="1:24" s="67" customFormat="1" ht="30" customHeight="1" x14ac:dyDescent="0.2">
      <c r="A50" s="71">
        <v>48</v>
      </c>
      <c r="B50" s="68">
        <f>ROW()-4</f>
        <v>46</v>
      </c>
      <c r="C50" s="68" t="s">
        <v>143</v>
      </c>
      <c r="D50" s="68" t="s">
        <v>210</v>
      </c>
      <c r="E50" s="18" t="s">
        <v>123</v>
      </c>
      <c r="F50" s="55" t="s">
        <v>367</v>
      </c>
      <c r="G50" s="127"/>
      <c r="H50" s="58" t="s">
        <v>24</v>
      </c>
      <c r="I50" s="127"/>
      <c r="J50" s="127"/>
      <c r="K50" s="127">
        <v>1</v>
      </c>
      <c r="L50" s="127" t="s">
        <v>26</v>
      </c>
      <c r="M50" s="127" t="s">
        <v>27</v>
      </c>
      <c r="N50" s="127">
        <f>COUNTA(Table2[[#This Row],[Number of Product]:[Old Flow Computer]])</f>
        <v>3</v>
      </c>
      <c r="O50" s="19" t="s">
        <v>26</v>
      </c>
      <c r="P50" s="109" t="s">
        <v>26</v>
      </c>
      <c r="Q50" s="127" t="s">
        <v>27</v>
      </c>
      <c r="R50" s="127"/>
      <c r="S50" s="127" t="s">
        <v>26</v>
      </c>
      <c r="T50" s="127" t="s">
        <v>125</v>
      </c>
      <c r="U50" s="71" t="s">
        <v>126</v>
      </c>
      <c r="V50" s="68"/>
      <c r="W50" s="68"/>
      <c r="X50" s="68"/>
    </row>
    <row r="51" spans="1:24" s="67" customFormat="1" ht="30" customHeight="1" x14ac:dyDescent="0.2">
      <c r="A51" s="71">
        <v>49</v>
      </c>
      <c r="B51" s="68">
        <f>ROW()-4</f>
        <v>47</v>
      </c>
      <c r="C51" s="68" t="s">
        <v>145</v>
      </c>
      <c r="D51" s="68" t="s">
        <v>210</v>
      </c>
      <c r="E51" s="18" t="s">
        <v>123</v>
      </c>
      <c r="F51" s="55" t="s">
        <v>368</v>
      </c>
      <c r="G51" s="127"/>
      <c r="H51" s="58" t="s">
        <v>24</v>
      </c>
      <c r="I51" s="127"/>
      <c r="J51" s="127"/>
      <c r="K51" s="127">
        <v>1</v>
      </c>
      <c r="L51" s="127" t="s">
        <v>26</v>
      </c>
      <c r="M51" s="127" t="s">
        <v>27</v>
      </c>
      <c r="N51" s="127">
        <f>COUNTA(Table2[[#This Row],[Number of Product]:[Old Flow Computer]])</f>
        <v>3</v>
      </c>
      <c r="O51" s="19" t="s">
        <v>26</v>
      </c>
      <c r="P51" s="109" t="s">
        <v>26</v>
      </c>
      <c r="Q51" s="127" t="s">
        <v>27</v>
      </c>
      <c r="R51" s="127"/>
      <c r="S51" s="127" t="s">
        <v>26</v>
      </c>
      <c r="T51" s="127" t="s">
        <v>125</v>
      </c>
      <c r="U51" s="71" t="s">
        <v>126</v>
      </c>
      <c r="V51" s="68"/>
      <c r="W51" s="68"/>
      <c r="X51" s="68"/>
    </row>
    <row r="52" spans="1:24" s="67" customFormat="1" ht="30" customHeight="1" x14ac:dyDescent="0.2">
      <c r="A52" s="71">
        <v>50</v>
      </c>
      <c r="B52" s="68">
        <f>ROW()-4</f>
        <v>48</v>
      </c>
      <c r="C52" s="68" t="s">
        <v>148</v>
      </c>
      <c r="D52" s="68" t="s">
        <v>210</v>
      </c>
      <c r="E52" s="18" t="s">
        <v>123</v>
      </c>
      <c r="F52" s="55" t="s">
        <v>369</v>
      </c>
      <c r="G52" s="127"/>
      <c r="H52" s="58" t="s">
        <v>24</v>
      </c>
      <c r="I52" s="127"/>
      <c r="J52" s="127"/>
      <c r="K52" s="127">
        <v>1</v>
      </c>
      <c r="L52" s="127" t="s">
        <v>26</v>
      </c>
      <c r="M52" s="127" t="s">
        <v>27</v>
      </c>
      <c r="N52" s="127">
        <f>COUNTA(Table2[[#This Row],[Number of Product]:[Old Flow Computer]])</f>
        <v>3</v>
      </c>
      <c r="O52" s="19" t="s">
        <v>26</v>
      </c>
      <c r="P52" s="109" t="s">
        <v>26</v>
      </c>
      <c r="Q52" s="127" t="s">
        <v>27</v>
      </c>
      <c r="R52" s="127"/>
      <c r="S52" s="127" t="s">
        <v>26</v>
      </c>
      <c r="T52" s="127" t="s">
        <v>125</v>
      </c>
      <c r="U52" s="71" t="s">
        <v>126</v>
      </c>
      <c r="V52" s="68"/>
      <c r="W52" s="68"/>
      <c r="X52" s="68"/>
    </row>
    <row r="53" spans="1:24" s="67" customFormat="1" ht="30" customHeight="1" x14ac:dyDescent="0.2">
      <c r="A53" s="71">
        <v>51</v>
      </c>
      <c r="B53" s="68">
        <f>ROW()-4</f>
        <v>49</v>
      </c>
      <c r="C53" s="68" t="s">
        <v>122</v>
      </c>
      <c r="D53" s="68" t="s">
        <v>210</v>
      </c>
      <c r="E53" s="18" t="s">
        <v>123</v>
      </c>
      <c r="F53" s="55" t="s">
        <v>341</v>
      </c>
      <c r="G53" s="127"/>
      <c r="H53" s="58" t="s">
        <v>24</v>
      </c>
      <c r="I53" s="127"/>
      <c r="J53" s="127"/>
      <c r="K53" s="127">
        <v>1</v>
      </c>
      <c r="L53" s="127" t="s">
        <v>26</v>
      </c>
      <c r="M53" s="127" t="s">
        <v>27</v>
      </c>
      <c r="N53" s="127">
        <f>COUNTA(Table2[[#This Row],[Number of Product]:[Old Flow Computer]])</f>
        <v>3</v>
      </c>
      <c r="O53" s="19" t="s">
        <v>26</v>
      </c>
      <c r="P53" s="109" t="s">
        <v>26</v>
      </c>
      <c r="Q53" s="127" t="s">
        <v>27</v>
      </c>
      <c r="R53" s="127"/>
      <c r="S53" s="127" t="s">
        <v>26</v>
      </c>
      <c r="T53" s="127" t="s">
        <v>125</v>
      </c>
      <c r="U53" s="71" t="s">
        <v>126</v>
      </c>
      <c r="V53" s="68"/>
      <c r="W53" s="68"/>
      <c r="X53" s="68"/>
    </row>
    <row r="54" spans="1:24" s="67" customFormat="1" ht="30" customHeight="1" x14ac:dyDescent="0.2">
      <c r="A54" s="71">
        <v>52</v>
      </c>
      <c r="B54" s="68">
        <f>ROW()-4</f>
        <v>50</v>
      </c>
      <c r="C54" s="68" t="s">
        <v>127</v>
      </c>
      <c r="D54" s="68" t="s">
        <v>210</v>
      </c>
      <c r="E54" s="18" t="s">
        <v>123</v>
      </c>
      <c r="F54" s="55" t="s">
        <v>342</v>
      </c>
      <c r="G54" s="127"/>
      <c r="H54" s="58" t="s">
        <v>24</v>
      </c>
      <c r="I54" s="127"/>
      <c r="J54" s="127"/>
      <c r="K54" s="127">
        <v>1</v>
      </c>
      <c r="L54" s="127" t="s">
        <v>26</v>
      </c>
      <c r="M54" s="127" t="s">
        <v>27</v>
      </c>
      <c r="N54" s="127">
        <f>COUNTA(Table2[[#This Row],[Number of Product]:[Old Flow Computer]])</f>
        <v>3</v>
      </c>
      <c r="O54" s="19" t="s">
        <v>26</v>
      </c>
      <c r="P54" s="109" t="s">
        <v>26</v>
      </c>
      <c r="Q54" s="127" t="s">
        <v>27</v>
      </c>
      <c r="R54" s="127"/>
      <c r="S54" s="127" t="s">
        <v>26</v>
      </c>
      <c r="T54" s="127" t="s">
        <v>125</v>
      </c>
      <c r="U54" s="71" t="s">
        <v>126</v>
      </c>
      <c r="V54" s="68"/>
      <c r="W54" s="68"/>
      <c r="X54" s="68"/>
    </row>
    <row r="55" spans="1:24" s="67" customFormat="1" ht="30" customHeight="1" x14ac:dyDescent="0.2">
      <c r="A55" s="71">
        <v>53</v>
      </c>
      <c r="B55" s="68">
        <f>ROW()-4</f>
        <v>51</v>
      </c>
      <c r="C55" s="68" t="s">
        <v>128</v>
      </c>
      <c r="D55" s="68" t="s">
        <v>210</v>
      </c>
      <c r="E55" s="18" t="s">
        <v>123</v>
      </c>
      <c r="F55" s="55" t="s">
        <v>342</v>
      </c>
      <c r="G55" s="127"/>
      <c r="H55" s="58" t="s">
        <v>24</v>
      </c>
      <c r="I55" s="127"/>
      <c r="J55" s="127"/>
      <c r="K55" s="127">
        <v>1</v>
      </c>
      <c r="L55" s="127" t="s">
        <v>26</v>
      </c>
      <c r="M55" s="127" t="s">
        <v>27</v>
      </c>
      <c r="N55" s="127">
        <f>COUNTA(Table2[[#This Row],[Number of Product]:[Old Flow Computer]])</f>
        <v>3</v>
      </c>
      <c r="O55" s="19" t="s">
        <v>26</v>
      </c>
      <c r="P55" s="109" t="s">
        <v>26</v>
      </c>
      <c r="Q55" s="127" t="s">
        <v>27</v>
      </c>
      <c r="R55" s="127"/>
      <c r="S55" s="127" t="s">
        <v>26</v>
      </c>
      <c r="T55" s="127" t="s">
        <v>125</v>
      </c>
      <c r="U55" s="71" t="s">
        <v>126</v>
      </c>
      <c r="V55" s="68"/>
      <c r="W55" s="68"/>
      <c r="X55" s="68"/>
    </row>
    <row r="56" spans="1:24" s="67" customFormat="1" ht="30" customHeight="1" x14ac:dyDescent="0.2">
      <c r="A56" s="71">
        <v>54</v>
      </c>
      <c r="B56" s="68">
        <f>ROW()-4</f>
        <v>52</v>
      </c>
      <c r="C56" s="68" t="s">
        <v>129</v>
      </c>
      <c r="D56" s="68" t="s">
        <v>210</v>
      </c>
      <c r="E56" s="18" t="s">
        <v>123</v>
      </c>
      <c r="F56" s="55" t="s">
        <v>341</v>
      </c>
      <c r="G56" s="127"/>
      <c r="H56" s="58" t="s">
        <v>24</v>
      </c>
      <c r="I56" s="127"/>
      <c r="J56" s="127"/>
      <c r="K56" s="127">
        <v>1</v>
      </c>
      <c r="L56" s="127" t="s">
        <v>26</v>
      </c>
      <c r="M56" s="127" t="s">
        <v>27</v>
      </c>
      <c r="N56" s="127">
        <f>COUNTA(Table2[[#This Row],[Number of Product]:[Old Flow Computer]])</f>
        <v>3</v>
      </c>
      <c r="O56" s="19" t="s">
        <v>26</v>
      </c>
      <c r="P56" s="109" t="s">
        <v>26</v>
      </c>
      <c r="Q56" s="127" t="s">
        <v>27</v>
      </c>
      <c r="R56" s="127"/>
      <c r="S56" s="127" t="s">
        <v>26</v>
      </c>
      <c r="T56" s="127" t="s">
        <v>125</v>
      </c>
      <c r="U56" s="71" t="s">
        <v>126</v>
      </c>
      <c r="V56" s="68"/>
      <c r="W56" s="68"/>
      <c r="X56" s="68"/>
    </row>
    <row r="57" spans="1:24" s="67" customFormat="1" ht="30" customHeight="1" x14ac:dyDescent="0.2">
      <c r="A57" s="71">
        <v>55</v>
      </c>
      <c r="B57" s="68">
        <f>ROW()-4</f>
        <v>53</v>
      </c>
      <c r="C57" s="68" t="s">
        <v>343</v>
      </c>
      <c r="D57" s="68" t="s">
        <v>210</v>
      </c>
      <c r="E57" s="18" t="s">
        <v>123</v>
      </c>
      <c r="F57" s="55" t="s">
        <v>344</v>
      </c>
      <c r="G57" s="127"/>
      <c r="H57" s="58" t="s">
        <v>24</v>
      </c>
      <c r="I57" s="127"/>
      <c r="J57" s="127"/>
      <c r="K57" s="127">
        <v>1</v>
      </c>
      <c r="L57" s="127" t="s">
        <v>26</v>
      </c>
      <c r="M57" s="127" t="s">
        <v>27</v>
      </c>
      <c r="N57" s="127">
        <f>COUNTA(Table2[[#This Row],[Number of Product]:[Old Flow Computer]])</f>
        <v>3</v>
      </c>
      <c r="O57" s="19" t="s">
        <v>26</v>
      </c>
      <c r="P57" s="109" t="s">
        <v>26</v>
      </c>
      <c r="Q57" s="127" t="s">
        <v>27</v>
      </c>
      <c r="R57" s="127"/>
      <c r="S57" s="127" t="s">
        <v>26</v>
      </c>
      <c r="T57" s="127" t="s">
        <v>125</v>
      </c>
      <c r="U57" s="71" t="s">
        <v>126</v>
      </c>
      <c r="V57" s="68"/>
      <c r="W57" s="68"/>
      <c r="X57" s="68"/>
    </row>
    <row r="58" spans="1:24" s="67" customFormat="1" ht="30" customHeight="1" x14ac:dyDescent="0.2">
      <c r="A58" s="71">
        <v>56</v>
      </c>
      <c r="B58" s="68">
        <f>ROW()-4</f>
        <v>54</v>
      </c>
      <c r="C58" s="68" t="s">
        <v>345</v>
      </c>
      <c r="D58" s="68" t="s">
        <v>210</v>
      </c>
      <c r="E58" s="18" t="s">
        <v>123</v>
      </c>
      <c r="F58" s="55" t="s">
        <v>344</v>
      </c>
      <c r="G58" s="127"/>
      <c r="H58" s="58" t="s">
        <v>24</v>
      </c>
      <c r="I58" s="127"/>
      <c r="J58" s="127"/>
      <c r="K58" s="127">
        <v>1</v>
      </c>
      <c r="L58" s="127" t="s">
        <v>26</v>
      </c>
      <c r="M58" s="127" t="s">
        <v>27</v>
      </c>
      <c r="N58" s="127">
        <f>COUNTA(Table2[[#This Row],[Number of Product]:[Old Flow Computer]])</f>
        <v>3</v>
      </c>
      <c r="O58" s="19" t="s">
        <v>26</v>
      </c>
      <c r="P58" s="109" t="s">
        <v>26</v>
      </c>
      <c r="Q58" s="127" t="s">
        <v>27</v>
      </c>
      <c r="R58" s="127"/>
      <c r="S58" s="127" t="s">
        <v>26</v>
      </c>
      <c r="T58" s="127" t="s">
        <v>125</v>
      </c>
      <c r="U58" s="71" t="s">
        <v>126</v>
      </c>
      <c r="V58" s="68"/>
      <c r="W58" s="68"/>
      <c r="X58" s="68"/>
    </row>
    <row r="59" spans="1:24" s="67" customFormat="1" ht="30" customHeight="1" x14ac:dyDescent="0.2">
      <c r="A59" s="71">
        <v>57</v>
      </c>
      <c r="B59" s="68">
        <f>ROW()-4</f>
        <v>55</v>
      </c>
      <c r="C59" s="68" t="s">
        <v>132</v>
      </c>
      <c r="D59" s="68" t="s">
        <v>210</v>
      </c>
      <c r="E59" s="18" t="s">
        <v>123</v>
      </c>
      <c r="F59" s="55" t="s">
        <v>346</v>
      </c>
      <c r="G59" s="127"/>
      <c r="H59" s="58" t="s">
        <v>24</v>
      </c>
      <c r="I59" s="127"/>
      <c r="J59" s="127"/>
      <c r="K59" s="127">
        <v>1</v>
      </c>
      <c r="L59" s="127" t="s">
        <v>26</v>
      </c>
      <c r="M59" s="127" t="s">
        <v>27</v>
      </c>
      <c r="N59" s="127">
        <f>COUNTA(Table2[[#This Row],[Number of Product]:[Old Flow Computer]])</f>
        <v>3</v>
      </c>
      <c r="O59" s="19" t="s">
        <v>26</v>
      </c>
      <c r="P59" s="109" t="s">
        <v>26</v>
      </c>
      <c r="Q59" s="127" t="s">
        <v>27</v>
      </c>
      <c r="R59" s="127"/>
      <c r="S59" s="127" t="s">
        <v>26</v>
      </c>
      <c r="T59" s="127" t="s">
        <v>125</v>
      </c>
      <c r="U59" s="71" t="s">
        <v>126</v>
      </c>
      <c r="V59" s="68"/>
      <c r="W59" s="68"/>
      <c r="X59" s="68"/>
    </row>
    <row r="60" spans="1:24" s="67" customFormat="1" ht="30" customHeight="1" x14ac:dyDescent="0.2">
      <c r="A60" s="71">
        <v>58</v>
      </c>
      <c r="B60" s="68">
        <f>ROW()-4</f>
        <v>56</v>
      </c>
      <c r="C60" s="68" t="s">
        <v>133</v>
      </c>
      <c r="D60" s="68" t="s">
        <v>210</v>
      </c>
      <c r="E60" s="18" t="s">
        <v>123</v>
      </c>
      <c r="F60" s="55" t="s">
        <v>347</v>
      </c>
      <c r="G60" s="127"/>
      <c r="H60" s="58" t="s">
        <v>24</v>
      </c>
      <c r="I60" s="127"/>
      <c r="J60" s="127"/>
      <c r="K60" s="127">
        <v>1</v>
      </c>
      <c r="L60" s="127" t="s">
        <v>26</v>
      </c>
      <c r="M60" s="127" t="s">
        <v>27</v>
      </c>
      <c r="N60" s="127">
        <f>COUNTA(Table2[[#This Row],[Number of Product]:[Old Flow Computer]])</f>
        <v>3</v>
      </c>
      <c r="O60" s="19" t="s">
        <v>26</v>
      </c>
      <c r="P60" s="109" t="s">
        <v>26</v>
      </c>
      <c r="Q60" s="127" t="s">
        <v>27</v>
      </c>
      <c r="R60" s="127"/>
      <c r="S60" s="127" t="s">
        <v>26</v>
      </c>
      <c r="T60" s="127" t="s">
        <v>125</v>
      </c>
      <c r="U60" s="71" t="s">
        <v>126</v>
      </c>
      <c r="V60" s="68"/>
      <c r="W60" s="68"/>
      <c r="X60" s="68"/>
    </row>
    <row r="61" spans="1:24" s="67" customFormat="1" ht="30" customHeight="1" x14ac:dyDescent="0.2">
      <c r="A61" s="71">
        <v>59</v>
      </c>
      <c r="B61" s="68">
        <f>ROW()-4</f>
        <v>57</v>
      </c>
      <c r="C61" s="68" t="s">
        <v>135</v>
      </c>
      <c r="D61" s="68" t="s">
        <v>210</v>
      </c>
      <c r="E61" s="18" t="s">
        <v>123</v>
      </c>
      <c r="F61" s="55" t="s">
        <v>136</v>
      </c>
      <c r="G61" s="127"/>
      <c r="H61" s="58" t="s">
        <v>24</v>
      </c>
      <c r="I61" s="127"/>
      <c r="J61" s="127"/>
      <c r="K61" s="127">
        <v>1</v>
      </c>
      <c r="L61" s="127" t="s">
        <v>26</v>
      </c>
      <c r="M61" s="127" t="s">
        <v>27</v>
      </c>
      <c r="N61" s="127">
        <f>COUNTA(Table2[[#This Row],[Number of Product]:[Old Flow Computer]])</f>
        <v>3</v>
      </c>
      <c r="O61" s="19" t="s">
        <v>26</v>
      </c>
      <c r="P61" s="109" t="s">
        <v>26</v>
      </c>
      <c r="Q61" s="127" t="s">
        <v>27</v>
      </c>
      <c r="R61" s="127"/>
      <c r="S61" s="127" t="s">
        <v>26</v>
      </c>
      <c r="T61" s="127" t="s">
        <v>137</v>
      </c>
      <c r="U61" s="71" t="s">
        <v>126</v>
      </c>
      <c r="V61" s="68"/>
      <c r="W61" s="68"/>
      <c r="X61" s="68"/>
    </row>
    <row r="62" spans="1:24" s="67" customFormat="1" ht="30" customHeight="1" x14ac:dyDescent="0.2">
      <c r="A62" s="71">
        <v>60</v>
      </c>
      <c r="B62" s="68">
        <f>ROW()-4</f>
        <v>58</v>
      </c>
      <c r="C62" s="68" t="s">
        <v>348</v>
      </c>
      <c r="D62" s="68" t="s">
        <v>210</v>
      </c>
      <c r="E62" s="18" t="s">
        <v>123</v>
      </c>
      <c r="F62" s="55" t="s">
        <v>349</v>
      </c>
      <c r="G62" s="127"/>
      <c r="H62" s="58" t="s">
        <v>24</v>
      </c>
      <c r="I62" s="127"/>
      <c r="J62" s="127"/>
      <c r="K62" s="127">
        <v>1</v>
      </c>
      <c r="L62" s="127" t="s">
        <v>26</v>
      </c>
      <c r="M62" s="127" t="s">
        <v>27</v>
      </c>
      <c r="N62" s="127">
        <f>COUNTA(Table2[[#This Row],[Number of Product]:[Old Flow Computer]])</f>
        <v>3</v>
      </c>
      <c r="O62" s="19" t="s">
        <v>26</v>
      </c>
      <c r="P62" s="109" t="s">
        <v>26</v>
      </c>
      <c r="Q62" s="127" t="s">
        <v>27</v>
      </c>
      <c r="R62" s="127"/>
      <c r="S62" s="127" t="s">
        <v>26</v>
      </c>
      <c r="T62" s="127" t="s">
        <v>125</v>
      </c>
      <c r="U62" s="71" t="s">
        <v>126</v>
      </c>
      <c r="V62" s="68"/>
      <c r="W62" s="68"/>
      <c r="X62" s="68"/>
    </row>
    <row r="63" spans="1:24" s="67" customFormat="1" ht="30" customHeight="1" x14ac:dyDescent="0.2">
      <c r="A63" s="71">
        <v>61</v>
      </c>
      <c r="B63" s="68">
        <f>ROW()-4</f>
        <v>59</v>
      </c>
      <c r="C63" s="68" t="s">
        <v>139</v>
      </c>
      <c r="D63" s="68" t="s">
        <v>210</v>
      </c>
      <c r="E63" s="18" t="s">
        <v>123</v>
      </c>
      <c r="F63" s="55" t="s">
        <v>350</v>
      </c>
      <c r="G63" s="127"/>
      <c r="H63" s="58" t="s">
        <v>24</v>
      </c>
      <c r="I63" s="127"/>
      <c r="J63" s="127"/>
      <c r="K63" s="127">
        <v>1</v>
      </c>
      <c r="L63" s="127" t="s">
        <v>26</v>
      </c>
      <c r="M63" s="127" t="s">
        <v>27</v>
      </c>
      <c r="N63" s="127">
        <f>COUNTA(Table2[[#This Row],[Number of Product]:[Old Flow Computer]])</f>
        <v>3</v>
      </c>
      <c r="O63" s="19" t="s">
        <v>26</v>
      </c>
      <c r="P63" s="109" t="s">
        <v>26</v>
      </c>
      <c r="Q63" s="127" t="s">
        <v>27</v>
      </c>
      <c r="R63" s="127"/>
      <c r="S63" s="127" t="s">
        <v>26</v>
      </c>
      <c r="T63" s="127" t="s">
        <v>125</v>
      </c>
      <c r="U63" s="71" t="s">
        <v>126</v>
      </c>
      <c r="V63" s="68"/>
      <c r="W63" s="68"/>
      <c r="X63" s="68"/>
    </row>
    <row r="64" spans="1:24" s="67" customFormat="1" ht="30" customHeight="1" x14ac:dyDescent="0.2">
      <c r="A64" s="71">
        <v>62</v>
      </c>
      <c r="B64" s="68">
        <f>ROW()-4</f>
        <v>60</v>
      </c>
      <c r="C64" s="68" t="s">
        <v>146</v>
      </c>
      <c r="D64" s="68" t="s">
        <v>210</v>
      </c>
      <c r="E64" s="18" t="s">
        <v>123</v>
      </c>
      <c r="F64" s="55" t="s">
        <v>147</v>
      </c>
      <c r="G64" s="127"/>
      <c r="H64" s="58" t="s">
        <v>24</v>
      </c>
      <c r="I64" s="127"/>
      <c r="J64" s="127"/>
      <c r="K64" s="127">
        <v>1</v>
      </c>
      <c r="L64" s="127" t="s">
        <v>26</v>
      </c>
      <c r="M64" s="127" t="s">
        <v>27</v>
      </c>
      <c r="N64" s="127">
        <f>COUNTA(Table2[[#This Row],[Number of Product]:[Old Flow Computer]])</f>
        <v>3</v>
      </c>
      <c r="O64" s="19" t="s">
        <v>26</v>
      </c>
      <c r="P64" s="109" t="s">
        <v>26</v>
      </c>
      <c r="Q64" s="127" t="s">
        <v>27</v>
      </c>
      <c r="R64" s="127"/>
      <c r="S64" s="127" t="s">
        <v>26</v>
      </c>
      <c r="T64" s="127" t="s">
        <v>125</v>
      </c>
      <c r="U64" s="71" t="s">
        <v>126</v>
      </c>
      <c r="V64" s="68"/>
      <c r="W64" s="68"/>
      <c r="X64" s="68"/>
    </row>
    <row r="65" spans="1:24" s="67" customFormat="1" ht="30" customHeight="1" x14ac:dyDescent="0.2">
      <c r="A65" s="71">
        <v>63</v>
      </c>
      <c r="B65" s="68">
        <f>ROW()-4</f>
        <v>61</v>
      </c>
      <c r="C65" s="68" t="s">
        <v>150</v>
      </c>
      <c r="D65" s="68" t="s">
        <v>210</v>
      </c>
      <c r="E65" s="18" t="s">
        <v>123</v>
      </c>
      <c r="F65" s="55" t="s">
        <v>151</v>
      </c>
      <c r="G65" s="127"/>
      <c r="H65" s="58" t="s">
        <v>24</v>
      </c>
      <c r="I65" s="127"/>
      <c r="J65" s="127"/>
      <c r="K65" s="127">
        <v>1</v>
      </c>
      <c r="L65" s="127" t="s">
        <v>26</v>
      </c>
      <c r="M65" s="127" t="s">
        <v>27</v>
      </c>
      <c r="N65" s="127">
        <f>COUNTA(Table2[[#This Row],[Number of Product]:[Old Flow Computer]])</f>
        <v>3</v>
      </c>
      <c r="O65" s="19" t="s">
        <v>26</v>
      </c>
      <c r="P65" s="109" t="s">
        <v>26</v>
      </c>
      <c r="Q65" s="127" t="s">
        <v>27</v>
      </c>
      <c r="R65" s="127"/>
      <c r="S65" s="127" t="s">
        <v>26</v>
      </c>
      <c r="T65" s="127" t="s">
        <v>125</v>
      </c>
      <c r="U65" s="71" t="s">
        <v>126</v>
      </c>
      <c r="V65" s="68"/>
      <c r="W65" s="68"/>
      <c r="X65" s="68"/>
    </row>
    <row r="66" spans="1:24" s="67" customFormat="1" ht="30" customHeight="1" x14ac:dyDescent="0.2">
      <c r="A66" s="71">
        <v>64</v>
      </c>
      <c r="B66" s="68">
        <f>ROW()-4</f>
        <v>62</v>
      </c>
      <c r="C66" s="68" t="s">
        <v>152</v>
      </c>
      <c r="D66" s="68" t="s">
        <v>210</v>
      </c>
      <c r="E66" s="18" t="s">
        <v>123</v>
      </c>
      <c r="F66" s="55" t="s">
        <v>151</v>
      </c>
      <c r="G66" s="127"/>
      <c r="H66" s="58" t="s">
        <v>24</v>
      </c>
      <c r="I66" s="127"/>
      <c r="J66" s="127"/>
      <c r="K66" s="127">
        <v>1</v>
      </c>
      <c r="L66" s="127" t="s">
        <v>26</v>
      </c>
      <c r="M66" s="127" t="s">
        <v>27</v>
      </c>
      <c r="N66" s="127">
        <f>COUNTA(Table2[[#This Row],[Number of Product]:[Old Flow Computer]])</f>
        <v>3</v>
      </c>
      <c r="O66" s="19" t="s">
        <v>26</v>
      </c>
      <c r="P66" s="109" t="s">
        <v>26</v>
      </c>
      <c r="Q66" s="127" t="s">
        <v>27</v>
      </c>
      <c r="R66" s="127"/>
      <c r="S66" s="127" t="s">
        <v>26</v>
      </c>
      <c r="T66" s="127" t="s">
        <v>125</v>
      </c>
      <c r="U66" s="71" t="s">
        <v>126</v>
      </c>
      <c r="V66" s="68"/>
      <c r="W66" s="68"/>
      <c r="X66" s="68"/>
    </row>
    <row r="67" spans="1:24" s="67" customFormat="1" ht="30" customHeight="1" x14ac:dyDescent="0.2">
      <c r="A67" s="71">
        <v>65</v>
      </c>
      <c r="B67" s="68">
        <f>ROW()-4</f>
        <v>63</v>
      </c>
      <c r="C67" s="68" t="s">
        <v>153</v>
      </c>
      <c r="D67" s="68" t="s">
        <v>210</v>
      </c>
      <c r="E67" s="18" t="s">
        <v>123</v>
      </c>
      <c r="F67" s="55" t="s">
        <v>154</v>
      </c>
      <c r="G67" s="127"/>
      <c r="H67" s="58" t="s">
        <v>24</v>
      </c>
      <c r="I67" s="127"/>
      <c r="J67" s="127"/>
      <c r="K67" s="127">
        <v>1</v>
      </c>
      <c r="L67" s="127" t="s">
        <v>26</v>
      </c>
      <c r="M67" s="127" t="s">
        <v>27</v>
      </c>
      <c r="N67" s="127">
        <f>COUNTA(Table2[[#This Row],[Number of Product]:[Old Flow Computer]])</f>
        <v>3</v>
      </c>
      <c r="O67" s="19" t="s">
        <v>26</v>
      </c>
      <c r="P67" s="109" t="s">
        <v>26</v>
      </c>
      <c r="Q67" s="127" t="s">
        <v>27</v>
      </c>
      <c r="R67" s="127"/>
      <c r="S67" s="127" t="s">
        <v>26</v>
      </c>
      <c r="T67" s="127" t="s">
        <v>125</v>
      </c>
      <c r="U67" s="71" t="s">
        <v>126</v>
      </c>
      <c r="V67" s="68"/>
      <c r="W67" s="68"/>
      <c r="X67" s="68"/>
    </row>
    <row r="68" spans="1:24" s="67" customFormat="1" ht="30" customHeight="1" x14ac:dyDescent="0.2">
      <c r="A68" s="71">
        <v>66</v>
      </c>
      <c r="B68" s="68">
        <f>ROW()-4</f>
        <v>64</v>
      </c>
      <c r="C68" s="68" t="s">
        <v>155</v>
      </c>
      <c r="D68" s="68" t="s">
        <v>210</v>
      </c>
      <c r="E68" s="18" t="s">
        <v>123</v>
      </c>
      <c r="F68" s="55" t="s">
        <v>351</v>
      </c>
      <c r="G68" s="127"/>
      <c r="H68" s="58" t="s">
        <v>24</v>
      </c>
      <c r="I68" s="127"/>
      <c r="J68" s="127"/>
      <c r="K68" s="127">
        <v>1</v>
      </c>
      <c r="L68" s="127" t="s">
        <v>26</v>
      </c>
      <c r="M68" s="127" t="s">
        <v>27</v>
      </c>
      <c r="N68" s="127">
        <f>COUNTA(Table2[[#This Row],[Number of Product]:[Old Flow Computer]])</f>
        <v>3</v>
      </c>
      <c r="O68" s="19" t="s">
        <v>26</v>
      </c>
      <c r="P68" s="109" t="s">
        <v>26</v>
      </c>
      <c r="Q68" s="127" t="s">
        <v>27</v>
      </c>
      <c r="R68" s="127"/>
      <c r="S68" s="127" t="s">
        <v>26</v>
      </c>
      <c r="T68" s="127" t="s">
        <v>125</v>
      </c>
      <c r="U68" s="71" t="s">
        <v>126</v>
      </c>
      <c r="V68" s="68"/>
      <c r="W68" s="68"/>
      <c r="X68" s="68"/>
    </row>
    <row r="69" spans="1:24" s="67" customFormat="1" ht="30" customHeight="1" x14ac:dyDescent="0.2">
      <c r="A69" s="71">
        <v>67</v>
      </c>
      <c r="B69" s="68">
        <f>ROW()-4</f>
        <v>65</v>
      </c>
      <c r="C69" s="68" t="s">
        <v>156</v>
      </c>
      <c r="D69" s="68" t="s">
        <v>210</v>
      </c>
      <c r="E69" s="18" t="s">
        <v>123</v>
      </c>
      <c r="F69" s="55" t="s">
        <v>157</v>
      </c>
      <c r="G69" s="127"/>
      <c r="H69" s="58" t="s">
        <v>24</v>
      </c>
      <c r="I69" s="127"/>
      <c r="J69" s="127"/>
      <c r="K69" s="127">
        <v>1</v>
      </c>
      <c r="L69" s="127" t="s">
        <v>26</v>
      </c>
      <c r="M69" s="127" t="s">
        <v>27</v>
      </c>
      <c r="N69" s="127">
        <f>COUNTA(Table2[[#This Row],[Number of Product]:[Old Flow Computer]])</f>
        <v>3</v>
      </c>
      <c r="O69" s="19" t="s">
        <v>26</v>
      </c>
      <c r="P69" s="109" t="s">
        <v>26</v>
      </c>
      <c r="Q69" s="127" t="s">
        <v>27</v>
      </c>
      <c r="R69" s="127"/>
      <c r="S69" s="127" t="s">
        <v>26</v>
      </c>
      <c r="T69" s="127" t="s">
        <v>125</v>
      </c>
      <c r="U69" s="71" t="s">
        <v>126</v>
      </c>
      <c r="V69" s="68"/>
      <c r="W69" s="68"/>
      <c r="X69" s="68"/>
    </row>
    <row r="70" spans="1:24" s="67" customFormat="1" ht="30" customHeight="1" x14ac:dyDescent="0.2">
      <c r="A70" s="71">
        <v>68</v>
      </c>
      <c r="B70" s="68">
        <f>ROW()-4</f>
        <v>66</v>
      </c>
      <c r="C70" s="68" t="s">
        <v>158</v>
      </c>
      <c r="D70" s="68" t="s">
        <v>210</v>
      </c>
      <c r="E70" s="18" t="s">
        <v>123</v>
      </c>
      <c r="F70" s="55" t="s">
        <v>352</v>
      </c>
      <c r="G70" s="127"/>
      <c r="H70" s="58" t="s">
        <v>24</v>
      </c>
      <c r="I70" s="127"/>
      <c r="J70" s="127"/>
      <c r="K70" s="127">
        <v>1</v>
      </c>
      <c r="L70" s="127" t="s">
        <v>26</v>
      </c>
      <c r="M70" s="127" t="s">
        <v>27</v>
      </c>
      <c r="N70" s="127">
        <f>COUNTA(Table2[[#This Row],[Number of Product]:[Old Flow Computer]])</f>
        <v>3</v>
      </c>
      <c r="O70" s="19" t="s">
        <v>26</v>
      </c>
      <c r="P70" s="109" t="s">
        <v>26</v>
      </c>
      <c r="Q70" s="127" t="s">
        <v>27</v>
      </c>
      <c r="R70" s="127"/>
      <c r="S70" s="127" t="s">
        <v>26</v>
      </c>
      <c r="T70" s="127" t="s">
        <v>125</v>
      </c>
      <c r="U70" s="71" t="s">
        <v>126</v>
      </c>
      <c r="V70" s="68"/>
      <c r="W70" s="68"/>
      <c r="X70" s="68"/>
    </row>
    <row r="71" spans="1:24" s="67" customFormat="1" ht="30" customHeight="1" x14ac:dyDescent="0.2">
      <c r="A71" s="71">
        <v>69</v>
      </c>
      <c r="B71" s="68">
        <f>ROW()-4</f>
        <v>67</v>
      </c>
      <c r="C71" s="68" t="s">
        <v>160</v>
      </c>
      <c r="D71" s="68" t="s">
        <v>210</v>
      </c>
      <c r="E71" s="18" t="s">
        <v>123</v>
      </c>
      <c r="F71" s="55" t="s">
        <v>161</v>
      </c>
      <c r="G71" s="127"/>
      <c r="H71" s="58" t="s">
        <v>24</v>
      </c>
      <c r="I71" s="127"/>
      <c r="J71" s="127"/>
      <c r="K71" s="127">
        <v>1</v>
      </c>
      <c r="L71" s="127" t="s">
        <v>26</v>
      </c>
      <c r="M71" s="127" t="s">
        <v>27</v>
      </c>
      <c r="N71" s="127">
        <f>COUNTA(Table2[[#This Row],[Number of Product]:[Old Flow Computer]])</f>
        <v>3</v>
      </c>
      <c r="O71" s="19" t="s">
        <v>26</v>
      </c>
      <c r="P71" s="109" t="s">
        <v>26</v>
      </c>
      <c r="Q71" s="127" t="s">
        <v>27</v>
      </c>
      <c r="R71" s="127"/>
      <c r="S71" s="127" t="s">
        <v>26</v>
      </c>
      <c r="T71" s="127" t="s">
        <v>125</v>
      </c>
      <c r="U71" s="71" t="s">
        <v>126</v>
      </c>
      <c r="V71" s="68"/>
      <c r="W71" s="68"/>
      <c r="X71" s="68"/>
    </row>
    <row r="72" spans="1:24" s="67" customFormat="1" ht="30" customHeight="1" x14ac:dyDescent="0.2">
      <c r="A72" s="71">
        <v>70</v>
      </c>
      <c r="B72" s="68">
        <f>ROW()-4</f>
        <v>68</v>
      </c>
      <c r="C72" s="68" t="s">
        <v>162</v>
      </c>
      <c r="D72" s="68" t="s">
        <v>210</v>
      </c>
      <c r="E72" s="18" t="s">
        <v>123</v>
      </c>
      <c r="F72" s="55" t="s">
        <v>353</v>
      </c>
      <c r="G72" s="127"/>
      <c r="H72" s="58" t="s">
        <v>24</v>
      </c>
      <c r="I72" s="127"/>
      <c r="J72" s="127"/>
      <c r="K72" s="127">
        <v>1</v>
      </c>
      <c r="L72" s="127" t="s">
        <v>26</v>
      </c>
      <c r="M72" s="127" t="s">
        <v>27</v>
      </c>
      <c r="N72" s="127">
        <f>COUNTA(Table2[[#This Row],[Number of Product]:[Old Flow Computer]])</f>
        <v>3</v>
      </c>
      <c r="O72" s="19" t="s">
        <v>26</v>
      </c>
      <c r="P72" s="109" t="s">
        <v>26</v>
      </c>
      <c r="Q72" s="127" t="s">
        <v>27</v>
      </c>
      <c r="R72" s="127"/>
      <c r="S72" s="127" t="s">
        <v>26</v>
      </c>
      <c r="T72" s="127" t="s">
        <v>125</v>
      </c>
      <c r="U72" s="71" t="s">
        <v>126</v>
      </c>
      <c r="V72" s="68"/>
      <c r="W72" s="68"/>
      <c r="X72" s="68"/>
    </row>
    <row r="73" spans="1:24" s="67" customFormat="1" ht="30" customHeight="1" x14ac:dyDescent="0.2">
      <c r="A73" s="71">
        <v>71</v>
      </c>
      <c r="B73" s="68">
        <f>ROW()-4</f>
        <v>69</v>
      </c>
      <c r="C73" s="68" t="s">
        <v>163</v>
      </c>
      <c r="D73" s="68" t="s">
        <v>210</v>
      </c>
      <c r="E73" s="18" t="s">
        <v>123</v>
      </c>
      <c r="F73" s="55" t="s">
        <v>164</v>
      </c>
      <c r="G73" s="127"/>
      <c r="H73" s="58" t="s">
        <v>24</v>
      </c>
      <c r="I73" s="127"/>
      <c r="J73" s="127"/>
      <c r="K73" s="127">
        <v>1</v>
      </c>
      <c r="L73" s="127" t="s">
        <v>26</v>
      </c>
      <c r="M73" s="127" t="s">
        <v>27</v>
      </c>
      <c r="N73" s="127">
        <f>COUNTA(Table2[[#This Row],[Number of Product]:[Old Flow Computer]])</f>
        <v>3</v>
      </c>
      <c r="O73" s="19" t="s">
        <v>26</v>
      </c>
      <c r="P73" s="109" t="s">
        <v>26</v>
      </c>
      <c r="Q73" s="127" t="s">
        <v>27</v>
      </c>
      <c r="R73" s="127"/>
      <c r="S73" s="127" t="s">
        <v>26</v>
      </c>
      <c r="T73" s="127" t="s">
        <v>125</v>
      </c>
      <c r="U73" s="71" t="s">
        <v>126</v>
      </c>
      <c r="V73" s="68"/>
      <c r="W73" s="68"/>
      <c r="X73" s="68"/>
    </row>
    <row r="74" spans="1:24" s="67" customFormat="1" ht="30" customHeight="1" x14ac:dyDescent="0.2">
      <c r="A74" s="71">
        <v>72</v>
      </c>
      <c r="B74" s="68">
        <f>ROW()-4</f>
        <v>70</v>
      </c>
      <c r="C74" s="68" t="s">
        <v>165</v>
      </c>
      <c r="D74" s="68" t="s">
        <v>210</v>
      </c>
      <c r="E74" s="18" t="s">
        <v>123</v>
      </c>
      <c r="F74" s="55" t="s">
        <v>354</v>
      </c>
      <c r="G74" s="127"/>
      <c r="H74" s="58" t="s">
        <v>24</v>
      </c>
      <c r="I74" s="127"/>
      <c r="J74" s="127"/>
      <c r="K74" s="127">
        <v>1</v>
      </c>
      <c r="L74" s="127" t="s">
        <v>26</v>
      </c>
      <c r="M74" s="127" t="s">
        <v>27</v>
      </c>
      <c r="N74" s="127">
        <f>COUNTA(Table2[[#This Row],[Number of Product]:[Old Flow Computer]])</f>
        <v>3</v>
      </c>
      <c r="O74" s="19" t="s">
        <v>26</v>
      </c>
      <c r="P74" s="109" t="s">
        <v>26</v>
      </c>
      <c r="Q74" s="127" t="s">
        <v>27</v>
      </c>
      <c r="R74" s="127"/>
      <c r="S74" s="127" t="s">
        <v>26</v>
      </c>
      <c r="T74" s="127" t="s">
        <v>125</v>
      </c>
      <c r="U74" s="71" t="s">
        <v>126</v>
      </c>
      <c r="V74" s="68"/>
      <c r="W74" s="68"/>
      <c r="X74" s="68"/>
    </row>
    <row r="75" spans="1:24" s="67" customFormat="1" ht="30" customHeight="1" x14ac:dyDescent="0.2">
      <c r="A75" s="71">
        <v>73</v>
      </c>
      <c r="B75" s="68">
        <f>ROW()-4</f>
        <v>71</v>
      </c>
      <c r="C75" s="68" t="s">
        <v>166</v>
      </c>
      <c r="D75" s="68" t="s">
        <v>210</v>
      </c>
      <c r="E75" s="18" t="s">
        <v>123</v>
      </c>
      <c r="F75" s="55" t="s">
        <v>355</v>
      </c>
      <c r="G75" s="127"/>
      <c r="H75" s="58" t="s">
        <v>24</v>
      </c>
      <c r="I75" s="127"/>
      <c r="J75" s="127"/>
      <c r="K75" s="127">
        <v>1</v>
      </c>
      <c r="L75" s="127" t="s">
        <v>26</v>
      </c>
      <c r="M75" s="127" t="s">
        <v>27</v>
      </c>
      <c r="N75" s="127">
        <f>COUNTA(Table2[[#This Row],[Number of Product]:[Old Flow Computer]])</f>
        <v>3</v>
      </c>
      <c r="O75" s="19" t="s">
        <v>26</v>
      </c>
      <c r="P75" s="109" t="s">
        <v>26</v>
      </c>
      <c r="Q75" s="127" t="s">
        <v>27</v>
      </c>
      <c r="R75" s="127"/>
      <c r="S75" s="127" t="s">
        <v>26</v>
      </c>
      <c r="T75" s="127" t="s">
        <v>125</v>
      </c>
      <c r="U75" s="71" t="s">
        <v>126</v>
      </c>
      <c r="V75" s="68"/>
      <c r="W75" s="68"/>
      <c r="X75" s="68"/>
    </row>
    <row r="76" spans="1:24" s="67" customFormat="1" ht="30" customHeight="1" x14ac:dyDescent="0.2">
      <c r="A76" s="71">
        <v>74</v>
      </c>
      <c r="B76" s="68">
        <f>ROW()-4</f>
        <v>72</v>
      </c>
      <c r="C76" s="68" t="s">
        <v>168</v>
      </c>
      <c r="D76" s="68" t="s">
        <v>210</v>
      </c>
      <c r="E76" s="18" t="s">
        <v>123</v>
      </c>
      <c r="F76" s="55" t="s">
        <v>355</v>
      </c>
      <c r="G76" s="127"/>
      <c r="H76" s="58" t="s">
        <v>24</v>
      </c>
      <c r="I76" s="127"/>
      <c r="J76" s="127"/>
      <c r="K76" s="127">
        <v>1</v>
      </c>
      <c r="L76" s="127" t="s">
        <v>26</v>
      </c>
      <c r="M76" s="127" t="s">
        <v>27</v>
      </c>
      <c r="N76" s="127">
        <f>COUNTA(Table2[[#This Row],[Number of Product]:[Old Flow Computer]])</f>
        <v>3</v>
      </c>
      <c r="O76" s="19" t="s">
        <v>26</v>
      </c>
      <c r="P76" s="109" t="s">
        <v>26</v>
      </c>
      <c r="Q76" s="127" t="s">
        <v>27</v>
      </c>
      <c r="R76" s="127"/>
      <c r="S76" s="127" t="s">
        <v>26</v>
      </c>
      <c r="T76" s="127" t="s">
        <v>125</v>
      </c>
      <c r="U76" s="71" t="s">
        <v>126</v>
      </c>
      <c r="V76" s="68"/>
      <c r="W76" s="68"/>
      <c r="X76" s="68"/>
    </row>
    <row r="77" spans="1:24" s="67" customFormat="1" ht="30" customHeight="1" x14ac:dyDescent="0.2">
      <c r="A77" s="71">
        <v>75</v>
      </c>
      <c r="B77" s="68">
        <f>ROW()-4</f>
        <v>73</v>
      </c>
      <c r="C77" s="68" t="s">
        <v>169</v>
      </c>
      <c r="D77" s="68" t="s">
        <v>210</v>
      </c>
      <c r="E77" s="18" t="s">
        <v>123</v>
      </c>
      <c r="F77" s="55" t="s">
        <v>356</v>
      </c>
      <c r="G77" s="127"/>
      <c r="H77" s="58" t="s">
        <v>24</v>
      </c>
      <c r="I77" s="127"/>
      <c r="J77" s="127"/>
      <c r="K77" s="127">
        <v>1</v>
      </c>
      <c r="L77" s="127" t="s">
        <v>26</v>
      </c>
      <c r="M77" s="127" t="s">
        <v>27</v>
      </c>
      <c r="N77" s="127">
        <f>COUNTA(Table2[[#This Row],[Number of Product]:[Old Flow Computer]])</f>
        <v>3</v>
      </c>
      <c r="O77" s="19" t="s">
        <v>26</v>
      </c>
      <c r="P77" s="109" t="s">
        <v>26</v>
      </c>
      <c r="Q77" s="127" t="s">
        <v>27</v>
      </c>
      <c r="R77" s="127"/>
      <c r="S77" s="127" t="s">
        <v>26</v>
      </c>
      <c r="T77" s="127" t="s">
        <v>125</v>
      </c>
      <c r="U77" s="71" t="s">
        <v>126</v>
      </c>
      <c r="V77" s="68"/>
      <c r="W77" s="68"/>
      <c r="X77" s="68"/>
    </row>
    <row r="78" spans="1:24" s="67" customFormat="1" ht="30" customHeight="1" x14ac:dyDescent="0.2">
      <c r="A78" s="71">
        <v>76</v>
      </c>
      <c r="B78" s="68">
        <f>ROW()-4</f>
        <v>74</v>
      </c>
      <c r="C78" s="68" t="s">
        <v>170</v>
      </c>
      <c r="D78" s="68" t="s">
        <v>210</v>
      </c>
      <c r="E78" s="18" t="s">
        <v>123</v>
      </c>
      <c r="F78" s="55" t="s">
        <v>357</v>
      </c>
      <c r="G78" s="127"/>
      <c r="H78" s="58" t="s">
        <v>24</v>
      </c>
      <c r="I78" s="127"/>
      <c r="J78" s="127"/>
      <c r="K78" s="127">
        <v>1</v>
      </c>
      <c r="L78" s="127" t="s">
        <v>26</v>
      </c>
      <c r="M78" s="127" t="s">
        <v>27</v>
      </c>
      <c r="N78" s="127">
        <f>COUNTA(Table2[[#This Row],[Number of Product]:[Old Flow Computer]])</f>
        <v>3</v>
      </c>
      <c r="O78" s="19" t="s">
        <v>26</v>
      </c>
      <c r="P78" s="109" t="s">
        <v>26</v>
      </c>
      <c r="Q78" s="127" t="s">
        <v>27</v>
      </c>
      <c r="R78" s="127"/>
      <c r="S78" s="127" t="s">
        <v>26</v>
      </c>
      <c r="T78" s="127" t="s">
        <v>125</v>
      </c>
      <c r="U78" s="71" t="s">
        <v>126</v>
      </c>
      <c r="V78" s="68"/>
      <c r="W78" s="68"/>
      <c r="X78" s="68"/>
    </row>
    <row r="79" spans="1:24" s="67" customFormat="1" ht="30" customHeight="1" x14ac:dyDescent="0.2">
      <c r="A79" s="71">
        <v>77</v>
      </c>
      <c r="B79" s="68">
        <f>ROW()-4</f>
        <v>75</v>
      </c>
      <c r="C79" s="68" t="s">
        <v>171</v>
      </c>
      <c r="D79" s="68" t="s">
        <v>210</v>
      </c>
      <c r="E79" s="18" t="s">
        <v>123</v>
      </c>
      <c r="F79" s="55" t="s">
        <v>358</v>
      </c>
      <c r="G79" s="127"/>
      <c r="H79" s="58" t="s">
        <v>24</v>
      </c>
      <c r="I79" s="127"/>
      <c r="J79" s="127"/>
      <c r="K79" s="127">
        <v>1</v>
      </c>
      <c r="L79" s="127" t="s">
        <v>26</v>
      </c>
      <c r="M79" s="127" t="s">
        <v>27</v>
      </c>
      <c r="N79" s="127">
        <f>COUNTA(Table2[[#This Row],[Number of Product]:[Old Flow Computer]])</f>
        <v>3</v>
      </c>
      <c r="O79" s="19" t="s">
        <v>26</v>
      </c>
      <c r="P79" s="109" t="s">
        <v>26</v>
      </c>
      <c r="Q79" s="127" t="s">
        <v>27</v>
      </c>
      <c r="R79" s="127"/>
      <c r="S79" s="127" t="s">
        <v>26</v>
      </c>
      <c r="T79" s="127" t="s">
        <v>125</v>
      </c>
      <c r="U79" s="71" t="s">
        <v>126</v>
      </c>
      <c r="V79" s="68"/>
      <c r="W79" s="68"/>
      <c r="X79" s="68"/>
    </row>
    <row r="80" spans="1:24" s="67" customFormat="1" ht="30" customHeight="1" x14ac:dyDescent="0.2">
      <c r="A80" s="71">
        <v>78</v>
      </c>
      <c r="B80" s="68">
        <f>ROW()-4</f>
        <v>76</v>
      </c>
      <c r="C80" s="68" t="s">
        <v>172</v>
      </c>
      <c r="D80" s="68" t="s">
        <v>210</v>
      </c>
      <c r="E80" s="18" t="s">
        <v>123</v>
      </c>
      <c r="F80" s="55" t="s">
        <v>173</v>
      </c>
      <c r="G80" s="127"/>
      <c r="H80" s="58" t="s">
        <v>24</v>
      </c>
      <c r="I80" s="127"/>
      <c r="J80" s="127"/>
      <c r="K80" s="127">
        <v>1</v>
      </c>
      <c r="L80" s="127" t="s">
        <v>26</v>
      </c>
      <c r="M80" s="127" t="s">
        <v>27</v>
      </c>
      <c r="N80" s="127">
        <f>COUNTA(Table2[[#This Row],[Number of Product]:[Old Flow Computer]])</f>
        <v>3</v>
      </c>
      <c r="O80" s="19" t="s">
        <v>26</v>
      </c>
      <c r="P80" s="109" t="s">
        <v>26</v>
      </c>
      <c r="Q80" s="127" t="s">
        <v>27</v>
      </c>
      <c r="R80" s="127"/>
      <c r="S80" s="127" t="s">
        <v>26</v>
      </c>
      <c r="T80" s="127" t="s">
        <v>125</v>
      </c>
      <c r="U80" s="71" t="s">
        <v>126</v>
      </c>
      <c r="V80" s="68"/>
      <c r="W80" s="68"/>
      <c r="X80" s="68"/>
    </row>
    <row r="81" spans="1:24" s="67" customFormat="1" ht="30" customHeight="1" x14ac:dyDescent="0.2">
      <c r="A81" s="71">
        <v>79</v>
      </c>
      <c r="B81" s="68">
        <f>ROW()-4</f>
        <v>77</v>
      </c>
      <c r="C81" s="68" t="s">
        <v>174</v>
      </c>
      <c r="D81" s="68" t="s">
        <v>210</v>
      </c>
      <c r="E81" s="18" t="s">
        <v>123</v>
      </c>
      <c r="F81" s="55" t="s">
        <v>175</v>
      </c>
      <c r="G81" s="127"/>
      <c r="H81" s="58" t="s">
        <v>24</v>
      </c>
      <c r="I81" s="127"/>
      <c r="J81" s="127"/>
      <c r="K81" s="127">
        <v>1</v>
      </c>
      <c r="L81" s="127" t="s">
        <v>26</v>
      </c>
      <c r="M81" s="127" t="s">
        <v>27</v>
      </c>
      <c r="N81" s="127">
        <f>COUNTA(Table2[[#This Row],[Number of Product]:[Old Flow Computer]])</f>
        <v>3</v>
      </c>
      <c r="O81" s="19" t="s">
        <v>26</v>
      </c>
      <c r="P81" s="109" t="s">
        <v>26</v>
      </c>
      <c r="Q81" s="127" t="s">
        <v>27</v>
      </c>
      <c r="R81" s="127"/>
      <c r="S81" s="127" t="s">
        <v>26</v>
      </c>
      <c r="T81" s="127" t="s">
        <v>125</v>
      </c>
      <c r="U81" s="71" t="s">
        <v>126</v>
      </c>
      <c r="V81" s="68"/>
      <c r="W81" s="68"/>
      <c r="X81" s="68"/>
    </row>
    <row r="82" spans="1:24" s="67" customFormat="1" ht="30" customHeight="1" x14ac:dyDescent="0.2">
      <c r="A82" s="71">
        <v>80</v>
      </c>
      <c r="B82" s="68">
        <f>ROW()-4</f>
        <v>78</v>
      </c>
      <c r="C82" s="68" t="s">
        <v>176</v>
      </c>
      <c r="D82" s="68" t="s">
        <v>210</v>
      </c>
      <c r="E82" s="18" t="s">
        <v>123</v>
      </c>
      <c r="F82" s="55" t="s">
        <v>275</v>
      </c>
      <c r="G82" s="127"/>
      <c r="H82" s="58" t="s">
        <v>24</v>
      </c>
      <c r="I82" s="127"/>
      <c r="J82" s="127"/>
      <c r="K82" s="127">
        <v>1</v>
      </c>
      <c r="L82" s="127" t="s">
        <v>26</v>
      </c>
      <c r="M82" s="127" t="s">
        <v>27</v>
      </c>
      <c r="N82" s="127">
        <f>COUNTA(Table2[[#This Row],[Number of Product]:[Old Flow Computer]])</f>
        <v>3</v>
      </c>
      <c r="O82" s="19" t="s">
        <v>26</v>
      </c>
      <c r="P82" s="109" t="s">
        <v>26</v>
      </c>
      <c r="Q82" s="127" t="s">
        <v>27</v>
      </c>
      <c r="R82" s="127"/>
      <c r="S82" s="127" t="s">
        <v>26</v>
      </c>
      <c r="T82" s="127" t="s">
        <v>125</v>
      </c>
      <c r="U82" s="71" t="s">
        <v>126</v>
      </c>
      <c r="V82" s="68"/>
      <c r="W82" s="68"/>
      <c r="X82" s="68"/>
    </row>
    <row r="83" spans="1:24" s="67" customFormat="1" ht="30" customHeight="1" x14ac:dyDescent="0.2">
      <c r="A83" s="71">
        <v>81</v>
      </c>
      <c r="B83" s="68">
        <f>ROW()-4</f>
        <v>79</v>
      </c>
      <c r="C83" s="68" t="s">
        <v>177</v>
      </c>
      <c r="D83" s="68" t="s">
        <v>210</v>
      </c>
      <c r="E83" s="18" t="s">
        <v>123</v>
      </c>
      <c r="F83" s="55" t="s">
        <v>276</v>
      </c>
      <c r="G83" s="127"/>
      <c r="H83" s="58" t="s">
        <v>24</v>
      </c>
      <c r="I83" s="127"/>
      <c r="J83" s="127"/>
      <c r="K83" s="127">
        <v>1</v>
      </c>
      <c r="L83" s="127" t="s">
        <v>26</v>
      </c>
      <c r="M83" s="127" t="s">
        <v>27</v>
      </c>
      <c r="N83" s="127">
        <f>COUNTA(Table2[[#This Row],[Number of Product]:[Old Flow Computer]])</f>
        <v>3</v>
      </c>
      <c r="O83" s="19" t="s">
        <v>26</v>
      </c>
      <c r="P83" s="109" t="s">
        <v>26</v>
      </c>
      <c r="Q83" s="127" t="s">
        <v>27</v>
      </c>
      <c r="R83" s="127"/>
      <c r="S83" s="127" t="s">
        <v>26</v>
      </c>
      <c r="T83" s="127" t="s">
        <v>125</v>
      </c>
      <c r="U83" s="71" t="s">
        <v>126</v>
      </c>
      <c r="V83" s="68"/>
      <c r="W83" s="68"/>
      <c r="X83" s="68"/>
    </row>
    <row r="84" spans="1:24" s="67" customFormat="1" ht="30" customHeight="1" x14ac:dyDescent="0.2">
      <c r="A84" s="71">
        <v>82</v>
      </c>
      <c r="B84" s="68">
        <f>ROW()-4</f>
        <v>80</v>
      </c>
      <c r="C84" s="68" t="s">
        <v>178</v>
      </c>
      <c r="D84" s="68" t="s">
        <v>210</v>
      </c>
      <c r="E84" s="18" t="s">
        <v>123</v>
      </c>
      <c r="F84" s="55" t="s">
        <v>276</v>
      </c>
      <c r="G84" s="127"/>
      <c r="H84" s="58" t="s">
        <v>24</v>
      </c>
      <c r="I84" s="127"/>
      <c r="J84" s="127"/>
      <c r="K84" s="127">
        <v>1</v>
      </c>
      <c r="L84" s="127" t="s">
        <v>26</v>
      </c>
      <c r="M84" s="127" t="s">
        <v>27</v>
      </c>
      <c r="N84" s="127">
        <f>COUNTA(Table2[[#This Row],[Number of Product]:[Old Flow Computer]])</f>
        <v>3</v>
      </c>
      <c r="O84" s="19" t="s">
        <v>26</v>
      </c>
      <c r="P84" s="109" t="s">
        <v>26</v>
      </c>
      <c r="Q84" s="127" t="s">
        <v>27</v>
      </c>
      <c r="R84" s="127"/>
      <c r="S84" s="127" t="s">
        <v>26</v>
      </c>
      <c r="T84" s="127" t="s">
        <v>125</v>
      </c>
      <c r="U84" s="71" t="s">
        <v>126</v>
      </c>
      <c r="V84" s="68"/>
      <c r="W84" s="68"/>
      <c r="X84" s="68"/>
    </row>
    <row r="85" spans="1:24" s="67" customFormat="1" ht="30" customHeight="1" x14ac:dyDescent="0.2">
      <c r="A85" s="71">
        <v>83</v>
      </c>
      <c r="B85" s="68">
        <f>ROW()-4</f>
        <v>81</v>
      </c>
      <c r="C85" s="68" t="s">
        <v>179</v>
      </c>
      <c r="D85" s="68" t="s">
        <v>210</v>
      </c>
      <c r="E85" s="18" t="s">
        <v>123</v>
      </c>
      <c r="F85" s="55" t="s">
        <v>359</v>
      </c>
      <c r="G85" s="127"/>
      <c r="H85" s="58" t="s">
        <v>24</v>
      </c>
      <c r="I85" s="127"/>
      <c r="J85" s="127"/>
      <c r="K85" s="127">
        <v>1</v>
      </c>
      <c r="L85" s="127" t="s">
        <v>26</v>
      </c>
      <c r="M85" s="127" t="s">
        <v>27</v>
      </c>
      <c r="N85" s="127">
        <f>COUNTA(Table2[[#This Row],[Number of Product]:[Old Flow Computer]])</f>
        <v>3</v>
      </c>
      <c r="O85" s="19" t="s">
        <v>26</v>
      </c>
      <c r="P85" s="109" t="s">
        <v>26</v>
      </c>
      <c r="Q85" s="127" t="s">
        <v>27</v>
      </c>
      <c r="R85" s="127"/>
      <c r="S85" s="127" t="s">
        <v>26</v>
      </c>
      <c r="T85" s="127" t="s">
        <v>125</v>
      </c>
      <c r="U85" s="71" t="s">
        <v>126</v>
      </c>
      <c r="V85" s="68"/>
      <c r="W85" s="68"/>
      <c r="X85" s="68"/>
    </row>
    <row r="86" spans="1:24" s="67" customFormat="1" ht="30" customHeight="1" x14ac:dyDescent="0.2">
      <c r="A86" s="71">
        <v>84</v>
      </c>
      <c r="B86" s="68">
        <f>ROW()-4</f>
        <v>82</v>
      </c>
      <c r="C86" s="68" t="s">
        <v>180</v>
      </c>
      <c r="D86" s="68" t="s">
        <v>210</v>
      </c>
      <c r="E86" s="18" t="s">
        <v>123</v>
      </c>
      <c r="F86" s="55" t="s">
        <v>360</v>
      </c>
      <c r="G86" s="127"/>
      <c r="H86" s="58" t="s">
        <v>24</v>
      </c>
      <c r="I86" s="127"/>
      <c r="J86" s="127"/>
      <c r="K86" s="127">
        <v>1</v>
      </c>
      <c r="L86" s="127" t="s">
        <v>26</v>
      </c>
      <c r="M86" s="127" t="s">
        <v>27</v>
      </c>
      <c r="N86" s="127">
        <f>COUNTA(Table2[[#This Row],[Number of Product]:[Old Flow Computer]])</f>
        <v>3</v>
      </c>
      <c r="O86" s="19" t="s">
        <v>26</v>
      </c>
      <c r="P86" s="109" t="s">
        <v>26</v>
      </c>
      <c r="Q86" s="127" t="s">
        <v>27</v>
      </c>
      <c r="R86" s="127"/>
      <c r="S86" s="127" t="s">
        <v>26</v>
      </c>
      <c r="T86" s="127" t="s">
        <v>125</v>
      </c>
      <c r="U86" s="71" t="s">
        <v>126</v>
      </c>
      <c r="V86" s="68"/>
      <c r="W86" s="68"/>
      <c r="X86" s="68"/>
    </row>
    <row r="87" spans="1:24" s="67" customFormat="1" ht="30" customHeight="1" x14ac:dyDescent="0.2">
      <c r="A87" s="71">
        <v>85</v>
      </c>
      <c r="B87" s="68">
        <f>ROW()-4</f>
        <v>83</v>
      </c>
      <c r="C87" s="68" t="s">
        <v>181</v>
      </c>
      <c r="D87" s="68" t="s">
        <v>210</v>
      </c>
      <c r="E87" s="18" t="s">
        <v>123</v>
      </c>
      <c r="F87" s="55" t="s">
        <v>182</v>
      </c>
      <c r="G87" s="127"/>
      <c r="H87" s="58" t="s">
        <v>24</v>
      </c>
      <c r="I87" s="127"/>
      <c r="J87" s="127"/>
      <c r="K87" s="127">
        <v>1</v>
      </c>
      <c r="L87" s="127" t="s">
        <v>26</v>
      </c>
      <c r="M87" s="127" t="s">
        <v>27</v>
      </c>
      <c r="N87" s="127">
        <f>COUNTA(Table2[[#This Row],[Number of Product]:[Old Flow Computer]])</f>
        <v>3</v>
      </c>
      <c r="O87" s="19" t="s">
        <v>26</v>
      </c>
      <c r="P87" s="109" t="s">
        <v>26</v>
      </c>
      <c r="Q87" s="127" t="s">
        <v>27</v>
      </c>
      <c r="R87" s="127"/>
      <c r="S87" s="127" t="s">
        <v>26</v>
      </c>
      <c r="T87" s="127" t="s">
        <v>125</v>
      </c>
      <c r="U87" s="71" t="s">
        <v>126</v>
      </c>
      <c r="V87" s="68"/>
      <c r="W87" s="68"/>
      <c r="X87" s="68"/>
    </row>
    <row r="88" spans="1:24" s="67" customFormat="1" ht="30" customHeight="1" x14ac:dyDescent="0.2">
      <c r="A88" s="71">
        <v>41</v>
      </c>
      <c r="B88" s="68">
        <f>ROW()-4</f>
        <v>84</v>
      </c>
      <c r="C88" s="68" t="s">
        <v>110</v>
      </c>
      <c r="D88" s="68" t="str">
        <f>VLOOKUP(E88,Sheet2!$E$2:$F$12,2,0)</f>
        <v>South</v>
      </c>
      <c r="E88" s="68" t="s">
        <v>73</v>
      </c>
      <c r="F88" s="56" t="s">
        <v>111</v>
      </c>
      <c r="G88" s="170"/>
      <c r="H88" s="58" t="s">
        <v>24</v>
      </c>
      <c r="I88" s="127"/>
      <c r="J88" s="127"/>
      <c r="K88" s="127">
        <v>1</v>
      </c>
      <c r="L88" s="118"/>
      <c r="M88" s="118"/>
      <c r="N88" s="127">
        <f>COUNTA(Table2[[#This Row],[Number of Product]:[Old Flow Computer]])</f>
        <v>1</v>
      </c>
      <c r="O88" s="19" t="s">
        <v>26</v>
      </c>
      <c r="P88" s="109"/>
      <c r="Q88" s="127"/>
      <c r="R88" s="127"/>
      <c r="S88" s="127"/>
      <c r="T88" s="68"/>
      <c r="U88" s="71" t="s">
        <v>75</v>
      </c>
      <c r="V88" s="68"/>
      <c r="W88" s="68"/>
      <c r="X88" s="68"/>
    </row>
    <row r="89" spans="1:24" s="67" customFormat="1" ht="30" customHeight="1" x14ac:dyDescent="0.2">
      <c r="A89" s="71">
        <v>42</v>
      </c>
      <c r="B89" s="68">
        <f>ROW()-4</f>
        <v>85</v>
      </c>
      <c r="C89" s="68" t="s">
        <v>112</v>
      </c>
      <c r="D89" s="68" t="str">
        <f>VLOOKUP(E89,Sheet2!$E$2:$F$12,2,0)</f>
        <v>South</v>
      </c>
      <c r="E89" s="68" t="s">
        <v>73</v>
      </c>
      <c r="F89" s="56" t="s">
        <v>113</v>
      </c>
      <c r="G89" s="170"/>
      <c r="H89" s="58" t="s">
        <v>24</v>
      </c>
      <c r="I89" s="135"/>
      <c r="J89" s="135"/>
      <c r="K89" s="135">
        <v>1</v>
      </c>
      <c r="L89" s="118"/>
      <c r="M89" s="118"/>
      <c r="N89" s="135">
        <f>COUNTA(Table2[[#This Row],[Number of Product]:[Old Flow Computer]])</f>
        <v>1</v>
      </c>
      <c r="O89" s="19" t="s">
        <v>26</v>
      </c>
      <c r="P89" s="109"/>
      <c r="Q89" s="135"/>
      <c r="R89" s="135"/>
      <c r="S89" s="135"/>
      <c r="T89" s="68"/>
      <c r="U89" s="71" t="s">
        <v>75</v>
      </c>
      <c r="V89" s="68"/>
      <c r="W89" s="68"/>
      <c r="X89" s="68"/>
    </row>
    <row r="90" spans="1:24" s="67" customFormat="1" ht="30" customHeight="1" x14ac:dyDescent="0.2">
      <c r="A90" s="71">
        <v>43</v>
      </c>
      <c r="B90" s="68">
        <f>ROW()-4</f>
        <v>86</v>
      </c>
      <c r="C90" s="68" t="s">
        <v>114</v>
      </c>
      <c r="D90" s="68" t="str">
        <f>VLOOKUP(E90,Sheet2!$E$2:$F$12,2,0)</f>
        <v>South</v>
      </c>
      <c r="E90" s="68" t="s">
        <v>73</v>
      </c>
      <c r="F90" s="56" t="s">
        <v>115</v>
      </c>
      <c r="G90" s="170"/>
      <c r="H90" s="58" t="s">
        <v>24</v>
      </c>
      <c r="I90" s="135"/>
      <c r="J90" s="135"/>
      <c r="K90" s="135">
        <v>1</v>
      </c>
      <c r="L90" s="118"/>
      <c r="M90" s="118"/>
      <c r="N90" s="135">
        <f>COUNTA(Table2[[#This Row],[Number of Product]:[Old Flow Computer]])</f>
        <v>1</v>
      </c>
      <c r="O90" s="19" t="s">
        <v>26</v>
      </c>
      <c r="P90" s="109"/>
      <c r="Q90" s="135"/>
      <c r="R90" s="135"/>
      <c r="S90" s="135"/>
      <c r="T90" s="68"/>
      <c r="U90" s="71" t="s">
        <v>75</v>
      </c>
      <c r="V90" s="68"/>
      <c r="W90" s="68"/>
      <c r="X90" s="68"/>
    </row>
    <row r="91" spans="1:24" s="67" customFormat="1" ht="30" customHeight="1" x14ac:dyDescent="0.2">
      <c r="A91" s="71">
        <v>86</v>
      </c>
      <c r="B91" s="68">
        <f>ROW()-4</f>
        <v>87</v>
      </c>
      <c r="C91" s="68" t="s">
        <v>183</v>
      </c>
      <c r="D91" s="68" t="str">
        <f>VLOOKUP(E91,Sheet2!$E$2:$F$12,2,0)</f>
        <v>South</v>
      </c>
      <c r="E91" s="68" t="s">
        <v>184</v>
      </c>
      <c r="F91" s="56" t="s">
        <v>185</v>
      </c>
      <c r="G91" s="68"/>
      <c r="H91" s="135" t="s">
        <v>325</v>
      </c>
      <c r="I91" s="135"/>
      <c r="J91" s="135"/>
      <c r="K91" s="135">
        <v>1</v>
      </c>
      <c r="L91" s="118"/>
      <c r="M91" s="118"/>
      <c r="N91" s="135">
        <f>COUNTA(Table2[[#This Row],[Number of Product]:[Old Flow Computer]])</f>
        <v>1</v>
      </c>
      <c r="O91" s="19" t="s">
        <v>26</v>
      </c>
      <c r="P91" s="109"/>
      <c r="Q91" s="135"/>
      <c r="R91" s="135"/>
      <c r="S91" s="135"/>
      <c r="T91" s="68"/>
      <c r="U91" s="71" t="s">
        <v>42</v>
      </c>
      <c r="V91" s="68"/>
      <c r="W91" s="68"/>
      <c r="X91" s="68"/>
    </row>
    <row r="92" spans="1:24" s="67" customFormat="1" ht="30" customHeight="1" x14ac:dyDescent="0.2">
      <c r="A92" s="71">
        <v>87</v>
      </c>
      <c r="B92" s="68">
        <f>ROW()-4</f>
        <v>88</v>
      </c>
      <c r="C92" s="68" t="s">
        <v>186</v>
      </c>
      <c r="D92" s="68" t="str">
        <f>VLOOKUP(E92,Sheet2!$E$2:$F$12,2,0)</f>
        <v>South</v>
      </c>
      <c r="E92" s="68" t="s">
        <v>184</v>
      </c>
      <c r="F92" s="56" t="s">
        <v>187</v>
      </c>
      <c r="G92" s="68"/>
      <c r="H92" s="135" t="s">
        <v>325</v>
      </c>
      <c r="I92" s="135"/>
      <c r="J92" s="135"/>
      <c r="K92" s="135">
        <v>1</v>
      </c>
      <c r="L92" s="118"/>
      <c r="M92" s="118"/>
      <c r="N92" s="135">
        <f>COUNTA(Table2[[#This Row],[Number of Product]:[Old Flow Computer]])</f>
        <v>1</v>
      </c>
      <c r="O92" s="19" t="s">
        <v>26</v>
      </c>
      <c r="P92" s="109"/>
      <c r="Q92" s="135"/>
      <c r="R92" s="135"/>
      <c r="S92" s="135"/>
      <c r="T92" s="68"/>
      <c r="U92" s="71" t="s">
        <v>42</v>
      </c>
      <c r="V92" s="68"/>
      <c r="W92" s="68"/>
      <c r="X92" s="68"/>
    </row>
    <row r="93" spans="1:24" s="67" customFormat="1" ht="30" customHeight="1" x14ac:dyDescent="0.2">
      <c r="A93" s="71">
        <v>88</v>
      </c>
      <c r="B93" s="68">
        <f>ROW()-4</f>
        <v>89</v>
      </c>
      <c r="C93" s="68" t="s">
        <v>188</v>
      </c>
      <c r="D93" s="68" t="str">
        <f>VLOOKUP(E93,Sheet2!$E$2:$F$12,2,0)</f>
        <v>South</v>
      </c>
      <c r="E93" s="68" t="s">
        <v>184</v>
      </c>
      <c r="F93" s="56" t="s">
        <v>189</v>
      </c>
      <c r="G93" s="68"/>
      <c r="H93" s="135" t="s">
        <v>325</v>
      </c>
      <c r="I93" s="135"/>
      <c r="J93" s="135"/>
      <c r="K93" s="135">
        <v>1</v>
      </c>
      <c r="L93" s="118"/>
      <c r="M93" s="118"/>
      <c r="N93" s="135">
        <f>COUNTA(Table2[[#This Row],[Number of Product]:[Old Flow Computer]])</f>
        <v>1</v>
      </c>
      <c r="O93" s="19" t="s">
        <v>26</v>
      </c>
      <c r="P93" s="109"/>
      <c r="Q93" s="135"/>
      <c r="R93" s="135"/>
      <c r="S93" s="135"/>
      <c r="T93" s="68"/>
      <c r="U93" s="71" t="s">
        <v>42</v>
      </c>
      <c r="V93" s="68"/>
      <c r="W93" s="68"/>
      <c r="X93" s="68"/>
    </row>
    <row r="94" spans="1:24" s="67" customFormat="1" ht="30" customHeight="1" x14ac:dyDescent="0.2">
      <c r="A94" s="71">
        <v>89</v>
      </c>
      <c r="B94" s="68">
        <f>ROW()-4</f>
        <v>90</v>
      </c>
      <c r="C94" s="68" t="s">
        <v>190</v>
      </c>
      <c r="D94" s="68" t="str">
        <f>VLOOKUP(E94,Sheet2!$E$2:$F$12,2,0)</f>
        <v>South</v>
      </c>
      <c r="E94" s="68" t="s">
        <v>184</v>
      </c>
      <c r="F94" s="56" t="s">
        <v>191</v>
      </c>
      <c r="G94" s="68"/>
      <c r="H94" s="135" t="s">
        <v>325</v>
      </c>
      <c r="I94" s="135"/>
      <c r="J94" s="135"/>
      <c r="K94" s="135">
        <v>1</v>
      </c>
      <c r="L94" s="118"/>
      <c r="M94" s="118"/>
      <c r="N94" s="135">
        <f>COUNTA(Table2[[#This Row],[Number of Product]:[Old Flow Computer]])</f>
        <v>1</v>
      </c>
      <c r="O94" s="19" t="s">
        <v>26</v>
      </c>
      <c r="P94" s="109"/>
      <c r="Q94" s="135"/>
      <c r="R94" s="135"/>
      <c r="S94" s="135"/>
      <c r="T94" s="68"/>
      <c r="U94" s="71" t="s">
        <v>42</v>
      </c>
      <c r="V94" s="68"/>
      <c r="W94" s="68"/>
      <c r="X94" s="68"/>
    </row>
    <row r="95" spans="1:24" s="67" customFormat="1" ht="30" customHeight="1" x14ac:dyDescent="0.2">
      <c r="A95" s="71">
        <v>90</v>
      </c>
      <c r="B95" s="68">
        <f>ROW()-4</f>
        <v>91</v>
      </c>
      <c r="C95" s="68" t="s">
        <v>192</v>
      </c>
      <c r="D95" s="68" t="str">
        <f>VLOOKUP(E95,Sheet2!$E$2:$F$12,2,0)</f>
        <v>South</v>
      </c>
      <c r="E95" s="68" t="s">
        <v>184</v>
      </c>
      <c r="F95" s="56" t="s">
        <v>193</v>
      </c>
      <c r="G95" s="68"/>
      <c r="H95" s="135" t="s">
        <v>325</v>
      </c>
      <c r="I95" s="127"/>
      <c r="J95" s="127"/>
      <c r="K95" s="127">
        <v>1</v>
      </c>
      <c r="L95" s="118"/>
      <c r="M95" s="118"/>
      <c r="N95" s="127">
        <f>COUNTA(Table2[[#This Row],[Number of Product]:[Old Flow Computer]])</f>
        <v>1</v>
      </c>
      <c r="O95" s="19" t="s">
        <v>26</v>
      </c>
      <c r="P95" s="109"/>
      <c r="Q95" s="127"/>
      <c r="R95" s="127"/>
      <c r="S95" s="127"/>
      <c r="T95" s="68"/>
      <c r="U95" s="71" t="s">
        <v>42</v>
      </c>
      <c r="V95" s="68"/>
      <c r="W95" s="68"/>
      <c r="X95" s="68"/>
    </row>
    <row r="96" spans="1:24" s="67" customFormat="1" ht="30" customHeight="1" x14ac:dyDescent="0.2">
      <c r="A96" s="71">
        <v>91</v>
      </c>
      <c r="B96" s="68">
        <f>ROW()-4</f>
        <v>92</v>
      </c>
      <c r="C96" s="68" t="s">
        <v>194</v>
      </c>
      <c r="D96" s="68" t="str">
        <f>VLOOKUP(E96,Sheet2!$E$2:$F$12,2,0)</f>
        <v>South</v>
      </c>
      <c r="E96" s="68" t="s">
        <v>184</v>
      </c>
      <c r="F96" s="56" t="s">
        <v>195</v>
      </c>
      <c r="G96" s="68"/>
      <c r="H96" s="170" t="s">
        <v>325</v>
      </c>
      <c r="I96" s="170"/>
      <c r="J96" s="170"/>
      <c r="K96" s="170">
        <v>1</v>
      </c>
      <c r="L96" s="118"/>
      <c r="M96" s="118"/>
      <c r="N96" s="135">
        <f>COUNTA(Table2[[#This Row],[Number of Product]:[Old Flow Computer]])</f>
        <v>1</v>
      </c>
      <c r="O96" s="19" t="s">
        <v>26</v>
      </c>
      <c r="P96" s="109"/>
      <c r="Q96" s="135"/>
      <c r="R96" s="135"/>
      <c r="S96" s="135"/>
      <c r="T96" s="68"/>
      <c r="U96" s="71" t="s">
        <v>42</v>
      </c>
      <c r="V96" s="68"/>
      <c r="W96" s="68"/>
      <c r="X96" s="68"/>
    </row>
    <row r="97" spans="1:24" s="67" customFormat="1" ht="30" customHeight="1" x14ac:dyDescent="0.2">
      <c r="A97" s="71">
        <v>92</v>
      </c>
      <c r="B97" s="68">
        <f>ROW()-4</f>
        <v>93</v>
      </c>
      <c r="C97" s="68" t="s">
        <v>196</v>
      </c>
      <c r="D97" s="68" t="str">
        <f>VLOOKUP(E97,Sheet2!$E$2:$F$12,2,0)</f>
        <v>South</v>
      </c>
      <c r="E97" s="68" t="s">
        <v>184</v>
      </c>
      <c r="F97" s="56" t="s">
        <v>197</v>
      </c>
      <c r="G97" s="68"/>
      <c r="H97" s="170" t="s">
        <v>325</v>
      </c>
      <c r="I97" s="127"/>
      <c r="J97" s="127"/>
      <c r="K97" s="127">
        <v>1</v>
      </c>
      <c r="L97" s="118"/>
      <c r="M97" s="118"/>
      <c r="N97" s="127">
        <f>COUNTA(Table2[[#This Row],[Number of Product]:[Old Flow Computer]])</f>
        <v>1</v>
      </c>
      <c r="O97" s="19" t="s">
        <v>26</v>
      </c>
      <c r="P97" s="109"/>
      <c r="Q97" s="127"/>
      <c r="R97" s="127"/>
      <c r="S97" s="127"/>
      <c r="T97" s="68"/>
      <c r="U97" s="71" t="s">
        <v>42</v>
      </c>
      <c r="V97" s="68"/>
      <c r="W97" s="68"/>
      <c r="X97" s="68"/>
    </row>
    <row r="98" spans="1:24" s="67" customFormat="1" ht="30" customHeight="1" x14ac:dyDescent="0.2">
      <c r="A98" s="71">
        <v>93</v>
      </c>
      <c r="B98" s="68">
        <f>ROW()-4</f>
        <v>94</v>
      </c>
      <c r="C98" s="68" t="s">
        <v>198</v>
      </c>
      <c r="D98" s="68" t="str">
        <f>VLOOKUP(E98,Sheet2!$E$2:$F$12,2,0)</f>
        <v>South</v>
      </c>
      <c r="E98" s="68" t="s">
        <v>184</v>
      </c>
      <c r="F98" s="56" t="s">
        <v>197</v>
      </c>
      <c r="G98" s="68"/>
      <c r="H98" s="170" t="s">
        <v>325</v>
      </c>
      <c r="I98" s="127"/>
      <c r="J98" s="127"/>
      <c r="K98" s="127">
        <v>1</v>
      </c>
      <c r="L98" s="118"/>
      <c r="M98" s="118"/>
      <c r="N98" s="127">
        <f>COUNTA(Table2[[#This Row],[Number of Product]:[Old Flow Computer]])</f>
        <v>1</v>
      </c>
      <c r="O98" s="19" t="s">
        <v>26</v>
      </c>
      <c r="P98" s="109"/>
      <c r="Q98" s="127"/>
      <c r="R98" s="127"/>
      <c r="S98" s="127"/>
      <c r="T98" s="68"/>
      <c r="U98" s="71" t="s">
        <v>42</v>
      </c>
      <c r="V98" s="68"/>
      <c r="W98" s="68"/>
      <c r="X98" s="68"/>
    </row>
    <row r="99" spans="1:24" s="5" customFormat="1" ht="15" hidden="1" x14ac:dyDescent="0.2">
      <c r="A99" s="71">
        <v>98</v>
      </c>
      <c r="B99" s="68">
        <f>ROW()-4</f>
        <v>95</v>
      </c>
      <c r="C99" s="138" t="s">
        <v>259</v>
      </c>
      <c r="D99" s="138" t="s">
        <v>257</v>
      </c>
      <c r="E99" s="138" t="s">
        <v>260</v>
      </c>
      <c r="F99" s="57" t="s">
        <v>261</v>
      </c>
      <c r="G99" s="115"/>
      <c r="H99" s="10"/>
      <c r="I99" s="10"/>
      <c r="J99" s="111" t="s">
        <v>24</v>
      </c>
      <c r="K99" s="10"/>
      <c r="L99" s="10"/>
      <c r="M99" s="10"/>
      <c r="N99" s="10"/>
      <c r="O99" s="116" t="s">
        <v>27</v>
      </c>
      <c r="P99" s="141"/>
      <c r="Q99" s="10"/>
      <c r="R99" s="10"/>
      <c r="S99" s="10"/>
      <c r="T99" s="115"/>
      <c r="U99" s="142"/>
      <c r="V99" s="115"/>
      <c r="W99" s="68"/>
      <c r="X99" s="115"/>
    </row>
    <row r="100" spans="1:24" s="67" customFormat="1" ht="30" customHeight="1" x14ac:dyDescent="0.2">
      <c r="A100" s="71">
        <v>94</v>
      </c>
      <c r="B100" s="68">
        <f>ROW()-4</f>
        <v>96</v>
      </c>
      <c r="C100" s="68" t="s">
        <v>250</v>
      </c>
      <c r="D100" s="68" t="s">
        <v>207</v>
      </c>
      <c r="E100" s="68" t="s">
        <v>251</v>
      </c>
      <c r="F100" s="56" t="s">
        <v>252</v>
      </c>
      <c r="G100" s="10"/>
      <c r="H100" s="111" t="s">
        <v>24</v>
      </c>
      <c r="I100" s="10"/>
      <c r="J100" s="10"/>
      <c r="K100" s="10">
        <v>1</v>
      </c>
      <c r="L100" s="118"/>
      <c r="M100" s="118"/>
      <c r="N100" s="127">
        <f>COUNTA(Table2[[#This Row],[Number of Product]:[Old Flow Computer]])</f>
        <v>1</v>
      </c>
      <c r="O100" s="19" t="s">
        <v>26</v>
      </c>
      <c r="P100" s="109"/>
      <c r="Q100" s="127"/>
      <c r="R100" s="127"/>
      <c r="S100" s="127"/>
      <c r="T100" s="68"/>
      <c r="U100" s="71"/>
      <c r="V100" s="68"/>
      <c r="W100" s="68"/>
      <c r="X100" s="68"/>
    </row>
    <row r="101" spans="1:24" s="67" customFormat="1" ht="30" customHeight="1" x14ac:dyDescent="0.2">
      <c r="A101" s="71">
        <v>95</v>
      </c>
      <c r="B101" s="68">
        <f>ROW()-4</f>
        <v>97</v>
      </c>
      <c r="C101" s="68" t="s">
        <v>253</v>
      </c>
      <c r="D101" s="68" t="s">
        <v>207</v>
      </c>
      <c r="E101" s="68" t="s">
        <v>251</v>
      </c>
      <c r="F101" s="56" t="s">
        <v>254</v>
      </c>
      <c r="G101" s="170"/>
      <c r="H101" s="111" t="s">
        <v>24</v>
      </c>
      <c r="I101" s="135"/>
      <c r="J101" s="135"/>
      <c r="K101" s="135">
        <v>1</v>
      </c>
      <c r="L101" s="118"/>
      <c r="M101" s="118"/>
      <c r="N101" s="135">
        <f>COUNTA(Table2[[#This Row],[Number of Product]:[Old Flow Computer]])</f>
        <v>1</v>
      </c>
      <c r="O101" s="19" t="s">
        <v>26</v>
      </c>
      <c r="P101" s="109"/>
      <c r="Q101" s="135"/>
      <c r="R101" s="135"/>
      <c r="S101" s="135"/>
      <c r="T101" s="68"/>
      <c r="U101" s="71"/>
      <c r="V101" s="68"/>
      <c r="W101" s="68"/>
      <c r="X101" s="68"/>
    </row>
    <row r="102" spans="1:24" s="5" customFormat="1" ht="15" hidden="1" x14ac:dyDescent="0.2">
      <c r="A102" s="71">
        <v>101</v>
      </c>
      <c r="B102" s="68">
        <f>ROW()-4</f>
        <v>98</v>
      </c>
      <c r="C102" s="138" t="s">
        <v>269</v>
      </c>
      <c r="D102" s="138" t="s">
        <v>203</v>
      </c>
      <c r="E102" s="138" t="s">
        <v>59</v>
      </c>
      <c r="F102" s="57" t="s">
        <v>270</v>
      </c>
      <c r="G102" s="115"/>
      <c r="H102" s="10"/>
      <c r="I102" s="10"/>
      <c r="J102" s="10"/>
      <c r="K102" s="10"/>
      <c r="L102" s="10"/>
      <c r="M102" s="10"/>
      <c r="N102" s="10"/>
      <c r="O102" s="116" t="s">
        <v>27</v>
      </c>
      <c r="P102" s="141"/>
      <c r="Q102" s="10"/>
      <c r="R102" s="10"/>
      <c r="S102" s="10"/>
      <c r="T102" s="115"/>
      <c r="U102" s="142"/>
      <c r="V102" s="115"/>
      <c r="W102" s="68"/>
      <c r="X102" s="115"/>
    </row>
    <row r="103" spans="1:24" s="5" customFormat="1" ht="15" hidden="1" x14ac:dyDescent="0.2">
      <c r="A103" s="71">
        <v>102</v>
      </c>
      <c r="B103" s="68">
        <f>ROW()-4</f>
        <v>99</v>
      </c>
      <c r="C103" s="138" t="s">
        <v>271</v>
      </c>
      <c r="D103" s="138" t="s">
        <v>203</v>
      </c>
      <c r="E103" s="138" t="s">
        <v>70</v>
      </c>
      <c r="F103" s="57" t="s">
        <v>272</v>
      </c>
      <c r="G103" s="115"/>
      <c r="H103" s="10"/>
      <c r="I103" s="10"/>
      <c r="J103" s="10"/>
      <c r="K103" s="10"/>
      <c r="L103" s="10"/>
      <c r="M103" s="10"/>
      <c r="N103" s="10"/>
      <c r="O103" s="116" t="s">
        <v>27</v>
      </c>
      <c r="P103" s="141"/>
      <c r="Q103" s="10"/>
      <c r="R103" s="10"/>
      <c r="S103" s="10"/>
      <c r="T103" s="115"/>
      <c r="U103" s="142"/>
      <c r="V103" s="115"/>
      <c r="W103" s="68"/>
      <c r="X103" s="115"/>
    </row>
    <row r="104" spans="1:24" s="67" customFormat="1" ht="30" customHeight="1" x14ac:dyDescent="0.2">
      <c r="A104" s="71">
        <v>96</v>
      </c>
      <c r="B104" s="68">
        <f>ROW()-4</f>
        <v>100</v>
      </c>
      <c r="C104" s="68" t="s">
        <v>255</v>
      </c>
      <c r="D104" s="68" t="s">
        <v>207</v>
      </c>
      <c r="E104" s="68" t="s">
        <v>251</v>
      </c>
      <c r="F104" s="56" t="s">
        <v>254</v>
      </c>
      <c r="G104" s="170"/>
      <c r="H104" s="111" t="s">
        <v>24</v>
      </c>
      <c r="I104" s="170"/>
      <c r="J104" s="170"/>
      <c r="K104" s="127">
        <v>1</v>
      </c>
      <c r="L104" s="118"/>
      <c r="M104" s="118"/>
      <c r="N104" s="127">
        <f>COUNTA(Table2[[#This Row],[Number of Product]:[Old Flow Computer]])</f>
        <v>1</v>
      </c>
      <c r="O104" s="19" t="s">
        <v>26</v>
      </c>
      <c r="P104" s="109"/>
      <c r="Q104" s="127"/>
      <c r="R104" s="127"/>
      <c r="S104" s="127"/>
      <c r="T104" s="68"/>
      <c r="U104" s="71"/>
      <c r="V104" s="68"/>
      <c r="W104" s="68"/>
      <c r="X104" s="68"/>
    </row>
    <row r="105" spans="1:24" s="67" customFormat="1" ht="30" customHeight="1" x14ac:dyDescent="0.2">
      <c r="A105" s="71">
        <v>104</v>
      </c>
      <c r="B105" s="68">
        <f t="shared" ref="B101:B112" si="0">ROW()-4</f>
        <v>101</v>
      </c>
      <c r="C105" s="68" t="s">
        <v>277</v>
      </c>
      <c r="D105" s="68" t="s">
        <v>361</v>
      </c>
      <c r="E105" s="68" t="s">
        <v>278</v>
      </c>
      <c r="F105" s="57" t="s">
        <v>372</v>
      </c>
      <c r="G105" s="127"/>
      <c r="H105" s="58" t="s">
        <v>24</v>
      </c>
      <c r="I105" s="127"/>
      <c r="J105" s="127"/>
      <c r="K105" s="127">
        <v>1</v>
      </c>
      <c r="L105" s="127" t="s">
        <v>26</v>
      </c>
      <c r="M105" s="127" t="s">
        <v>27</v>
      </c>
      <c r="N105" s="127">
        <f>COUNTA(Table2[[#This Row],[Number of Product]:[Old Flow Computer]])</f>
        <v>3</v>
      </c>
      <c r="O105" s="127" t="s">
        <v>26</v>
      </c>
      <c r="P105" s="109" t="s">
        <v>279</v>
      </c>
      <c r="Q105" s="127" t="s">
        <v>26</v>
      </c>
      <c r="R105" s="127" t="s">
        <v>279</v>
      </c>
      <c r="S105" s="127" t="s">
        <v>279</v>
      </c>
      <c r="T105" s="68"/>
      <c r="U105" s="71"/>
      <c r="V105" s="68"/>
      <c r="W105" s="68"/>
      <c r="X105" s="68"/>
    </row>
    <row r="106" spans="1:24" s="67" customFormat="1" ht="30" customHeight="1" x14ac:dyDescent="0.2">
      <c r="A106" s="71">
        <v>105</v>
      </c>
      <c r="B106" s="68">
        <f t="shared" si="0"/>
        <v>102</v>
      </c>
      <c r="C106" s="68" t="s">
        <v>280</v>
      </c>
      <c r="D106" s="68" t="s">
        <v>361</v>
      </c>
      <c r="E106" s="68" t="s">
        <v>278</v>
      </c>
      <c r="F106" s="57" t="s">
        <v>372</v>
      </c>
      <c r="G106" s="127"/>
      <c r="H106" s="58" t="s">
        <v>24</v>
      </c>
      <c r="I106" s="127"/>
      <c r="J106" s="127"/>
      <c r="K106" s="127">
        <v>1</v>
      </c>
      <c r="L106" s="127" t="s">
        <v>26</v>
      </c>
      <c r="M106" s="127" t="s">
        <v>27</v>
      </c>
      <c r="N106" s="127">
        <f>COUNTA(Table2[[#This Row],[Number of Product]:[Old Flow Computer]])</f>
        <v>3</v>
      </c>
      <c r="O106" s="127" t="s">
        <v>26</v>
      </c>
      <c r="P106" s="109" t="s">
        <v>279</v>
      </c>
      <c r="Q106" s="127" t="s">
        <v>26</v>
      </c>
      <c r="R106" s="127" t="s">
        <v>279</v>
      </c>
      <c r="S106" s="127" t="s">
        <v>279</v>
      </c>
      <c r="T106" s="68"/>
      <c r="U106" s="71"/>
      <c r="V106" s="68"/>
      <c r="W106" s="68"/>
      <c r="X106" s="68"/>
    </row>
    <row r="107" spans="1:24" s="5" customFormat="1" ht="15" hidden="1" x14ac:dyDescent="0.2">
      <c r="A107" s="71">
        <v>106</v>
      </c>
      <c r="B107" s="68">
        <f t="shared" si="0"/>
        <v>103</v>
      </c>
      <c r="C107" s="115" t="s">
        <v>281</v>
      </c>
      <c r="D107" s="68" t="s">
        <v>361</v>
      </c>
      <c r="E107" s="115" t="s">
        <v>278</v>
      </c>
      <c r="F107" s="57" t="s">
        <v>372</v>
      </c>
      <c r="G107" s="10"/>
      <c r="H107" s="111" t="s">
        <v>24</v>
      </c>
      <c r="I107" s="10"/>
      <c r="J107" s="10"/>
      <c r="K107" s="10">
        <v>1</v>
      </c>
      <c r="L107" s="10" t="s">
        <v>27</v>
      </c>
      <c r="M107" s="10" t="s">
        <v>26</v>
      </c>
      <c r="N107" s="10"/>
      <c r="O107" s="10" t="s">
        <v>27</v>
      </c>
      <c r="P107" s="141" t="s">
        <v>279</v>
      </c>
      <c r="Q107" s="10" t="s">
        <v>26</v>
      </c>
      <c r="R107" s="10" t="s">
        <v>279</v>
      </c>
      <c r="S107" s="10" t="s">
        <v>279</v>
      </c>
      <c r="T107" s="115"/>
      <c r="U107" s="142"/>
      <c r="V107" s="115"/>
      <c r="W107" s="68"/>
      <c r="X107" s="115"/>
    </row>
    <row r="108" spans="1:24" s="67" customFormat="1" ht="30" customHeight="1" x14ac:dyDescent="0.2">
      <c r="A108" s="71">
        <v>107</v>
      </c>
      <c r="B108" s="68">
        <f t="shared" si="0"/>
        <v>104</v>
      </c>
      <c r="C108" s="68" t="s">
        <v>552</v>
      </c>
      <c r="D108" s="68" t="s">
        <v>361</v>
      </c>
      <c r="E108" s="68" t="s">
        <v>278</v>
      </c>
      <c r="F108" s="57" t="s">
        <v>372</v>
      </c>
      <c r="G108" s="127"/>
      <c r="H108" s="58" t="s">
        <v>24</v>
      </c>
      <c r="I108" s="127"/>
      <c r="J108" s="127"/>
      <c r="K108" s="127">
        <v>1</v>
      </c>
      <c r="L108" s="127" t="s">
        <v>26</v>
      </c>
      <c r="M108" s="127" t="s">
        <v>27</v>
      </c>
      <c r="N108" s="127">
        <f>COUNTA(Table2[[#This Row],[Number of Product]:[Old Flow Computer]])</f>
        <v>3</v>
      </c>
      <c r="O108" s="127" t="s">
        <v>26</v>
      </c>
      <c r="P108" s="109" t="s">
        <v>279</v>
      </c>
      <c r="Q108" s="127" t="s">
        <v>26</v>
      </c>
      <c r="R108" s="127" t="s">
        <v>279</v>
      </c>
      <c r="S108" s="127" t="s">
        <v>279</v>
      </c>
      <c r="T108" s="68"/>
      <c r="U108" s="71"/>
      <c r="V108" s="68"/>
      <c r="W108" s="68"/>
      <c r="X108" s="68"/>
    </row>
    <row r="109" spans="1:24" s="67" customFormat="1" ht="30" customHeight="1" x14ac:dyDescent="0.2">
      <c r="A109" s="71">
        <v>108</v>
      </c>
      <c r="B109" s="68">
        <f t="shared" si="0"/>
        <v>105</v>
      </c>
      <c r="C109" s="68" t="s">
        <v>283</v>
      </c>
      <c r="D109" s="68" t="s">
        <v>361</v>
      </c>
      <c r="E109" s="68" t="s">
        <v>278</v>
      </c>
      <c r="F109" s="57" t="s">
        <v>372</v>
      </c>
      <c r="G109" s="127"/>
      <c r="H109" s="58" t="s">
        <v>24</v>
      </c>
      <c r="I109" s="127"/>
      <c r="J109" s="127"/>
      <c r="K109" s="127">
        <v>1</v>
      </c>
      <c r="L109" s="127" t="s">
        <v>26</v>
      </c>
      <c r="M109" s="127" t="s">
        <v>27</v>
      </c>
      <c r="N109" s="127">
        <f>COUNTA(Table2[[#This Row],[Number of Product]:[Old Flow Computer]])</f>
        <v>3</v>
      </c>
      <c r="O109" s="127" t="s">
        <v>26</v>
      </c>
      <c r="P109" s="109" t="s">
        <v>279</v>
      </c>
      <c r="Q109" s="127" t="s">
        <v>26</v>
      </c>
      <c r="R109" s="127" t="s">
        <v>279</v>
      </c>
      <c r="S109" s="127" t="s">
        <v>279</v>
      </c>
      <c r="T109" s="68"/>
      <c r="U109" s="71"/>
      <c r="V109" s="68"/>
      <c r="W109" s="68"/>
      <c r="X109" s="68"/>
    </row>
    <row r="110" spans="1:24" s="67" customFormat="1" ht="30" customHeight="1" x14ac:dyDescent="0.2">
      <c r="A110" s="71">
        <v>109</v>
      </c>
      <c r="B110" s="68">
        <f t="shared" si="0"/>
        <v>106</v>
      </c>
      <c r="C110" s="68" t="s">
        <v>284</v>
      </c>
      <c r="D110" s="68" t="s">
        <v>361</v>
      </c>
      <c r="E110" s="68" t="s">
        <v>278</v>
      </c>
      <c r="F110" s="57" t="s">
        <v>372</v>
      </c>
      <c r="G110" s="127"/>
      <c r="H110" s="58" t="s">
        <v>24</v>
      </c>
      <c r="I110" s="127"/>
      <c r="J110" s="127"/>
      <c r="K110" s="127">
        <v>1</v>
      </c>
      <c r="L110" s="127" t="s">
        <v>26</v>
      </c>
      <c r="M110" s="127" t="s">
        <v>27</v>
      </c>
      <c r="N110" s="127">
        <f>COUNTA(Table2[[#This Row],[Number of Product]:[Old Flow Computer]])</f>
        <v>3</v>
      </c>
      <c r="O110" s="127" t="s">
        <v>26</v>
      </c>
      <c r="P110" s="109" t="s">
        <v>279</v>
      </c>
      <c r="Q110" s="127" t="s">
        <v>26</v>
      </c>
      <c r="R110" s="127" t="s">
        <v>279</v>
      </c>
      <c r="S110" s="127" t="s">
        <v>279</v>
      </c>
      <c r="T110" s="68"/>
      <c r="U110" s="71"/>
      <c r="V110" s="68"/>
      <c r="W110" s="68"/>
      <c r="X110" s="68"/>
    </row>
    <row r="111" spans="1:24" s="67" customFormat="1" ht="30" customHeight="1" x14ac:dyDescent="0.2">
      <c r="A111" s="71">
        <v>110</v>
      </c>
      <c r="B111" s="68">
        <f t="shared" si="0"/>
        <v>107</v>
      </c>
      <c r="C111" s="68" t="s">
        <v>285</v>
      </c>
      <c r="D111" s="68" t="s">
        <v>361</v>
      </c>
      <c r="E111" s="68" t="s">
        <v>278</v>
      </c>
      <c r="F111" s="57" t="s">
        <v>372</v>
      </c>
      <c r="G111" s="127"/>
      <c r="H111" s="58" t="s">
        <v>24</v>
      </c>
      <c r="I111" s="127"/>
      <c r="J111" s="127"/>
      <c r="K111" s="127">
        <v>1</v>
      </c>
      <c r="L111" s="127" t="s">
        <v>26</v>
      </c>
      <c r="M111" s="127" t="s">
        <v>27</v>
      </c>
      <c r="N111" s="127">
        <f>COUNTA(Table2[[#This Row],[Number of Product]:[Old Flow Computer]])</f>
        <v>3</v>
      </c>
      <c r="O111" s="127" t="s">
        <v>26</v>
      </c>
      <c r="P111" s="109" t="s">
        <v>279</v>
      </c>
      <c r="Q111" s="127" t="s">
        <v>26</v>
      </c>
      <c r="R111" s="127" t="s">
        <v>279</v>
      </c>
      <c r="S111" s="127" t="s">
        <v>279</v>
      </c>
      <c r="T111" s="68"/>
      <c r="U111" s="71"/>
      <c r="V111" s="68"/>
      <c r="W111" s="68"/>
      <c r="X111" s="68"/>
    </row>
    <row r="112" spans="1:24" s="67" customFormat="1" ht="30" customHeight="1" x14ac:dyDescent="0.2">
      <c r="A112" s="73">
        <v>111</v>
      </c>
      <c r="B112" s="25">
        <f t="shared" si="0"/>
        <v>108</v>
      </c>
      <c r="C112" s="25" t="s">
        <v>286</v>
      </c>
      <c r="D112" s="25" t="s">
        <v>361</v>
      </c>
      <c r="E112" s="25" t="s">
        <v>278</v>
      </c>
      <c r="F112" s="129" t="s">
        <v>372</v>
      </c>
      <c r="G112" s="9"/>
      <c r="H112" s="130" t="s">
        <v>24</v>
      </c>
      <c r="I112" s="9"/>
      <c r="J112" s="9"/>
      <c r="K112" s="9">
        <v>1</v>
      </c>
      <c r="L112" s="9" t="s">
        <v>26</v>
      </c>
      <c r="M112" s="9" t="s">
        <v>27</v>
      </c>
      <c r="N112" s="9">
        <f>COUNTA(Table2[[#This Row],[Number of Product]:[Old Flow Computer]])</f>
        <v>3</v>
      </c>
      <c r="O112" s="9" t="s">
        <v>26</v>
      </c>
      <c r="P112" s="110" t="s">
        <v>279</v>
      </c>
      <c r="Q112" s="9" t="s">
        <v>26</v>
      </c>
      <c r="R112" s="9" t="s">
        <v>279</v>
      </c>
      <c r="S112" s="9" t="s">
        <v>279</v>
      </c>
      <c r="T112" s="25"/>
      <c r="U112" s="73"/>
      <c r="V112" s="25"/>
      <c r="W112" s="25"/>
      <c r="X112" s="25"/>
    </row>
  </sheetData>
  <mergeCells count="2">
    <mergeCell ref="G3:J3"/>
    <mergeCell ref="P3:S3"/>
  </mergeCells>
  <phoneticPr fontId="23" type="noConversion"/>
  <conditionalFormatting sqref="W5:W112">
    <cfRule type="expression" dxfId="56" priority="3">
      <formula>COUNTBLANK(W5)=1</formula>
    </cfRule>
  </conditionalFormatting>
  <conditionalFormatting sqref="G6:J6">
    <cfRule type="expression" dxfId="55" priority="2">
      <formula>K6&lt;1</formula>
    </cfRule>
  </conditionalFormatting>
  <conditionalFormatting sqref="G5:J5">
    <cfRule type="expression" dxfId="54" priority="1">
      <formula>K5&lt;1</formula>
    </cfRule>
  </conditionalFormatting>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3E58C-8503-485C-94FD-68720A9B8535}">
  <dimension ref="A1:H22"/>
  <sheetViews>
    <sheetView zoomScale="130" zoomScaleNormal="130" workbookViewId="0">
      <selection activeCell="D21" sqref="D21"/>
    </sheetView>
  </sheetViews>
  <sheetFormatPr defaultRowHeight="15" x14ac:dyDescent="0.2"/>
  <cols>
    <col min="1" max="1" width="11.1640625" bestFit="1" customWidth="1"/>
    <col min="2" max="2" width="20.3125" style="134" bestFit="1" customWidth="1"/>
    <col min="3" max="3" width="45.33203125" bestFit="1" customWidth="1"/>
    <col min="4" max="4" width="34.97265625" bestFit="1" customWidth="1"/>
    <col min="5" max="5" width="15.87109375" customWidth="1"/>
    <col min="6" max="6" width="15.19921875" bestFit="1" customWidth="1"/>
    <col min="7" max="7" width="24.88671875" bestFit="1" customWidth="1"/>
    <col min="8" max="8" width="38.60546875" bestFit="1" customWidth="1"/>
  </cols>
  <sheetData>
    <row r="1" spans="1:8" x14ac:dyDescent="0.2">
      <c r="A1" t="s">
        <v>447</v>
      </c>
      <c r="B1" s="134" t="s">
        <v>482</v>
      </c>
      <c r="C1" t="s">
        <v>4</v>
      </c>
      <c r="D1" t="s">
        <v>483</v>
      </c>
      <c r="E1" t="s">
        <v>517</v>
      </c>
      <c r="F1" t="s">
        <v>484</v>
      </c>
      <c r="G1" t="s">
        <v>457</v>
      </c>
      <c r="H1" t="s">
        <v>485</v>
      </c>
    </row>
    <row r="2" spans="1:8" x14ac:dyDescent="0.2">
      <c r="A2">
        <v>5</v>
      </c>
      <c r="B2" s="163" t="s">
        <v>462</v>
      </c>
      <c r="C2" s="3" t="s">
        <v>489</v>
      </c>
      <c r="D2" s="3" t="s">
        <v>503</v>
      </c>
      <c r="E2" s="3" t="s">
        <v>463</v>
      </c>
      <c r="F2" s="3" t="s">
        <v>458</v>
      </c>
      <c r="G2" s="3" t="s">
        <v>523</v>
      </c>
      <c r="H2" s="3" t="s">
        <v>526</v>
      </c>
    </row>
    <row r="3" spans="1:8" x14ac:dyDescent="0.2">
      <c r="A3">
        <v>19</v>
      </c>
      <c r="B3" s="134" t="s">
        <v>478</v>
      </c>
      <c r="C3" t="s">
        <v>496</v>
      </c>
      <c r="D3" t="s">
        <v>514</v>
      </c>
      <c r="E3" t="s">
        <v>518</v>
      </c>
      <c r="F3" t="s">
        <v>479</v>
      </c>
      <c r="G3" t="s">
        <v>525</v>
      </c>
      <c r="H3" t="s">
        <v>526</v>
      </c>
    </row>
    <row r="4" spans="1:8" x14ac:dyDescent="0.2">
      <c r="A4">
        <v>20</v>
      </c>
      <c r="B4" s="134" t="s">
        <v>480</v>
      </c>
      <c r="C4" t="s">
        <v>497</v>
      </c>
      <c r="D4" t="s">
        <v>515</v>
      </c>
      <c r="E4" t="s">
        <v>518</v>
      </c>
      <c r="F4" t="s">
        <v>479</v>
      </c>
      <c r="G4" t="s">
        <v>525</v>
      </c>
      <c r="H4" t="s">
        <v>526</v>
      </c>
    </row>
    <row r="5" spans="1:8" x14ac:dyDescent="0.2">
      <c r="A5">
        <v>4</v>
      </c>
      <c r="B5" s="134" t="s">
        <v>461</v>
      </c>
      <c r="C5" t="s">
        <v>488</v>
      </c>
      <c r="D5" t="s">
        <v>502</v>
      </c>
      <c r="E5" t="s">
        <v>459</v>
      </c>
      <c r="F5" t="s">
        <v>458</v>
      </c>
      <c r="G5" t="s">
        <v>522</v>
      </c>
      <c r="H5" t="s">
        <v>526</v>
      </c>
    </row>
    <row r="6" spans="1:8" x14ac:dyDescent="0.2">
      <c r="A6">
        <v>3</v>
      </c>
      <c r="B6" s="134" t="s">
        <v>460</v>
      </c>
      <c r="C6" t="s">
        <v>487</v>
      </c>
      <c r="D6" t="s">
        <v>501</v>
      </c>
      <c r="E6" t="s">
        <v>459</v>
      </c>
      <c r="F6" t="s">
        <v>458</v>
      </c>
      <c r="G6" t="s">
        <v>521</v>
      </c>
      <c r="H6" t="s">
        <v>526</v>
      </c>
    </row>
    <row r="7" spans="1:8" x14ac:dyDescent="0.2">
      <c r="A7">
        <v>21</v>
      </c>
      <c r="B7" s="163" t="s">
        <v>481</v>
      </c>
      <c r="C7" s="3" t="s">
        <v>498</v>
      </c>
      <c r="D7" s="3" t="s">
        <v>516</v>
      </c>
      <c r="E7" s="3" t="s">
        <v>518</v>
      </c>
      <c r="F7" s="3" t="s">
        <v>479</v>
      </c>
      <c r="G7" s="3" t="s">
        <v>521</v>
      </c>
      <c r="H7" s="3" t="s">
        <v>526</v>
      </c>
    </row>
    <row r="8" spans="1:8" x14ac:dyDescent="0.2">
      <c r="A8">
        <v>1</v>
      </c>
      <c r="B8" s="134">
        <v>3000472</v>
      </c>
      <c r="C8" t="s">
        <v>76</v>
      </c>
      <c r="D8" t="s">
        <v>499</v>
      </c>
      <c r="E8" t="s">
        <v>518</v>
      </c>
      <c r="F8" t="s">
        <v>458</v>
      </c>
      <c r="G8" t="s">
        <v>519</v>
      </c>
      <c r="H8" t="s">
        <v>526</v>
      </c>
    </row>
    <row r="9" spans="1:8" x14ac:dyDescent="0.2">
      <c r="A9">
        <v>6</v>
      </c>
      <c r="B9" s="134" t="s">
        <v>464</v>
      </c>
      <c r="C9" t="s">
        <v>490</v>
      </c>
      <c r="D9" t="s">
        <v>499</v>
      </c>
      <c r="E9" t="s">
        <v>518</v>
      </c>
      <c r="F9" t="s">
        <v>458</v>
      </c>
      <c r="G9" t="s">
        <v>519</v>
      </c>
      <c r="H9" t="s">
        <v>526</v>
      </c>
    </row>
    <row r="10" spans="1:8" x14ac:dyDescent="0.2">
      <c r="A10">
        <v>7</v>
      </c>
      <c r="B10" s="163" t="s">
        <v>465</v>
      </c>
      <c r="C10" s="3" t="s">
        <v>491</v>
      </c>
      <c r="D10" s="3" t="s">
        <v>504</v>
      </c>
      <c r="E10" s="3" t="s">
        <v>518</v>
      </c>
      <c r="F10" s="3" t="s">
        <v>458</v>
      </c>
      <c r="G10" s="3" t="s">
        <v>519</v>
      </c>
      <c r="H10" s="3" t="s">
        <v>526</v>
      </c>
    </row>
    <row r="11" spans="1:8" x14ac:dyDescent="0.2">
      <c r="A11">
        <v>8</v>
      </c>
      <c r="B11" s="163" t="s">
        <v>466</v>
      </c>
      <c r="C11" s="3" t="s">
        <v>95</v>
      </c>
      <c r="D11" s="3" t="s">
        <v>505</v>
      </c>
      <c r="E11" s="3" t="s">
        <v>459</v>
      </c>
      <c r="F11" s="3" t="s">
        <v>458</v>
      </c>
      <c r="G11" s="3" t="s">
        <v>519</v>
      </c>
      <c r="H11" s="3" t="s">
        <v>526</v>
      </c>
    </row>
    <row r="12" spans="1:8" x14ac:dyDescent="0.2">
      <c r="A12">
        <v>9</v>
      </c>
      <c r="B12" s="163" t="s">
        <v>467</v>
      </c>
      <c r="C12" s="3" t="s">
        <v>95</v>
      </c>
      <c r="D12" s="3" t="s">
        <v>506</v>
      </c>
      <c r="E12" s="3" t="s">
        <v>518</v>
      </c>
      <c r="F12" s="3" t="s">
        <v>458</v>
      </c>
      <c r="G12" s="3" t="s">
        <v>519</v>
      </c>
      <c r="H12" s="3" t="s">
        <v>526</v>
      </c>
    </row>
    <row r="13" spans="1:8" x14ac:dyDescent="0.2">
      <c r="A13">
        <v>11</v>
      </c>
      <c r="B13" s="134" t="s">
        <v>469</v>
      </c>
      <c r="C13" t="s">
        <v>89</v>
      </c>
      <c r="D13" t="s">
        <v>508</v>
      </c>
      <c r="E13" t="s">
        <v>518</v>
      </c>
      <c r="F13" t="s">
        <v>458</v>
      </c>
      <c r="G13" t="s">
        <v>519</v>
      </c>
      <c r="H13" t="s">
        <v>526</v>
      </c>
    </row>
    <row r="14" spans="1:8" x14ac:dyDescent="0.2">
      <c r="A14">
        <v>12</v>
      </c>
      <c r="B14" s="134" t="s">
        <v>470</v>
      </c>
      <c r="C14" t="s">
        <v>493</v>
      </c>
      <c r="D14" t="s">
        <v>509</v>
      </c>
      <c r="E14" t="s">
        <v>518</v>
      </c>
      <c r="F14" t="s">
        <v>458</v>
      </c>
      <c r="G14" t="s">
        <v>519</v>
      </c>
      <c r="H14" t="s">
        <v>526</v>
      </c>
    </row>
    <row r="15" spans="1:8" x14ac:dyDescent="0.2">
      <c r="A15">
        <v>13</v>
      </c>
      <c r="B15" s="134" t="s">
        <v>471</v>
      </c>
      <c r="C15" t="s">
        <v>494</v>
      </c>
      <c r="D15" t="s">
        <v>499</v>
      </c>
      <c r="E15" t="s">
        <v>518</v>
      </c>
      <c r="F15" t="s">
        <v>458</v>
      </c>
      <c r="G15" t="s">
        <v>519</v>
      </c>
      <c r="H15" t="s">
        <v>526</v>
      </c>
    </row>
    <row r="16" spans="1:8" x14ac:dyDescent="0.2">
      <c r="A16">
        <v>14</v>
      </c>
      <c r="B16" s="134" t="s">
        <v>472</v>
      </c>
      <c r="C16" t="s">
        <v>82</v>
      </c>
      <c r="D16" t="s">
        <v>510</v>
      </c>
      <c r="E16" t="s">
        <v>518</v>
      </c>
      <c r="F16" t="s">
        <v>458</v>
      </c>
      <c r="G16" t="s">
        <v>519</v>
      </c>
      <c r="H16" t="s">
        <v>526</v>
      </c>
    </row>
    <row r="17" spans="1:8" x14ac:dyDescent="0.2">
      <c r="A17">
        <v>15</v>
      </c>
      <c r="B17" s="163" t="s">
        <v>473</v>
      </c>
      <c r="C17" s="3" t="s">
        <v>78</v>
      </c>
      <c r="D17" s="3" t="s">
        <v>499</v>
      </c>
      <c r="E17" s="3" t="s">
        <v>518</v>
      </c>
      <c r="F17" s="3" t="s">
        <v>458</v>
      </c>
      <c r="G17" s="3" t="s">
        <v>519</v>
      </c>
      <c r="H17" s="3" t="s">
        <v>526</v>
      </c>
    </row>
    <row r="18" spans="1:8" x14ac:dyDescent="0.2">
      <c r="A18">
        <v>17</v>
      </c>
      <c r="B18" s="134" t="s">
        <v>476</v>
      </c>
      <c r="C18" t="s">
        <v>116</v>
      </c>
      <c r="D18" t="s">
        <v>512</v>
      </c>
      <c r="E18" t="s">
        <v>518</v>
      </c>
      <c r="F18" t="s">
        <v>458</v>
      </c>
      <c r="G18" t="s">
        <v>519</v>
      </c>
      <c r="H18" t="s">
        <v>526</v>
      </c>
    </row>
    <row r="19" spans="1:8" x14ac:dyDescent="0.2">
      <c r="A19">
        <v>18</v>
      </c>
      <c r="B19" s="134" t="s">
        <v>477</v>
      </c>
      <c r="C19" t="s">
        <v>495</v>
      </c>
      <c r="D19" t="s">
        <v>513</v>
      </c>
      <c r="E19" t="s">
        <v>518</v>
      </c>
      <c r="F19" t="s">
        <v>458</v>
      </c>
      <c r="G19" t="s">
        <v>519</v>
      </c>
      <c r="H19" t="s">
        <v>526</v>
      </c>
    </row>
    <row r="20" spans="1:8" x14ac:dyDescent="0.2">
      <c r="A20">
        <v>10</v>
      </c>
      <c r="B20" s="163" t="s">
        <v>468</v>
      </c>
      <c r="C20" s="3" t="s">
        <v>492</v>
      </c>
      <c r="D20" s="3" t="s">
        <v>507</v>
      </c>
      <c r="E20" s="3" t="s">
        <v>518</v>
      </c>
      <c r="F20" s="3" t="s">
        <v>458</v>
      </c>
      <c r="G20" s="3" t="s">
        <v>524</v>
      </c>
      <c r="H20" s="3" t="s">
        <v>526</v>
      </c>
    </row>
    <row r="21" spans="1:8" x14ac:dyDescent="0.2">
      <c r="A21">
        <v>16</v>
      </c>
      <c r="B21" s="163" t="s">
        <v>474</v>
      </c>
      <c r="C21" s="3" t="s">
        <v>492</v>
      </c>
      <c r="D21" s="3" t="s">
        <v>511</v>
      </c>
      <c r="E21" s="3" t="s">
        <v>463</v>
      </c>
      <c r="F21" s="3" t="s">
        <v>458</v>
      </c>
      <c r="G21" s="3" t="s">
        <v>524</v>
      </c>
      <c r="H21" s="3" t="s">
        <v>475</v>
      </c>
    </row>
    <row r="22" spans="1:8" x14ac:dyDescent="0.2">
      <c r="A22">
        <v>2</v>
      </c>
      <c r="B22" s="134">
        <v>3133410</v>
      </c>
      <c r="C22" t="s">
        <v>486</v>
      </c>
      <c r="D22" t="s">
        <v>500</v>
      </c>
      <c r="E22" t="s">
        <v>459</v>
      </c>
      <c r="F22" t="s">
        <v>458</v>
      </c>
      <c r="G22" t="s">
        <v>520</v>
      </c>
      <c r="H22" t="s">
        <v>526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E290A-6253-4AA9-8F01-7017A99E6D3F}">
  <dimension ref="A1:M20"/>
  <sheetViews>
    <sheetView showGridLines="0" tabSelected="1" zoomScale="85" zoomScaleNormal="85" workbookViewId="0">
      <selection activeCell="H4" sqref="H4"/>
    </sheetView>
  </sheetViews>
  <sheetFormatPr defaultColWidth="9.14453125" defaultRowHeight="15" x14ac:dyDescent="0.2"/>
  <cols>
    <col min="1" max="1" width="10.35546875" style="78" customWidth="1"/>
    <col min="2" max="2" width="18.16015625" style="123" customWidth="1"/>
    <col min="3" max="10" width="24.88671875" style="78" customWidth="1"/>
    <col min="11" max="12" width="19.234375" style="78" bestFit="1" customWidth="1"/>
    <col min="13" max="13" width="29.19140625" style="123" customWidth="1"/>
    <col min="14" max="16384" width="9.14453125" style="78"/>
  </cols>
  <sheetData>
    <row r="1" spans="1:13" x14ac:dyDescent="0.2">
      <c r="B1" s="123" t="s">
        <v>561</v>
      </c>
      <c r="C1" s="172" t="s">
        <v>210</v>
      </c>
      <c r="D1" s="173" t="s">
        <v>201</v>
      </c>
      <c r="E1" s="174" t="s">
        <v>361</v>
      </c>
      <c r="F1" s="175" t="s">
        <v>553</v>
      </c>
      <c r="G1" s="176" t="s">
        <v>556</v>
      </c>
      <c r="H1" s="177"/>
      <c r="I1" s="177"/>
      <c r="J1" s="177"/>
    </row>
    <row r="3" spans="1:13" x14ac:dyDescent="0.2">
      <c r="A3" s="178" t="s">
        <v>560</v>
      </c>
      <c r="B3" s="179" t="s">
        <v>551</v>
      </c>
      <c r="C3" s="193" t="s">
        <v>563</v>
      </c>
      <c r="D3" s="193"/>
      <c r="E3" s="193"/>
      <c r="F3" s="192" t="s">
        <v>557</v>
      </c>
      <c r="G3" s="192"/>
      <c r="H3" s="191" t="s">
        <v>564</v>
      </c>
      <c r="I3" s="191"/>
      <c r="J3" s="191"/>
      <c r="K3" s="194" t="s">
        <v>558</v>
      </c>
      <c r="L3" s="194"/>
      <c r="M3" s="189" t="s">
        <v>562</v>
      </c>
    </row>
    <row r="4" spans="1:13" x14ac:dyDescent="0.2">
      <c r="A4" s="180" t="s">
        <v>534</v>
      </c>
      <c r="B4" s="181">
        <v>44081</v>
      </c>
      <c r="C4" s="182" t="str">
        <f>Sheet3!B3</f>
        <v>PLEXUS - ISLANDVIEW</v>
      </c>
      <c r="D4" s="182" t="str">
        <f>Sheet3!B6</f>
        <v>PLEXUS - 1 (HILLSIDE)</v>
      </c>
      <c r="E4" s="180"/>
      <c r="F4" s="183" t="s">
        <v>21</v>
      </c>
      <c r="G4" s="183" t="s">
        <v>30</v>
      </c>
      <c r="H4" s="180"/>
      <c r="I4" s="180"/>
      <c r="J4" s="180"/>
      <c r="K4" s="184" t="s">
        <v>277</v>
      </c>
      <c r="L4" s="184" t="s">
        <v>280</v>
      </c>
      <c r="M4" s="185">
        <f>COUNTA(C4:L4)</f>
        <v>6</v>
      </c>
    </row>
    <row r="5" spans="1:13" x14ac:dyDescent="0.2">
      <c r="A5" s="180" t="s">
        <v>535</v>
      </c>
      <c r="B5" s="181">
        <v>44088</v>
      </c>
      <c r="C5" s="182" t="str">
        <f>Sheet3!B5</f>
        <v>PLEXUS - 3 (RIVERSIDE)</v>
      </c>
      <c r="D5" s="182" t="str">
        <f>Sheet3!B4</f>
        <v>PLEXUS - 4 (RIVERSIDE EAST)</v>
      </c>
      <c r="E5" s="180"/>
      <c r="F5" s="183" t="s">
        <v>37</v>
      </c>
      <c r="G5" s="183" t="s">
        <v>46</v>
      </c>
      <c r="H5" s="180"/>
      <c r="I5" s="180"/>
      <c r="J5" s="180"/>
      <c r="K5" s="184" t="s">
        <v>552</v>
      </c>
      <c r="L5" s="184" t="s">
        <v>284</v>
      </c>
      <c r="M5" s="185">
        <f t="shared" ref="M5:M18" si="0">COUNTA(C5:L5)</f>
        <v>6</v>
      </c>
    </row>
    <row r="6" spans="1:13" x14ac:dyDescent="0.2">
      <c r="A6" s="180" t="s">
        <v>536</v>
      </c>
      <c r="B6" s="181">
        <v>44095</v>
      </c>
      <c r="C6" s="182" t="str">
        <f>Sheet3!B9</f>
        <v>WD(F1)</v>
      </c>
      <c r="D6" s="182" t="str">
        <f>Sheet3!B8</f>
        <v>WD(F3)</v>
      </c>
      <c r="E6" s="180"/>
      <c r="F6" s="183" t="s">
        <v>49</v>
      </c>
      <c r="G6" s="183" t="s">
        <v>53</v>
      </c>
      <c r="H6" s="180"/>
      <c r="I6" s="180"/>
      <c r="J6" s="180"/>
      <c r="K6" s="184" t="s">
        <v>285</v>
      </c>
      <c r="L6" s="184" t="s">
        <v>286</v>
      </c>
      <c r="M6" s="185">
        <f t="shared" si="0"/>
        <v>6</v>
      </c>
    </row>
    <row r="7" spans="1:13" x14ac:dyDescent="0.2">
      <c r="A7" s="180" t="s">
        <v>537</v>
      </c>
      <c r="B7" s="181">
        <v>44102</v>
      </c>
      <c r="C7" s="182" t="str">
        <f>Sheet3!B7</f>
        <v>WD(F4)</v>
      </c>
      <c r="D7" s="182" t="str">
        <f>Sheet3!B10</f>
        <v>WD - CAMPUS 3(F2)</v>
      </c>
      <c r="E7" s="180"/>
      <c r="F7" s="186" t="s">
        <v>554</v>
      </c>
      <c r="G7" s="186" t="s">
        <v>555</v>
      </c>
      <c r="H7" s="180"/>
      <c r="I7" s="180"/>
      <c r="J7" s="180"/>
      <c r="K7" s="184" t="s">
        <v>283</v>
      </c>
      <c r="L7" s="187"/>
      <c r="M7" s="185">
        <f t="shared" si="0"/>
        <v>5</v>
      </c>
    </row>
    <row r="8" spans="1:13" x14ac:dyDescent="0.2">
      <c r="A8" s="180" t="s">
        <v>538</v>
      </c>
      <c r="B8" s="181">
        <v>44109</v>
      </c>
      <c r="C8" s="182" t="str">
        <f>Sheet3!B12</f>
        <v>AVX (TPC)</v>
      </c>
      <c r="D8" s="182" t="str">
        <f>Sheet3!B11</f>
        <v>AVX 2 (TPC 2)</v>
      </c>
      <c r="E8" s="180"/>
      <c r="F8" s="186" t="s">
        <v>62</v>
      </c>
      <c r="G8" s="186" t="s">
        <v>64</v>
      </c>
      <c r="H8" s="180"/>
      <c r="I8" s="180"/>
      <c r="J8" s="180"/>
      <c r="K8" s="180"/>
      <c r="L8" s="180"/>
      <c r="M8" s="185">
        <f t="shared" si="0"/>
        <v>4</v>
      </c>
    </row>
    <row r="9" spans="1:13" x14ac:dyDescent="0.2">
      <c r="A9" s="180" t="s">
        <v>539</v>
      </c>
      <c r="B9" s="181">
        <v>44116</v>
      </c>
      <c r="C9" s="182" t="str">
        <f>Sheet3!B13</f>
        <v xml:space="preserve">TOSHIBA TEC MALAYSIA MANUFACTURING </v>
      </c>
      <c r="D9" s="182" t="str">
        <f>Sheet3!B14</f>
        <v>TF-AMD - AM4 (LINDE)</v>
      </c>
      <c r="E9" s="180"/>
      <c r="F9" s="186" t="s">
        <v>66</v>
      </c>
      <c r="G9" s="186" t="s">
        <v>69</v>
      </c>
      <c r="H9" s="188" t="s">
        <v>262</v>
      </c>
      <c r="I9" s="188" t="s">
        <v>266</v>
      </c>
      <c r="J9" s="187"/>
      <c r="K9" s="179"/>
      <c r="L9" s="179"/>
      <c r="M9" s="185">
        <f t="shared" si="0"/>
        <v>6</v>
      </c>
    </row>
    <row r="10" spans="1:13" x14ac:dyDescent="0.2">
      <c r="A10" s="180" t="s">
        <v>540</v>
      </c>
      <c r="B10" s="181">
        <v>44123</v>
      </c>
      <c r="C10" s="182" t="str">
        <f>Sheet3!B15</f>
        <v>ST. JUDE</v>
      </c>
      <c r="D10" s="182" t="str">
        <f>Sheet3!B16</f>
        <v>ROBERT BOSCH (New)</v>
      </c>
      <c r="E10" s="182" t="str">
        <f>Sheet3!B17</f>
        <v>RENESAS</v>
      </c>
      <c r="F10" s="186" t="s">
        <v>559</v>
      </c>
      <c r="G10" s="180"/>
      <c r="H10" s="188" t="s">
        <v>91</v>
      </c>
      <c r="I10" s="188" t="s">
        <v>96</v>
      </c>
      <c r="J10" s="187"/>
      <c r="K10" s="179"/>
      <c r="L10" s="179"/>
      <c r="M10" s="185">
        <f t="shared" si="0"/>
        <v>6</v>
      </c>
    </row>
    <row r="11" spans="1:13" x14ac:dyDescent="0.2">
      <c r="A11" s="180" t="s">
        <v>541</v>
      </c>
      <c r="B11" s="181">
        <v>44130</v>
      </c>
      <c r="C11" s="182" t="str">
        <f>Sheet3!B18</f>
        <v>PLEXUS - 2 (SEASIDE)</v>
      </c>
      <c r="D11" s="182" t="str">
        <f>Sheet3!B19</f>
        <v>OSRAM OPTO - OLD (F1)</v>
      </c>
      <c r="E11" s="182" t="str">
        <f>Sheet3!B20</f>
        <v>OSRAM OPTO - NEW (OLED)</v>
      </c>
      <c r="F11" s="186" t="s">
        <v>121</v>
      </c>
      <c r="G11" s="186" t="s">
        <v>118</v>
      </c>
      <c r="H11" s="188" t="s">
        <v>98</v>
      </c>
      <c r="I11" s="188" t="s">
        <v>101</v>
      </c>
      <c r="J11" s="187"/>
      <c r="K11" s="179"/>
      <c r="L11" s="179"/>
      <c r="M11" s="185">
        <f t="shared" si="0"/>
        <v>7</v>
      </c>
    </row>
    <row r="12" spans="1:13" x14ac:dyDescent="0.2">
      <c r="A12" s="180" t="s">
        <v>542</v>
      </c>
      <c r="B12" s="181">
        <v>44137</v>
      </c>
      <c r="C12" s="182" t="str">
        <f>Sheet3!B21</f>
        <v xml:space="preserve">NGK GLOBETRONICS TECHNOLOGY </v>
      </c>
      <c r="D12" s="182" t="str">
        <f>Sheet3!B22</f>
        <v>LUMILEDS-2</v>
      </c>
      <c r="E12" s="182" t="str">
        <f>Sheet3!B23</f>
        <v>LUMILEDS-1</v>
      </c>
      <c r="F12" s="180"/>
      <c r="G12" s="180"/>
      <c r="H12" s="188" t="s">
        <v>103</v>
      </c>
      <c r="I12" s="188" t="s">
        <v>106</v>
      </c>
      <c r="J12" s="187"/>
      <c r="K12" s="179"/>
      <c r="L12" s="179"/>
      <c r="M12" s="185">
        <f t="shared" si="0"/>
        <v>5</v>
      </c>
    </row>
    <row r="13" spans="1:13" x14ac:dyDescent="0.2">
      <c r="A13" s="180" t="s">
        <v>543</v>
      </c>
      <c r="B13" s="181">
        <v>44144</v>
      </c>
      <c r="C13" s="182" t="str">
        <f>Sheet3!B24</f>
        <v>KNOWLES</v>
      </c>
      <c r="D13" s="182" t="str">
        <f>Sheet3!B25</f>
        <v>KEYSIGHT</v>
      </c>
      <c r="E13" s="182" t="str">
        <f>Sheet3!B26</f>
        <v>JABIL P6</v>
      </c>
      <c r="F13" s="180"/>
      <c r="G13" s="180"/>
      <c r="H13" s="188" t="s">
        <v>108</v>
      </c>
      <c r="I13" s="188" t="s">
        <v>110</v>
      </c>
      <c r="J13" s="187"/>
      <c r="K13" s="179"/>
      <c r="L13" s="179"/>
      <c r="M13" s="185">
        <f t="shared" si="0"/>
        <v>5</v>
      </c>
    </row>
    <row r="14" spans="1:13" x14ac:dyDescent="0.2">
      <c r="A14" s="180" t="s">
        <v>544</v>
      </c>
      <c r="B14" s="181">
        <v>44151</v>
      </c>
      <c r="C14" s="182" t="str">
        <f>Sheet3!B27</f>
        <v>JA SOLAR</v>
      </c>
      <c r="D14" s="182" t="str">
        <f>Sheet3!B28</f>
        <v>ISO</v>
      </c>
      <c r="E14" s="182" t="str">
        <f>Sheet3!B29</f>
        <v>INTEL - PG8</v>
      </c>
      <c r="F14" s="180"/>
      <c r="G14" s="180"/>
      <c r="H14" s="188" t="s">
        <v>112</v>
      </c>
      <c r="I14" s="188" t="s">
        <v>114</v>
      </c>
      <c r="J14" s="187"/>
      <c r="K14" s="179"/>
      <c r="L14" s="179"/>
      <c r="M14" s="185">
        <f t="shared" si="0"/>
        <v>5</v>
      </c>
    </row>
    <row r="15" spans="1:13" x14ac:dyDescent="0.2">
      <c r="A15" s="180" t="s">
        <v>545</v>
      </c>
      <c r="B15" s="181">
        <v>44158</v>
      </c>
      <c r="C15" s="182" t="str">
        <f>Sheet3!B30</f>
        <v>INTEL - PG7</v>
      </c>
      <c r="D15" s="182" t="str">
        <f>Sheet3!B31</f>
        <v>INARI P3</v>
      </c>
      <c r="E15" s="182" t="str">
        <f>Sheet3!B32</f>
        <v>INARI P21</v>
      </c>
      <c r="F15" s="180"/>
      <c r="G15" s="180"/>
      <c r="H15" s="188" t="s">
        <v>183</v>
      </c>
      <c r="I15" s="188" t="s">
        <v>186</v>
      </c>
      <c r="J15" s="187"/>
      <c r="K15" s="179"/>
      <c r="L15" s="179"/>
      <c r="M15" s="185">
        <f t="shared" si="0"/>
        <v>5</v>
      </c>
    </row>
    <row r="16" spans="1:13" x14ac:dyDescent="0.2">
      <c r="A16" s="180" t="s">
        <v>546</v>
      </c>
      <c r="B16" s="181">
        <v>44165</v>
      </c>
      <c r="C16" s="182" t="str">
        <f>Sheet3!B33</f>
        <v>INARI P13</v>
      </c>
      <c r="D16" s="182" t="str">
        <f>Sheet3!B34</f>
        <v>GLOBETRONICS -1</v>
      </c>
      <c r="E16" s="182" t="str">
        <f>Sheet3!B35</f>
        <v>CYPRESS-PM1</v>
      </c>
      <c r="F16" s="180"/>
      <c r="G16" s="180"/>
      <c r="H16" s="188" t="s">
        <v>188</v>
      </c>
      <c r="I16" s="188" t="s">
        <v>190</v>
      </c>
      <c r="J16" s="188" t="s">
        <v>192</v>
      </c>
      <c r="K16" s="179"/>
      <c r="L16" s="179"/>
      <c r="M16" s="185">
        <f t="shared" si="0"/>
        <v>6</v>
      </c>
    </row>
    <row r="17" spans="1:13" x14ac:dyDescent="0.2">
      <c r="A17" s="180" t="s">
        <v>547</v>
      </c>
      <c r="B17" s="181">
        <v>44172</v>
      </c>
      <c r="C17" s="182" t="str">
        <f>Sheet3!B36</f>
        <v>CANON MEDICAL SYSTEM MANUFACTURING</v>
      </c>
      <c r="D17" s="182" t="str">
        <f>Sheet3!B37</f>
        <v>B BRAUN (3)</v>
      </c>
      <c r="E17" s="182" t="str">
        <f>Sheet3!B38</f>
        <v>B BRAUN</v>
      </c>
      <c r="F17" s="180"/>
      <c r="G17" s="180"/>
      <c r="H17" s="188" t="s">
        <v>194</v>
      </c>
      <c r="I17" s="188" t="s">
        <v>196</v>
      </c>
      <c r="J17" s="188" t="s">
        <v>198</v>
      </c>
      <c r="K17" s="179"/>
      <c r="L17" s="179"/>
      <c r="M17" s="185">
        <f t="shared" si="0"/>
        <v>6</v>
      </c>
    </row>
    <row r="18" spans="1:13" x14ac:dyDescent="0.2">
      <c r="A18" s="180" t="s">
        <v>548</v>
      </c>
      <c r="B18" s="181">
        <v>44179</v>
      </c>
      <c r="C18" s="182" t="str">
        <f>Sheet3!B39</f>
        <v>AVAGO</v>
      </c>
      <c r="D18" s="182" t="str">
        <f>Sheet3!B40</f>
        <v>ANALOG DEVICES</v>
      </c>
      <c r="E18" s="182" t="str">
        <f>Sheet3!B41</f>
        <v>AMETEK</v>
      </c>
      <c r="F18" s="180"/>
      <c r="G18" s="180"/>
      <c r="H18" s="188" t="s">
        <v>250</v>
      </c>
      <c r="I18" s="188" t="s">
        <v>253</v>
      </c>
      <c r="J18" s="188" t="s">
        <v>255</v>
      </c>
      <c r="K18" s="179"/>
      <c r="L18" s="179"/>
      <c r="M18" s="185">
        <f t="shared" si="0"/>
        <v>6</v>
      </c>
    </row>
    <row r="19" spans="1:13" x14ac:dyDescent="0.2">
      <c r="A19" s="180" t="s">
        <v>549</v>
      </c>
      <c r="B19" s="181">
        <v>44186</v>
      </c>
      <c r="C19" s="180"/>
      <c r="D19" s="180"/>
      <c r="E19" s="180"/>
      <c r="F19" s="180"/>
      <c r="G19" s="180"/>
      <c r="H19" s="180"/>
      <c r="I19" s="180"/>
      <c r="J19" s="180"/>
      <c r="K19" s="180"/>
      <c r="L19" s="180"/>
      <c r="M19" s="185"/>
    </row>
    <row r="20" spans="1:13" x14ac:dyDescent="0.2">
      <c r="A20" s="180" t="s">
        <v>550</v>
      </c>
      <c r="B20" s="181">
        <v>44193</v>
      </c>
      <c r="C20" s="180"/>
      <c r="D20" s="180"/>
      <c r="E20" s="180"/>
      <c r="F20" s="180"/>
      <c r="G20" s="180"/>
      <c r="H20" s="180"/>
      <c r="I20" s="180"/>
      <c r="J20" s="180"/>
      <c r="K20" s="180"/>
      <c r="L20" s="180"/>
      <c r="M20" s="185"/>
    </row>
  </sheetData>
  <mergeCells count="4">
    <mergeCell ref="H3:J3"/>
    <mergeCell ref="F3:G3"/>
    <mergeCell ref="C3:E3"/>
    <mergeCell ref="K3:L3"/>
  </mergeCells>
  <phoneticPr fontId="2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F8E6B-006B-4A0C-9F2C-321CEACCFC3E}">
  <dimension ref="B1:G41"/>
  <sheetViews>
    <sheetView workbookViewId="0">
      <selection activeCell="E15" sqref="E15"/>
    </sheetView>
  </sheetViews>
  <sheetFormatPr defaultRowHeight="15" x14ac:dyDescent="0.2"/>
  <cols>
    <col min="2" max="2" width="41.1640625" customWidth="1"/>
    <col min="3" max="3" width="30.9375" customWidth="1"/>
    <col min="4" max="4" width="21.7890625" customWidth="1"/>
    <col min="5" max="5" width="37.39453125" customWidth="1"/>
    <col min="6" max="6" width="32.8203125" customWidth="1"/>
  </cols>
  <sheetData>
    <row r="1" spans="2:7" x14ac:dyDescent="0.2">
      <c r="B1" s="134">
        <f>COUNTA(B3:B41)</f>
        <v>39</v>
      </c>
      <c r="C1" s="134">
        <f t="shared" ref="C1:F1" si="0">COUNTA(C3:C41)</f>
        <v>7</v>
      </c>
      <c r="D1" s="134">
        <f t="shared" si="0"/>
        <v>6</v>
      </c>
      <c r="E1" s="134">
        <f t="shared" si="0"/>
        <v>9</v>
      </c>
      <c r="F1" s="134">
        <f t="shared" si="0"/>
        <v>23</v>
      </c>
      <c r="G1" s="134">
        <f>SUM(B1:F1)</f>
        <v>84</v>
      </c>
    </row>
    <row r="2" spans="2:7" x14ac:dyDescent="0.2">
      <c r="B2" s="171" t="s">
        <v>210</v>
      </c>
      <c r="C2" s="171" t="s">
        <v>361</v>
      </c>
      <c r="D2" s="171" t="s">
        <v>201</v>
      </c>
      <c r="E2" s="171" t="s">
        <v>553</v>
      </c>
      <c r="F2" s="171" t="s">
        <v>556</v>
      </c>
    </row>
    <row r="3" spans="2:7" x14ac:dyDescent="0.2">
      <c r="B3" s="99" t="s">
        <v>141</v>
      </c>
      <c r="C3" s="99" t="s">
        <v>277</v>
      </c>
      <c r="D3" s="99" t="s">
        <v>21</v>
      </c>
      <c r="E3" s="68" t="s">
        <v>554</v>
      </c>
      <c r="F3" s="99" t="s">
        <v>262</v>
      </c>
    </row>
    <row r="4" spans="2:7" x14ac:dyDescent="0.2">
      <c r="B4" s="68" t="s">
        <v>143</v>
      </c>
      <c r="C4" s="68" t="s">
        <v>280</v>
      </c>
      <c r="D4" s="68" t="s">
        <v>30</v>
      </c>
      <c r="E4" s="99" t="s">
        <v>555</v>
      </c>
      <c r="F4" s="68" t="s">
        <v>266</v>
      </c>
    </row>
    <row r="5" spans="2:7" x14ac:dyDescent="0.2">
      <c r="B5" s="99" t="s">
        <v>145</v>
      </c>
      <c r="C5" s="99" t="s">
        <v>552</v>
      </c>
      <c r="D5" s="99" t="s">
        <v>37</v>
      </c>
      <c r="E5" s="68" t="s">
        <v>62</v>
      </c>
      <c r="F5" s="99" t="s">
        <v>91</v>
      </c>
    </row>
    <row r="6" spans="2:7" x14ac:dyDescent="0.2">
      <c r="B6" s="68" t="s">
        <v>148</v>
      </c>
      <c r="C6" s="68" t="s">
        <v>283</v>
      </c>
      <c r="D6" s="99" t="s">
        <v>46</v>
      </c>
      <c r="E6" s="99" t="s">
        <v>64</v>
      </c>
      <c r="F6" s="68" t="s">
        <v>96</v>
      </c>
    </row>
    <row r="7" spans="2:7" x14ac:dyDescent="0.2">
      <c r="B7" s="99" t="s">
        <v>122</v>
      </c>
      <c r="C7" s="99" t="s">
        <v>284</v>
      </c>
      <c r="D7" s="68" t="s">
        <v>49</v>
      </c>
      <c r="E7" s="68" t="s">
        <v>66</v>
      </c>
      <c r="F7" s="99" t="s">
        <v>98</v>
      </c>
    </row>
    <row r="8" spans="2:7" x14ac:dyDescent="0.2">
      <c r="B8" s="68" t="s">
        <v>127</v>
      </c>
      <c r="C8" s="68" t="s">
        <v>285</v>
      </c>
      <c r="D8" s="99" t="s">
        <v>53</v>
      </c>
      <c r="E8" s="99" t="s">
        <v>69</v>
      </c>
      <c r="F8" s="68" t="s">
        <v>101</v>
      </c>
    </row>
    <row r="9" spans="2:7" x14ac:dyDescent="0.2">
      <c r="B9" s="99" t="s">
        <v>128</v>
      </c>
      <c r="C9" s="99" t="s">
        <v>286</v>
      </c>
      <c r="E9" s="68" t="s">
        <v>273</v>
      </c>
      <c r="F9" s="99" t="s">
        <v>103</v>
      </c>
    </row>
    <row r="10" spans="2:7" x14ac:dyDescent="0.2">
      <c r="B10" s="68" t="s">
        <v>129</v>
      </c>
      <c r="E10" s="68" t="s">
        <v>121</v>
      </c>
      <c r="F10" s="68" t="s">
        <v>106</v>
      </c>
    </row>
    <row r="11" spans="2:7" x14ac:dyDescent="0.2">
      <c r="B11" s="99" t="s">
        <v>343</v>
      </c>
      <c r="E11" s="99" t="s">
        <v>118</v>
      </c>
      <c r="F11" s="99" t="s">
        <v>108</v>
      </c>
    </row>
    <row r="12" spans="2:7" x14ac:dyDescent="0.2">
      <c r="B12" s="68" t="s">
        <v>345</v>
      </c>
      <c r="F12" s="68" t="s">
        <v>110</v>
      </c>
    </row>
    <row r="13" spans="2:7" x14ac:dyDescent="0.2">
      <c r="B13" s="99" t="s">
        <v>132</v>
      </c>
      <c r="F13" s="99" t="s">
        <v>112</v>
      </c>
    </row>
    <row r="14" spans="2:7" x14ac:dyDescent="0.2">
      <c r="B14" s="68" t="s">
        <v>133</v>
      </c>
      <c r="F14" s="68" t="s">
        <v>114</v>
      </c>
    </row>
    <row r="15" spans="2:7" x14ac:dyDescent="0.2">
      <c r="B15" s="99" t="s">
        <v>135</v>
      </c>
      <c r="F15" s="99" t="s">
        <v>183</v>
      </c>
    </row>
    <row r="16" spans="2:7" x14ac:dyDescent="0.2">
      <c r="B16" s="68" t="s">
        <v>348</v>
      </c>
      <c r="F16" s="68" t="s">
        <v>186</v>
      </c>
    </row>
    <row r="17" spans="2:6" x14ac:dyDescent="0.2">
      <c r="B17" s="99" t="s">
        <v>139</v>
      </c>
      <c r="F17" s="99" t="s">
        <v>188</v>
      </c>
    </row>
    <row r="18" spans="2:6" x14ac:dyDescent="0.2">
      <c r="B18" s="68" t="s">
        <v>146</v>
      </c>
      <c r="F18" s="68" t="s">
        <v>190</v>
      </c>
    </row>
    <row r="19" spans="2:6" x14ac:dyDescent="0.2">
      <c r="B19" s="99" t="s">
        <v>150</v>
      </c>
      <c r="F19" s="99" t="s">
        <v>192</v>
      </c>
    </row>
    <row r="20" spans="2:6" x14ac:dyDescent="0.2">
      <c r="B20" s="68" t="s">
        <v>152</v>
      </c>
      <c r="F20" s="68" t="s">
        <v>194</v>
      </c>
    </row>
    <row r="21" spans="2:6" x14ac:dyDescent="0.2">
      <c r="B21" s="99" t="s">
        <v>153</v>
      </c>
      <c r="F21" s="99" t="s">
        <v>196</v>
      </c>
    </row>
    <row r="22" spans="2:6" x14ac:dyDescent="0.2">
      <c r="B22" s="68" t="s">
        <v>155</v>
      </c>
      <c r="F22" s="68" t="s">
        <v>198</v>
      </c>
    </row>
    <row r="23" spans="2:6" x14ac:dyDescent="0.2">
      <c r="B23" s="99" t="s">
        <v>156</v>
      </c>
      <c r="F23" s="99" t="s">
        <v>250</v>
      </c>
    </row>
    <row r="24" spans="2:6" ht="27.75" x14ac:dyDescent="0.2">
      <c r="B24" s="68" t="s">
        <v>158</v>
      </c>
      <c r="F24" s="68" t="s">
        <v>253</v>
      </c>
    </row>
    <row r="25" spans="2:6" ht="27.75" x14ac:dyDescent="0.2">
      <c r="B25" s="99" t="s">
        <v>160</v>
      </c>
      <c r="F25" s="99" t="s">
        <v>255</v>
      </c>
    </row>
    <row r="26" spans="2:6" x14ac:dyDescent="0.2">
      <c r="B26" s="68" t="s">
        <v>162</v>
      </c>
    </row>
    <row r="27" spans="2:6" x14ac:dyDescent="0.2">
      <c r="B27" s="99" t="s">
        <v>163</v>
      </c>
    </row>
    <row r="28" spans="2:6" x14ac:dyDescent="0.2">
      <c r="B28" s="68" t="s">
        <v>165</v>
      </c>
    </row>
    <row r="29" spans="2:6" x14ac:dyDescent="0.2">
      <c r="B29" s="99" t="s">
        <v>166</v>
      </c>
    </row>
    <row r="30" spans="2:6" x14ac:dyDescent="0.2">
      <c r="B30" s="68" t="s">
        <v>168</v>
      </c>
    </row>
    <row r="31" spans="2:6" x14ac:dyDescent="0.2">
      <c r="B31" s="99" t="s">
        <v>169</v>
      </c>
    </row>
    <row r="32" spans="2:6" x14ac:dyDescent="0.2">
      <c r="B32" s="68" t="s">
        <v>170</v>
      </c>
    </row>
    <row r="33" spans="2:2" x14ac:dyDescent="0.2">
      <c r="B33" s="99" t="s">
        <v>171</v>
      </c>
    </row>
    <row r="34" spans="2:2" x14ac:dyDescent="0.2">
      <c r="B34" s="68" t="s">
        <v>172</v>
      </c>
    </row>
    <row r="35" spans="2:2" x14ac:dyDescent="0.2">
      <c r="B35" s="99" t="s">
        <v>174</v>
      </c>
    </row>
    <row r="36" spans="2:2" x14ac:dyDescent="0.2">
      <c r="B36" s="68" t="s">
        <v>176</v>
      </c>
    </row>
    <row r="37" spans="2:2" x14ac:dyDescent="0.2">
      <c r="B37" s="99" t="s">
        <v>177</v>
      </c>
    </row>
    <row r="38" spans="2:2" x14ac:dyDescent="0.2">
      <c r="B38" s="68" t="s">
        <v>178</v>
      </c>
    </row>
    <row r="39" spans="2:2" x14ac:dyDescent="0.2">
      <c r="B39" s="99" t="s">
        <v>179</v>
      </c>
    </row>
    <row r="40" spans="2:2" x14ac:dyDescent="0.2">
      <c r="B40" s="68" t="s">
        <v>180</v>
      </c>
    </row>
    <row r="41" spans="2:2" x14ac:dyDescent="0.2">
      <c r="B41" s="99" t="s">
        <v>181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1F1CA-A5F2-4EEB-BCEE-8E53FB8E247F}">
  <dimension ref="A2:M50"/>
  <sheetViews>
    <sheetView showGridLines="0" zoomScaleNormal="100" workbookViewId="0">
      <selection activeCell="I36" sqref="I36"/>
    </sheetView>
  </sheetViews>
  <sheetFormatPr defaultColWidth="9.14453125" defaultRowHeight="15" x14ac:dyDescent="0.2"/>
  <cols>
    <col min="1" max="1" width="9.14453125" style="78"/>
    <col min="2" max="2" width="9.55078125" style="78" bestFit="1" customWidth="1"/>
    <col min="3" max="3" width="29.45703125" style="78" customWidth="1"/>
    <col min="4" max="4" width="12.5078125" style="78" bestFit="1" customWidth="1"/>
    <col min="5" max="5" width="13.71875" style="78" bestFit="1" customWidth="1"/>
    <col min="6" max="6" width="37.125" style="78" bestFit="1" customWidth="1"/>
    <col min="7" max="7" width="12.64453125" style="123" bestFit="1" customWidth="1"/>
    <col min="8" max="8" width="20.984375" style="78" bestFit="1" customWidth="1"/>
    <col min="9" max="9" width="21.7890625" style="78" bestFit="1" customWidth="1"/>
    <col min="10" max="10" width="18.4296875" style="78" bestFit="1" customWidth="1"/>
    <col min="11" max="11" width="19.7734375" style="78" bestFit="1" customWidth="1"/>
    <col min="12" max="12" width="25.9609375" style="78" customWidth="1"/>
    <col min="13" max="16384" width="9.14453125" style="78"/>
  </cols>
  <sheetData>
    <row r="2" spans="1:13" x14ac:dyDescent="0.2">
      <c r="B2" s="197" t="s">
        <v>389</v>
      </c>
      <c r="C2" s="196" t="s">
        <v>390</v>
      </c>
      <c r="D2" s="196" t="s">
        <v>391</v>
      </c>
      <c r="E2" s="196" t="s">
        <v>392</v>
      </c>
      <c r="F2" s="196" t="s">
        <v>393</v>
      </c>
      <c r="G2" s="196" t="s">
        <v>394</v>
      </c>
      <c r="H2" s="196" t="s">
        <v>395</v>
      </c>
      <c r="I2" s="196"/>
      <c r="J2" s="196" t="s">
        <v>396</v>
      </c>
      <c r="K2" s="196" t="s">
        <v>397</v>
      </c>
      <c r="L2" s="196" t="s">
        <v>338</v>
      </c>
    </row>
    <row r="3" spans="1:13" x14ac:dyDescent="0.2">
      <c r="B3" s="197"/>
      <c r="C3" s="196"/>
      <c r="D3" s="196"/>
      <c r="E3" s="196"/>
      <c r="F3" s="196"/>
      <c r="G3" s="196"/>
      <c r="H3" s="119" t="s">
        <v>398</v>
      </c>
      <c r="I3" s="119" t="s">
        <v>399</v>
      </c>
      <c r="J3" s="196"/>
      <c r="K3" s="196"/>
      <c r="L3" s="196"/>
    </row>
    <row r="4" spans="1:13" ht="25.5" customHeight="1" x14ac:dyDescent="0.2">
      <c r="B4" s="120" t="s">
        <v>400</v>
      </c>
      <c r="C4" s="120" t="s">
        <v>401</v>
      </c>
      <c r="D4" s="120" t="s">
        <v>402</v>
      </c>
      <c r="E4" s="120" t="s">
        <v>403</v>
      </c>
      <c r="F4" s="125" t="s">
        <v>404</v>
      </c>
      <c r="G4" s="122" t="s">
        <v>405</v>
      </c>
      <c r="H4" s="195" t="s">
        <v>406</v>
      </c>
      <c r="I4" s="195"/>
      <c r="J4" s="120" t="s">
        <v>407</v>
      </c>
      <c r="K4" s="121">
        <v>0.01</v>
      </c>
      <c r="L4" s="124" t="s">
        <v>445</v>
      </c>
      <c r="M4" s="78" t="s">
        <v>443</v>
      </c>
    </row>
    <row r="5" spans="1:13" ht="27.75" x14ac:dyDescent="0.2">
      <c r="B5" s="120" t="s">
        <v>408</v>
      </c>
      <c r="C5" s="120" t="s">
        <v>409</v>
      </c>
      <c r="D5" s="120" t="s">
        <v>410</v>
      </c>
      <c r="E5" s="120" t="s">
        <v>411</v>
      </c>
      <c r="F5" s="120" t="s">
        <v>412</v>
      </c>
      <c r="G5" s="122">
        <v>251098</v>
      </c>
      <c r="H5" s="195" t="s">
        <v>406</v>
      </c>
      <c r="I5" s="195"/>
      <c r="J5" s="120" t="s">
        <v>407</v>
      </c>
      <c r="K5" s="121">
        <v>0.01</v>
      </c>
      <c r="L5" s="124" t="s">
        <v>441</v>
      </c>
      <c r="M5" s="78" t="s">
        <v>444</v>
      </c>
    </row>
    <row r="6" spans="1:13" ht="27.75" x14ac:dyDescent="0.2">
      <c r="B6" s="120" t="s">
        <v>413</v>
      </c>
      <c r="C6" s="120" t="s">
        <v>414</v>
      </c>
      <c r="D6" s="120" t="s">
        <v>415</v>
      </c>
      <c r="E6" s="120" t="s">
        <v>411</v>
      </c>
      <c r="F6" s="120" t="s">
        <v>412</v>
      </c>
      <c r="G6" s="122">
        <v>606031</v>
      </c>
      <c r="H6" s="195" t="s">
        <v>406</v>
      </c>
      <c r="I6" s="195"/>
      <c r="J6" s="120" t="s">
        <v>407</v>
      </c>
      <c r="K6" s="121">
        <v>0.01</v>
      </c>
      <c r="L6" s="124" t="s">
        <v>441</v>
      </c>
      <c r="M6" s="126" t="s">
        <v>444</v>
      </c>
    </row>
    <row r="7" spans="1:13" ht="25.5" x14ac:dyDescent="0.2">
      <c r="A7" s="164" t="s">
        <v>527</v>
      </c>
      <c r="B7" s="120" t="s">
        <v>416</v>
      </c>
      <c r="C7" s="120" t="s">
        <v>417</v>
      </c>
      <c r="D7" s="120" t="s">
        <v>418</v>
      </c>
      <c r="E7" s="120" t="s">
        <v>419</v>
      </c>
      <c r="F7" s="120" t="s">
        <v>420</v>
      </c>
      <c r="G7" s="122" t="s">
        <v>421</v>
      </c>
      <c r="H7" s="195" t="s">
        <v>406</v>
      </c>
      <c r="I7" s="195"/>
      <c r="J7" s="120" t="s">
        <v>407</v>
      </c>
      <c r="K7" s="121">
        <v>0.01</v>
      </c>
      <c r="L7" s="124"/>
    </row>
    <row r="8" spans="1:13" ht="30.75" x14ac:dyDescent="0.2">
      <c r="B8" s="120" t="s">
        <v>422</v>
      </c>
      <c r="C8" s="120" t="s">
        <v>423</v>
      </c>
      <c r="D8" s="120" t="s">
        <v>424</v>
      </c>
      <c r="E8" s="120" t="s">
        <v>411</v>
      </c>
      <c r="F8" s="120" t="s">
        <v>425</v>
      </c>
      <c r="G8" s="122">
        <v>1311976</v>
      </c>
      <c r="H8" s="195" t="s">
        <v>406</v>
      </c>
      <c r="I8" s="195"/>
      <c r="J8" s="120" t="s">
        <v>407</v>
      </c>
      <c r="K8" s="121">
        <v>0.01</v>
      </c>
      <c r="L8" s="124" t="s">
        <v>446</v>
      </c>
      <c r="M8" s="78" t="s">
        <v>444</v>
      </c>
    </row>
    <row r="9" spans="1:13" ht="25.5" x14ac:dyDescent="0.2">
      <c r="B9" s="120" t="s">
        <v>426</v>
      </c>
      <c r="C9" s="120" t="s">
        <v>427</v>
      </c>
      <c r="D9" s="120" t="s">
        <v>428</v>
      </c>
      <c r="E9" s="120" t="s">
        <v>429</v>
      </c>
      <c r="F9" s="120" t="s">
        <v>430</v>
      </c>
      <c r="G9" s="122" t="s">
        <v>431</v>
      </c>
      <c r="H9" s="195" t="s">
        <v>406</v>
      </c>
      <c r="I9" s="195"/>
      <c r="J9" s="120" t="s">
        <v>407</v>
      </c>
      <c r="K9" s="121">
        <v>0.01</v>
      </c>
      <c r="L9" s="124"/>
    </row>
    <row r="10" spans="1:13" ht="25.5" x14ac:dyDescent="0.2">
      <c r="B10" s="120" t="s">
        <v>432</v>
      </c>
      <c r="C10" s="120" t="s">
        <v>433</v>
      </c>
      <c r="D10" s="120" t="s">
        <v>434</v>
      </c>
      <c r="E10" s="120" t="s">
        <v>429</v>
      </c>
      <c r="F10" s="120" t="s">
        <v>435</v>
      </c>
      <c r="G10" s="122" t="s">
        <v>436</v>
      </c>
      <c r="H10" s="195" t="s">
        <v>406</v>
      </c>
      <c r="I10" s="195"/>
      <c r="J10" s="120" t="s">
        <v>407</v>
      </c>
      <c r="K10" s="121">
        <v>0.01</v>
      </c>
      <c r="L10" s="124"/>
    </row>
    <row r="11" spans="1:13" ht="25.5" x14ac:dyDescent="0.2">
      <c r="B11" s="120" t="s">
        <v>437</v>
      </c>
      <c r="C11" s="120" t="s">
        <v>438</v>
      </c>
      <c r="D11" s="120" t="s">
        <v>434</v>
      </c>
      <c r="E11" s="120" t="s">
        <v>429</v>
      </c>
      <c r="F11" s="120" t="s">
        <v>439</v>
      </c>
      <c r="G11" s="122" t="s">
        <v>440</v>
      </c>
      <c r="H11" s="195" t="s">
        <v>406</v>
      </c>
      <c r="I11" s="195"/>
      <c r="J11" s="120" t="s">
        <v>407</v>
      </c>
      <c r="K11" s="121">
        <v>0.01</v>
      </c>
      <c r="L11" s="124"/>
    </row>
    <row r="13" spans="1:13" x14ac:dyDescent="0.2">
      <c r="B13" s="78" t="s">
        <v>442</v>
      </c>
    </row>
    <row r="50" spans="7:7" x14ac:dyDescent="0.2">
      <c r="G50" s="123">
        <f>25000/5</f>
        <v>5000</v>
      </c>
    </row>
  </sheetData>
  <mergeCells count="18">
    <mergeCell ref="G2:G3"/>
    <mergeCell ref="H2:I2"/>
    <mergeCell ref="B2:B3"/>
    <mergeCell ref="C2:C3"/>
    <mergeCell ref="D2:D3"/>
    <mergeCell ref="E2:E3"/>
    <mergeCell ref="F2:F3"/>
    <mergeCell ref="H8:I8"/>
    <mergeCell ref="H9:I9"/>
    <mergeCell ref="H10:I10"/>
    <mergeCell ref="H11:I11"/>
    <mergeCell ref="L2:L3"/>
    <mergeCell ref="J2:J3"/>
    <mergeCell ref="K2:K3"/>
    <mergeCell ref="H4:I4"/>
    <mergeCell ref="H5:I5"/>
    <mergeCell ref="H7:I7"/>
    <mergeCell ref="H6:I6"/>
  </mergeCells>
  <hyperlinks>
    <hyperlink ref="M6" r:id="rId1" xr:uid="{48743902-FA19-4989-B966-81479D68BEF5}"/>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F4A74-A381-400C-A12B-3F2D2D4089D9}">
  <dimension ref="A1:U394"/>
  <sheetViews>
    <sheetView showGridLines="0" zoomScaleNormal="100" workbookViewId="0">
      <pane xSplit="6" ySplit="6" topLeftCell="G7" activePane="bottomRight" state="frozen"/>
      <selection pane="bottomLeft" activeCell="A7" sqref="A7"/>
      <selection pane="topRight" activeCell="E1" sqref="E1"/>
      <selection pane="bottomRight" activeCell="C88" sqref="C88"/>
    </sheetView>
  </sheetViews>
  <sheetFormatPr defaultColWidth="9.14453125" defaultRowHeight="30" customHeight="1" x14ac:dyDescent="0.2"/>
  <cols>
    <col min="1" max="1" width="0" style="67" hidden="1" customWidth="1"/>
    <col min="2" max="2" width="6.1875" style="67" customWidth="1"/>
    <col min="3" max="3" width="45.33203125" style="67" bestFit="1" customWidth="1"/>
    <col min="4" max="4" width="11.703125" style="67" bestFit="1" customWidth="1"/>
    <col min="5" max="5" width="14.52734375" style="67" bestFit="1" customWidth="1"/>
    <col min="6" max="6" width="41.96875" style="67" customWidth="1"/>
    <col min="7" max="7" width="13.31640625" style="67" customWidth="1"/>
    <col min="8" max="10" width="10.89453125" style="14" customWidth="1"/>
    <col min="11" max="11" width="20.84765625" style="14" customWidth="1"/>
    <col min="12" max="12" width="19.7734375" style="14" customWidth="1"/>
    <col min="13" max="13" width="17.08203125" style="15" customWidth="1"/>
    <col min="14" max="17" width="11.296875" style="14" customWidth="1"/>
    <col min="18" max="18" width="30.66796875" style="67" customWidth="1"/>
    <col min="19" max="19" width="16.6796875" style="67" customWidth="1"/>
    <col min="20" max="21" width="37.39453125" style="67" bestFit="1" customWidth="1"/>
    <col min="22" max="16384" width="9.14453125" style="67"/>
  </cols>
  <sheetData>
    <row r="1" spans="1:21" ht="15" x14ac:dyDescent="0.2"/>
    <row r="2" spans="1:21" ht="21" x14ac:dyDescent="0.2">
      <c r="C2" s="13" t="s">
        <v>0</v>
      </c>
      <c r="D2" s="54"/>
      <c r="E2" s="54">
        <f>SUBTOTAL(103,C7:C1048576)</f>
        <v>14</v>
      </c>
      <c r="F2" s="54"/>
    </row>
    <row r="3" spans="1:21" ht="15" x14ac:dyDescent="0.2">
      <c r="G3" s="190" t="s">
        <v>1</v>
      </c>
      <c r="H3" s="190"/>
      <c r="I3" s="190"/>
      <c r="J3" s="190"/>
      <c r="K3" s="14">
        <f>COUNTIF(K7:K1048576,"Y")</f>
        <v>8</v>
      </c>
      <c r="L3" s="14">
        <f>COUNTIF(L7:L1048576,"Y")</f>
        <v>58</v>
      </c>
      <c r="M3" s="14"/>
      <c r="N3" s="190" t="s">
        <v>2</v>
      </c>
      <c r="O3" s="190"/>
      <c r="P3" s="190"/>
      <c r="Q3" s="190"/>
    </row>
    <row r="4" spans="1:21" ht="27.75" x14ac:dyDescent="0.2">
      <c r="B4" s="37" t="s">
        <v>3</v>
      </c>
      <c r="C4" s="11" t="s">
        <v>4</v>
      </c>
      <c r="D4" s="51" t="s">
        <v>5</v>
      </c>
      <c r="E4" s="11" t="s">
        <v>6</v>
      </c>
      <c r="F4" s="51" t="s">
        <v>7</v>
      </c>
      <c r="G4" s="51" t="s">
        <v>8</v>
      </c>
      <c r="H4" s="51" t="s">
        <v>9</v>
      </c>
      <c r="I4" s="51" t="s">
        <v>10</v>
      </c>
      <c r="J4" s="51" t="s">
        <v>11</v>
      </c>
      <c r="K4" s="51" t="s">
        <v>12</v>
      </c>
      <c r="L4" s="51" t="s">
        <v>13</v>
      </c>
      <c r="M4" s="81" t="s">
        <v>14</v>
      </c>
      <c r="N4" s="51" t="s">
        <v>362</v>
      </c>
      <c r="O4" s="51" t="s">
        <v>363</v>
      </c>
      <c r="P4" s="51" t="s">
        <v>364</v>
      </c>
      <c r="Q4" s="51" t="s">
        <v>365</v>
      </c>
      <c r="R4" s="51" t="s">
        <v>15</v>
      </c>
      <c r="S4" s="12" t="s">
        <v>16</v>
      </c>
      <c r="T4" s="69" t="s">
        <v>17</v>
      </c>
      <c r="U4" s="69" t="s">
        <v>338</v>
      </c>
    </row>
    <row r="5" spans="1:21" ht="15" hidden="1" x14ac:dyDescent="0.2">
      <c r="B5" s="37"/>
      <c r="C5" s="11"/>
      <c r="D5" s="51"/>
      <c r="E5" s="11"/>
      <c r="F5" s="51"/>
      <c r="G5" s="16"/>
      <c r="H5" s="51"/>
      <c r="I5" s="51"/>
      <c r="J5" s="51"/>
      <c r="K5" s="51"/>
      <c r="L5" s="51"/>
      <c r="M5" s="17" t="s">
        <v>18</v>
      </c>
      <c r="N5" s="51"/>
      <c r="O5" s="51"/>
      <c r="P5" s="51"/>
      <c r="Q5" s="51"/>
      <c r="R5" s="51"/>
      <c r="S5" s="10"/>
      <c r="T5" s="69"/>
      <c r="U5" s="69"/>
    </row>
    <row r="6" spans="1:21" s="5" customFormat="1" ht="15" hidden="1" x14ac:dyDescent="0.2">
      <c r="B6" s="38"/>
      <c r="C6" s="12"/>
      <c r="D6" s="12"/>
      <c r="E6" s="12"/>
      <c r="F6" s="52"/>
      <c r="G6" s="12" t="s">
        <v>19</v>
      </c>
      <c r="H6" s="12" t="s">
        <v>19</v>
      </c>
      <c r="I6" s="12" t="s">
        <v>19</v>
      </c>
      <c r="J6" s="12" t="s">
        <v>19</v>
      </c>
      <c r="K6" s="12" t="s">
        <v>20</v>
      </c>
      <c r="L6" s="12" t="s">
        <v>20</v>
      </c>
      <c r="M6" s="6" t="s">
        <v>20</v>
      </c>
      <c r="N6" s="12" t="s">
        <v>20</v>
      </c>
      <c r="O6" s="12" t="s">
        <v>20</v>
      </c>
      <c r="P6" s="12" t="s">
        <v>20</v>
      </c>
      <c r="Q6" s="12" t="s">
        <v>20</v>
      </c>
      <c r="R6" s="52"/>
      <c r="S6" s="10"/>
      <c r="T6" s="70"/>
      <c r="U6" s="70"/>
    </row>
    <row r="7" spans="1:21" ht="30" hidden="1" customHeight="1" x14ac:dyDescent="0.2">
      <c r="A7" s="67">
        <v>1</v>
      </c>
      <c r="B7" s="59">
        <f>ROW()-6</f>
        <v>1</v>
      </c>
      <c r="C7" s="68" t="s">
        <v>21</v>
      </c>
      <c r="D7" s="68" t="str">
        <f>VLOOKUP(E7,Sheet2!$E$2:$F$12,2,0)</f>
        <v>Central</v>
      </c>
      <c r="E7" s="18" t="s">
        <v>22</v>
      </c>
      <c r="F7" s="55" t="s">
        <v>23</v>
      </c>
      <c r="G7" s="58" t="s">
        <v>24</v>
      </c>
      <c r="H7" s="80" t="s">
        <v>25</v>
      </c>
      <c r="I7" s="80" t="s">
        <v>25</v>
      </c>
      <c r="J7" s="80" t="s">
        <v>25</v>
      </c>
      <c r="K7" s="80" t="s">
        <v>26</v>
      </c>
      <c r="L7" s="80" t="s">
        <v>27</v>
      </c>
      <c r="M7" s="19" t="s">
        <v>26</v>
      </c>
      <c r="N7" s="80" t="s">
        <v>26</v>
      </c>
      <c r="O7" s="80" t="s">
        <v>26</v>
      </c>
      <c r="P7" s="80" t="s">
        <v>26</v>
      </c>
      <c r="Q7" s="80" t="s">
        <v>28</v>
      </c>
      <c r="R7" s="68"/>
      <c r="S7" s="68" t="s">
        <v>29</v>
      </c>
      <c r="T7" s="71"/>
      <c r="U7" s="71"/>
    </row>
    <row r="8" spans="1:21" ht="30" hidden="1" customHeight="1" x14ac:dyDescent="0.2">
      <c r="A8" s="67">
        <v>2</v>
      </c>
      <c r="B8" s="59">
        <f>ROW()-6</f>
        <v>2</v>
      </c>
      <c r="C8" s="68" t="s">
        <v>30</v>
      </c>
      <c r="D8" s="68" t="str">
        <f>VLOOKUP(E8,Sheet2!$E$2:$F$12,2,0)</f>
        <v>Central</v>
      </c>
      <c r="E8" s="18" t="s">
        <v>22</v>
      </c>
      <c r="F8" s="55" t="s">
        <v>31</v>
      </c>
      <c r="G8" s="80" t="s">
        <v>32</v>
      </c>
      <c r="H8" s="58" t="s">
        <v>24</v>
      </c>
      <c r="I8" s="58" t="s">
        <v>24</v>
      </c>
      <c r="J8" s="80" t="s">
        <v>25</v>
      </c>
      <c r="K8" s="80" t="s">
        <v>26</v>
      </c>
      <c r="L8" s="80" t="s">
        <v>27</v>
      </c>
      <c r="M8" s="19" t="s">
        <v>26</v>
      </c>
      <c r="N8" s="80" t="s">
        <v>26</v>
      </c>
      <c r="O8" s="80" t="s">
        <v>26</v>
      </c>
      <c r="P8" s="80" t="s">
        <v>26</v>
      </c>
      <c r="Q8" s="80" t="s">
        <v>28</v>
      </c>
      <c r="R8" s="68"/>
      <c r="S8" s="68" t="s">
        <v>29</v>
      </c>
      <c r="T8" s="71" t="s">
        <v>33</v>
      </c>
      <c r="U8" s="71"/>
    </row>
    <row r="9" spans="1:21" s="78" customFormat="1" ht="15" hidden="1" x14ac:dyDescent="0.2">
      <c r="A9" s="78">
        <v>3</v>
      </c>
      <c r="B9" s="60">
        <f>ROW()-6</f>
        <v>3</v>
      </c>
      <c r="C9" s="66" t="s">
        <v>34</v>
      </c>
      <c r="D9" s="66" t="str">
        <f>VLOOKUP(E9,Sheet2!$E$2:$F$12,2,0)</f>
        <v>Central</v>
      </c>
      <c r="E9" s="2" t="s">
        <v>22</v>
      </c>
      <c r="F9" s="61" t="s">
        <v>35</v>
      </c>
      <c r="G9" s="1" t="s">
        <v>36</v>
      </c>
      <c r="H9" s="49" t="s">
        <v>24</v>
      </c>
      <c r="I9" s="49" t="s">
        <v>24</v>
      </c>
      <c r="J9" s="1" t="s">
        <v>25</v>
      </c>
      <c r="K9" s="1" t="s">
        <v>27</v>
      </c>
      <c r="L9" s="1" t="s">
        <v>26</v>
      </c>
      <c r="M9" s="4" t="s">
        <v>27</v>
      </c>
      <c r="N9" s="1" t="s">
        <v>26</v>
      </c>
      <c r="O9" s="1" t="s">
        <v>26</v>
      </c>
      <c r="P9" s="1" t="s">
        <v>26</v>
      </c>
      <c r="Q9" s="1" t="s">
        <v>28</v>
      </c>
      <c r="R9" s="66"/>
      <c r="S9" s="66" t="s">
        <v>29</v>
      </c>
      <c r="T9" s="72"/>
      <c r="U9" s="72"/>
    </row>
    <row r="10" spans="1:21" ht="30" hidden="1" customHeight="1" x14ac:dyDescent="0.2">
      <c r="A10" s="67">
        <v>4</v>
      </c>
      <c r="B10" s="59">
        <f>ROW()-6</f>
        <v>4</v>
      </c>
      <c r="C10" s="68" t="s">
        <v>37</v>
      </c>
      <c r="D10" s="68" t="str">
        <f>VLOOKUP(E10,Sheet2!$E$2:$F$12,2,0)</f>
        <v>Central</v>
      </c>
      <c r="E10" s="18" t="s">
        <v>22</v>
      </c>
      <c r="F10" s="55" t="s">
        <v>38</v>
      </c>
      <c r="G10" s="80" t="s">
        <v>25</v>
      </c>
      <c r="H10" s="58" t="s">
        <v>24</v>
      </c>
      <c r="I10" s="58" t="s">
        <v>24</v>
      </c>
      <c r="J10" s="80" t="s">
        <v>25</v>
      </c>
      <c r="K10" s="80" t="s">
        <v>26</v>
      </c>
      <c r="L10" s="80" t="s">
        <v>27</v>
      </c>
      <c r="M10" s="19" t="s">
        <v>26</v>
      </c>
      <c r="N10" s="80" t="s">
        <v>26</v>
      </c>
      <c r="O10" s="80" t="s">
        <v>26</v>
      </c>
      <c r="P10" s="80" t="s">
        <v>26</v>
      </c>
      <c r="Q10" s="80" t="s">
        <v>28</v>
      </c>
      <c r="R10" s="68"/>
      <c r="S10" s="68" t="s">
        <v>29</v>
      </c>
      <c r="T10" s="71"/>
      <c r="U10" s="71"/>
    </row>
    <row r="11" spans="1:21" ht="30" hidden="1" customHeight="1" x14ac:dyDescent="0.2">
      <c r="A11" s="67">
        <v>5</v>
      </c>
      <c r="B11" s="59">
        <f t="shared" ref="B11:B42" si="0">ROW()-6</f>
        <v>5</v>
      </c>
      <c r="C11" s="68" t="s">
        <v>39</v>
      </c>
      <c r="D11" s="68" t="str">
        <f>VLOOKUP(E11,Sheet2!$E$2:$F$12,2,0)</f>
        <v>Central</v>
      </c>
      <c r="E11" s="68" t="s">
        <v>40</v>
      </c>
      <c r="F11" s="55" t="s">
        <v>41</v>
      </c>
      <c r="G11" s="58" t="s">
        <v>24</v>
      </c>
      <c r="H11" s="80" t="s">
        <v>25</v>
      </c>
      <c r="I11" s="80" t="s">
        <v>25</v>
      </c>
      <c r="J11" s="80" t="s">
        <v>25</v>
      </c>
      <c r="K11" s="80"/>
      <c r="L11" s="80"/>
      <c r="M11" s="19" t="s">
        <v>26</v>
      </c>
      <c r="N11" s="80"/>
      <c r="O11" s="80"/>
      <c r="P11" s="80"/>
      <c r="Q11" s="80"/>
      <c r="R11" s="68"/>
      <c r="S11" s="68" t="s">
        <v>42</v>
      </c>
      <c r="T11" s="71" t="s">
        <v>43</v>
      </c>
      <c r="U11" s="71"/>
    </row>
    <row r="12" spans="1:21" ht="30" hidden="1" customHeight="1" x14ac:dyDescent="0.2">
      <c r="A12" s="67">
        <v>6</v>
      </c>
      <c r="B12" s="59">
        <f t="shared" si="0"/>
        <v>6</v>
      </c>
      <c r="C12" s="68" t="s">
        <v>44</v>
      </c>
      <c r="D12" s="68" t="str">
        <f>VLOOKUP(E12,Sheet2!$E$2:$F$12,2,0)</f>
        <v>Central</v>
      </c>
      <c r="E12" s="68" t="s">
        <v>40</v>
      </c>
      <c r="F12" s="56" t="s">
        <v>45</v>
      </c>
      <c r="G12" s="80" t="s">
        <v>25</v>
      </c>
      <c r="H12" s="58" t="s">
        <v>24</v>
      </c>
      <c r="I12" s="80" t="s">
        <v>25</v>
      </c>
      <c r="J12" s="80" t="s">
        <v>25</v>
      </c>
      <c r="K12" s="80" t="s">
        <v>26</v>
      </c>
      <c r="L12" s="80" t="s">
        <v>27</v>
      </c>
      <c r="M12" s="19" t="s">
        <v>26</v>
      </c>
      <c r="N12" s="80"/>
      <c r="O12" s="80"/>
      <c r="P12" s="80"/>
      <c r="Q12" s="80"/>
      <c r="R12" s="68"/>
      <c r="S12" s="68" t="s">
        <v>42</v>
      </c>
      <c r="T12" s="71" t="s">
        <v>33</v>
      </c>
      <c r="U12" s="71"/>
    </row>
    <row r="13" spans="1:21" ht="30" hidden="1" customHeight="1" x14ac:dyDescent="0.2">
      <c r="A13" s="67">
        <v>7</v>
      </c>
      <c r="B13" s="59">
        <f t="shared" si="0"/>
        <v>7</v>
      </c>
      <c r="C13" s="68" t="s">
        <v>46</v>
      </c>
      <c r="D13" s="68" t="str">
        <f>VLOOKUP(E13,Sheet2!$E$2:$F$12,2,0)</f>
        <v>Central</v>
      </c>
      <c r="E13" s="68" t="s">
        <v>40</v>
      </c>
      <c r="F13" s="56" t="s">
        <v>47</v>
      </c>
      <c r="G13" s="80" t="s">
        <v>25</v>
      </c>
      <c r="H13" s="58" t="s">
        <v>24</v>
      </c>
      <c r="I13" s="80" t="s">
        <v>25</v>
      </c>
      <c r="J13" s="80" t="s">
        <v>25</v>
      </c>
      <c r="K13" s="80" t="s">
        <v>26</v>
      </c>
      <c r="L13" s="80" t="s">
        <v>27</v>
      </c>
      <c r="M13" s="19" t="s">
        <v>26</v>
      </c>
      <c r="N13" s="80"/>
      <c r="O13" s="80"/>
      <c r="P13" s="80"/>
      <c r="Q13" s="80"/>
      <c r="R13" s="68"/>
      <c r="S13" s="68" t="s">
        <v>42</v>
      </c>
      <c r="T13" s="71" t="s">
        <v>48</v>
      </c>
      <c r="U13" s="71"/>
    </row>
    <row r="14" spans="1:21" ht="30" hidden="1" customHeight="1" x14ac:dyDescent="0.2">
      <c r="A14" s="78">
        <v>8</v>
      </c>
      <c r="B14" s="59">
        <f t="shared" si="0"/>
        <v>8</v>
      </c>
      <c r="C14" s="68" t="s">
        <v>49</v>
      </c>
      <c r="D14" s="68" t="str">
        <f>VLOOKUP(E14,Sheet2!$E$2:$F$12,2,0)</f>
        <v>Central</v>
      </c>
      <c r="E14" s="68" t="s">
        <v>50</v>
      </c>
      <c r="F14" s="56" t="s">
        <v>287</v>
      </c>
      <c r="G14" s="80" t="s">
        <v>25</v>
      </c>
      <c r="H14" s="80" t="s">
        <v>25</v>
      </c>
      <c r="I14" s="80" t="s">
        <v>25</v>
      </c>
      <c r="J14" s="80">
        <v>250</v>
      </c>
      <c r="K14" s="80" t="s">
        <v>26</v>
      </c>
      <c r="L14" s="80" t="s">
        <v>27</v>
      </c>
      <c r="M14" s="19" t="s">
        <v>26</v>
      </c>
      <c r="N14" s="80" t="s">
        <v>26</v>
      </c>
      <c r="O14" s="80" t="s">
        <v>26</v>
      </c>
      <c r="P14" s="80"/>
      <c r="Q14" s="80" t="s">
        <v>27</v>
      </c>
      <c r="R14" s="68" t="s">
        <v>51</v>
      </c>
      <c r="S14" s="68" t="s">
        <v>52</v>
      </c>
      <c r="T14" s="71"/>
      <c r="U14" s="71"/>
    </row>
    <row r="15" spans="1:21" ht="30" hidden="1" customHeight="1" x14ac:dyDescent="0.2">
      <c r="A15" s="67">
        <v>9</v>
      </c>
      <c r="B15" s="59">
        <f t="shared" si="0"/>
        <v>9</v>
      </c>
      <c r="C15" s="68" t="s">
        <v>53</v>
      </c>
      <c r="D15" s="68" t="str">
        <f>VLOOKUP(E15,Sheet2!$E$2:$F$12,2,0)</f>
        <v>Central</v>
      </c>
      <c r="E15" s="68" t="s">
        <v>54</v>
      </c>
      <c r="F15" s="56" t="s">
        <v>288</v>
      </c>
      <c r="G15" s="80" t="s">
        <v>25</v>
      </c>
      <c r="H15" s="80" t="s">
        <v>25</v>
      </c>
      <c r="I15" s="80" t="s">
        <v>25</v>
      </c>
      <c r="J15" s="80">
        <v>200</v>
      </c>
      <c r="K15" s="80" t="s">
        <v>26</v>
      </c>
      <c r="L15" s="80" t="s">
        <v>27</v>
      </c>
      <c r="M15" s="19" t="s">
        <v>26</v>
      </c>
      <c r="N15" s="80" t="s">
        <v>26</v>
      </c>
      <c r="O15" s="80" t="s">
        <v>26</v>
      </c>
      <c r="P15" s="80"/>
      <c r="Q15" s="80" t="s">
        <v>27</v>
      </c>
      <c r="R15" s="68" t="s">
        <v>51</v>
      </c>
      <c r="S15" s="68" t="s">
        <v>52</v>
      </c>
      <c r="T15" s="71"/>
      <c r="U15" s="71"/>
    </row>
    <row r="16" spans="1:21" ht="30" hidden="1" customHeight="1" x14ac:dyDescent="0.2">
      <c r="A16" s="67">
        <v>10</v>
      </c>
      <c r="B16" s="59">
        <f t="shared" si="0"/>
        <v>10</v>
      </c>
      <c r="C16" s="68" t="s">
        <v>39</v>
      </c>
      <c r="D16" s="68" t="str">
        <f>VLOOKUP(E16,Sheet2!$E$2:$F$12,2,0)</f>
        <v>Central</v>
      </c>
      <c r="E16" s="18" t="s">
        <v>55</v>
      </c>
      <c r="F16" s="55" t="s">
        <v>41</v>
      </c>
      <c r="G16" s="80" t="s">
        <v>56</v>
      </c>
      <c r="H16" s="80" t="s">
        <v>25</v>
      </c>
      <c r="I16" s="80" t="s">
        <v>25</v>
      </c>
      <c r="J16" s="80" t="s">
        <v>25</v>
      </c>
      <c r="K16" s="80" t="s">
        <v>27</v>
      </c>
      <c r="L16" s="80" t="s">
        <v>26</v>
      </c>
      <c r="M16" s="19" t="s">
        <v>26</v>
      </c>
      <c r="N16" s="80" t="s">
        <v>26</v>
      </c>
      <c r="O16" s="80" t="s">
        <v>26</v>
      </c>
      <c r="P16" s="80" t="s">
        <v>26</v>
      </c>
      <c r="Q16" s="80" t="s">
        <v>28</v>
      </c>
      <c r="R16" s="68"/>
      <c r="S16" s="68" t="s">
        <v>29</v>
      </c>
      <c r="T16" s="71" t="s">
        <v>57</v>
      </c>
      <c r="U16" s="71"/>
    </row>
    <row r="17" spans="1:21" ht="30" hidden="1" customHeight="1" x14ac:dyDescent="0.2">
      <c r="A17" s="67">
        <v>11</v>
      </c>
      <c r="B17" s="59">
        <f t="shared" si="0"/>
        <v>11</v>
      </c>
      <c r="C17" s="68" t="s">
        <v>39</v>
      </c>
      <c r="D17" s="68" t="str">
        <f>VLOOKUP(E17,Sheet2!$E$2:$F$12,2,0)</f>
        <v>Central</v>
      </c>
      <c r="E17" s="18" t="s">
        <v>55</v>
      </c>
      <c r="F17" s="55" t="s">
        <v>41</v>
      </c>
      <c r="G17" s="58" t="s">
        <v>24</v>
      </c>
      <c r="H17" s="80" t="s">
        <v>25</v>
      </c>
      <c r="I17" s="80" t="s">
        <v>25</v>
      </c>
      <c r="J17" s="80" t="s">
        <v>25</v>
      </c>
      <c r="K17" s="80" t="s">
        <v>27</v>
      </c>
      <c r="L17" s="80" t="s">
        <v>26</v>
      </c>
      <c r="M17" s="19" t="s">
        <v>26</v>
      </c>
      <c r="N17" s="80" t="s">
        <v>26</v>
      </c>
      <c r="O17" s="80" t="s">
        <v>26</v>
      </c>
      <c r="P17" s="80" t="s">
        <v>26</v>
      </c>
      <c r="Q17" s="80" t="s">
        <v>28</v>
      </c>
      <c r="R17" s="68"/>
      <c r="S17" s="68" t="s">
        <v>29</v>
      </c>
      <c r="T17" s="71" t="s">
        <v>370</v>
      </c>
      <c r="U17" s="71"/>
    </row>
    <row r="18" spans="1:21" ht="30" hidden="1" customHeight="1" x14ac:dyDescent="0.2">
      <c r="A18" s="67">
        <v>12</v>
      </c>
      <c r="B18" s="59">
        <f t="shared" si="0"/>
        <v>12</v>
      </c>
      <c r="C18" s="68" t="s">
        <v>58</v>
      </c>
      <c r="D18" s="68" t="str">
        <f>VLOOKUP(E18,Sheet2!$E$2:$F$12,2,0)</f>
        <v>East</v>
      </c>
      <c r="E18" s="68" t="s">
        <v>59</v>
      </c>
      <c r="F18" s="56" t="s">
        <v>60</v>
      </c>
      <c r="G18" s="80" t="s">
        <v>25</v>
      </c>
      <c r="H18" s="80">
        <v>12000</v>
      </c>
      <c r="I18" s="80"/>
      <c r="J18" s="80" t="s">
        <v>25</v>
      </c>
      <c r="K18" s="80" t="s">
        <v>27</v>
      </c>
      <c r="L18" s="80" t="s">
        <v>26</v>
      </c>
      <c r="M18" s="19" t="s">
        <v>26</v>
      </c>
      <c r="N18" s="80"/>
      <c r="O18" s="80" t="s">
        <v>27</v>
      </c>
      <c r="P18" s="80"/>
      <c r="Q18" s="80"/>
      <c r="R18" s="68"/>
      <c r="S18" s="68" t="s">
        <v>61</v>
      </c>
      <c r="T18" s="71" t="s">
        <v>371</v>
      </c>
      <c r="U18" s="71"/>
    </row>
    <row r="19" spans="1:21" ht="30" hidden="1" customHeight="1" x14ac:dyDescent="0.2">
      <c r="A19" s="78">
        <v>13</v>
      </c>
      <c r="B19" s="59">
        <f t="shared" si="0"/>
        <v>13</v>
      </c>
      <c r="C19" s="68" t="s">
        <v>58</v>
      </c>
      <c r="D19" s="68" t="str">
        <f>VLOOKUP(E19,Sheet2!$E$2:$F$12,2,0)</f>
        <v>East</v>
      </c>
      <c r="E19" s="68" t="s">
        <v>59</v>
      </c>
      <c r="F19" s="56" t="s">
        <v>60</v>
      </c>
      <c r="G19" s="80" t="s">
        <v>25</v>
      </c>
      <c r="H19" s="80" t="s">
        <v>25</v>
      </c>
      <c r="I19" s="80" t="s">
        <v>25</v>
      </c>
      <c r="J19" s="80">
        <v>1500</v>
      </c>
      <c r="K19" s="80" t="s">
        <v>27</v>
      </c>
      <c r="L19" s="80" t="s">
        <v>26</v>
      </c>
      <c r="M19" s="19" t="s">
        <v>26</v>
      </c>
      <c r="N19" s="80"/>
      <c r="O19" s="80"/>
      <c r="P19" s="80"/>
      <c r="Q19" s="80" t="s">
        <v>26</v>
      </c>
      <c r="R19" s="68"/>
      <c r="S19" s="68" t="s">
        <v>61</v>
      </c>
      <c r="T19" s="71" t="s">
        <v>371</v>
      </c>
      <c r="U19" s="71"/>
    </row>
    <row r="20" spans="1:21" ht="30" hidden="1" customHeight="1" x14ac:dyDescent="0.2">
      <c r="A20" s="67">
        <v>14</v>
      </c>
      <c r="B20" s="59">
        <f t="shared" si="0"/>
        <v>14</v>
      </c>
      <c r="C20" s="68" t="s">
        <v>62</v>
      </c>
      <c r="D20" s="68" t="str">
        <f>VLOOKUP(E20,Sheet2!$E$2:$F$12,2,0)</f>
        <v>East</v>
      </c>
      <c r="E20" s="68" t="s">
        <v>59</v>
      </c>
      <c r="F20" s="56" t="s">
        <v>63</v>
      </c>
      <c r="G20" s="80" t="s">
        <v>25</v>
      </c>
      <c r="H20" s="80">
        <v>2000</v>
      </c>
      <c r="I20" s="80" t="s">
        <v>25</v>
      </c>
      <c r="J20" s="80" t="s">
        <v>25</v>
      </c>
      <c r="K20" s="80" t="s">
        <v>26</v>
      </c>
      <c r="L20" s="80" t="s">
        <v>27</v>
      </c>
      <c r="M20" s="19" t="s">
        <v>26</v>
      </c>
      <c r="N20" s="80"/>
      <c r="O20" s="80" t="s">
        <v>26</v>
      </c>
      <c r="P20" s="80"/>
      <c r="Q20" s="80"/>
      <c r="R20" s="68"/>
      <c r="S20" s="68" t="s">
        <v>61</v>
      </c>
      <c r="T20" s="71"/>
      <c r="U20" s="71"/>
    </row>
    <row r="21" spans="1:21" ht="30" hidden="1" customHeight="1" x14ac:dyDescent="0.2">
      <c r="A21" s="67">
        <v>15</v>
      </c>
      <c r="B21" s="59">
        <f t="shared" si="0"/>
        <v>15</v>
      </c>
      <c r="C21" s="68" t="s">
        <v>64</v>
      </c>
      <c r="D21" s="68" t="str">
        <f>VLOOKUP(E21,Sheet2!$E$2:$F$12,2,0)</f>
        <v>East</v>
      </c>
      <c r="E21" s="68" t="s">
        <v>59</v>
      </c>
      <c r="F21" s="56" t="s">
        <v>289</v>
      </c>
      <c r="G21" s="80" t="s">
        <v>25</v>
      </c>
      <c r="H21" s="80">
        <v>3000</v>
      </c>
      <c r="I21" s="80" t="s">
        <v>25</v>
      </c>
      <c r="J21" s="80" t="s">
        <v>25</v>
      </c>
      <c r="K21" s="80" t="s">
        <v>27</v>
      </c>
      <c r="L21" s="80" t="s">
        <v>26</v>
      </c>
      <c r="M21" s="19" t="s">
        <v>26</v>
      </c>
      <c r="N21" s="80"/>
      <c r="O21" s="80" t="s">
        <v>27</v>
      </c>
      <c r="P21" s="80"/>
      <c r="Q21" s="80"/>
      <c r="R21" s="68"/>
      <c r="S21" s="68" t="s">
        <v>61</v>
      </c>
      <c r="T21" s="71"/>
      <c r="U21" s="71"/>
    </row>
    <row r="22" spans="1:21" ht="30" hidden="1" customHeight="1" x14ac:dyDescent="0.2">
      <c r="A22" s="67">
        <v>16</v>
      </c>
      <c r="B22" s="59">
        <f t="shared" si="0"/>
        <v>16</v>
      </c>
      <c r="C22" s="68" t="s">
        <v>66</v>
      </c>
      <c r="D22" s="68" t="str">
        <f>VLOOKUP(E22,Sheet2!$E$2:$F$12,2,0)</f>
        <v>East</v>
      </c>
      <c r="E22" s="68" t="s">
        <v>59</v>
      </c>
      <c r="F22" s="56" t="s">
        <v>65</v>
      </c>
      <c r="G22" s="80" t="s">
        <v>25</v>
      </c>
      <c r="H22" s="80">
        <v>2000</v>
      </c>
      <c r="I22" s="80" t="s">
        <v>25</v>
      </c>
      <c r="J22" s="80" t="s">
        <v>25</v>
      </c>
      <c r="K22" s="80" t="s">
        <v>26</v>
      </c>
      <c r="L22" s="80" t="s">
        <v>27</v>
      </c>
      <c r="M22" s="19" t="s">
        <v>26</v>
      </c>
      <c r="N22" s="80"/>
      <c r="O22" s="80" t="s">
        <v>27</v>
      </c>
      <c r="P22" s="80"/>
      <c r="Q22" s="80"/>
      <c r="R22" s="68"/>
      <c r="S22" s="68" t="s">
        <v>61</v>
      </c>
      <c r="T22" s="71"/>
      <c r="U22" s="71"/>
    </row>
    <row r="23" spans="1:21" s="78" customFormat="1" ht="15" hidden="1" x14ac:dyDescent="0.2">
      <c r="A23" s="67">
        <v>17</v>
      </c>
      <c r="B23" s="60">
        <f t="shared" si="0"/>
        <v>17</v>
      </c>
      <c r="C23" s="66" t="s">
        <v>67</v>
      </c>
      <c r="D23" s="66" t="str">
        <f>VLOOKUP(E23,Sheet2!$E$2:$F$12,2,0)</f>
        <v>East</v>
      </c>
      <c r="E23" s="66" t="s">
        <v>59</v>
      </c>
      <c r="F23" s="62" t="s">
        <v>68</v>
      </c>
      <c r="G23" s="1" t="s">
        <v>25</v>
      </c>
      <c r="H23" s="1" t="s">
        <v>25</v>
      </c>
      <c r="I23" s="53" t="s">
        <v>25</v>
      </c>
      <c r="J23" s="1">
        <v>4200</v>
      </c>
      <c r="K23" s="53" t="s">
        <v>27</v>
      </c>
      <c r="L23" s="53" t="s">
        <v>26</v>
      </c>
      <c r="M23" s="50" t="s">
        <v>27</v>
      </c>
      <c r="N23" s="53"/>
      <c r="O23" s="53"/>
      <c r="P23" s="53"/>
      <c r="Q23" s="53" t="s">
        <v>27</v>
      </c>
      <c r="R23" s="66"/>
      <c r="S23" s="66" t="s">
        <v>61</v>
      </c>
      <c r="T23" s="72"/>
      <c r="U23" s="72"/>
    </row>
    <row r="24" spans="1:21" ht="30" hidden="1" customHeight="1" x14ac:dyDescent="0.2">
      <c r="A24" s="78">
        <v>18</v>
      </c>
      <c r="B24" s="59">
        <f t="shared" si="0"/>
        <v>18</v>
      </c>
      <c r="C24" s="68" t="s">
        <v>69</v>
      </c>
      <c r="D24" s="68" t="str">
        <f>VLOOKUP(E24,Sheet2!$E$2:$F$12,2,0)</f>
        <v>East</v>
      </c>
      <c r="E24" s="68" t="s">
        <v>70</v>
      </c>
      <c r="F24" s="56" t="s">
        <v>290</v>
      </c>
      <c r="G24" s="80" t="s">
        <v>25</v>
      </c>
      <c r="H24" s="20">
        <v>4100</v>
      </c>
      <c r="I24" s="80" t="s">
        <v>25</v>
      </c>
      <c r="J24" s="80" t="s">
        <v>25</v>
      </c>
      <c r="K24" s="80" t="s">
        <v>26</v>
      </c>
      <c r="L24" s="80" t="s">
        <v>27</v>
      </c>
      <c r="M24" s="19" t="s">
        <v>26</v>
      </c>
      <c r="N24" s="80"/>
      <c r="O24" s="80" t="s">
        <v>26</v>
      </c>
      <c r="P24" s="80"/>
      <c r="Q24" s="80"/>
      <c r="R24" s="68"/>
      <c r="S24" s="68" t="s">
        <v>71</v>
      </c>
      <c r="T24" s="71"/>
      <c r="U24" s="71"/>
    </row>
    <row r="25" spans="1:21" s="78" customFormat="1" ht="15" hidden="1" x14ac:dyDescent="0.2">
      <c r="A25" s="67">
        <v>19</v>
      </c>
      <c r="B25" s="60">
        <f t="shared" si="0"/>
        <v>19</v>
      </c>
      <c r="C25" s="66" t="s">
        <v>72</v>
      </c>
      <c r="D25" s="66" t="str">
        <f>VLOOKUP(E25,Sheet2!$E$2:$F$12,2,0)</f>
        <v>South</v>
      </c>
      <c r="E25" s="66" t="s">
        <v>73</v>
      </c>
      <c r="F25" s="62" t="s">
        <v>74</v>
      </c>
      <c r="G25" s="53" t="s">
        <v>25</v>
      </c>
      <c r="H25" s="49" t="s">
        <v>24</v>
      </c>
      <c r="I25" s="53" t="s">
        <v>25</v>
      </c>
      <c r="J25" s="53" t="s">
        <v>25</v>
      </c>
      <c r="K25" s="53"/>
      <c r="L25" s="53"/>
      <c r="M25" s="50" t="s">
        <v>27</v>
      </c>
      <c r="N25" s="53"/>
      <c r="O25" s="53"/>
      <c r="P25" s="53"/>
      <c r="Q25" s="53"/>
      <c r="R25" s="66"/>
      <c r="S25" s="66" t="s">
        <v>75</v>
      </c>
      <c r="T25" s="72"/>
      <c r="U25" s="72"/>
    </row>
    <row r="26" spans="1:21" s="78" customFormat="1" ht="15" hidden="1" x14ac:dyDescent="0.2">
      <c r="A26" s="67">
        <v>20</v>
      </c>
      <c r="B26" s="60">
        <f t="shared" si="0"/>
        <v>20</v>
      </c>
      <c r="C26" s="66" t="s">
        <v>76</v>
      </c>
      <c r="D26" s="66" t="str">
        <f>VLOOKUP(E26,Sheet2!$E$2:$F$12,2,0)</f>
        <v>South</v>
      </c>
      <c r="E26" s="66" t="s">
        <v>73</v>
      </c>
      <c r="F26" s="62" t="s">
        <v>77</v>
      </c>
      <c r="G26" s="53" t="s">
        <v>25</v>
      </c>
      <c r="H26" s="49" t="s">
        <v>24</v>
      </c>
      <c r="I26" s="53" t="s">
        <v>25</v>
      </c>
      <c r="J26" s="49" t="s">
        <v>24</v>
      </c>
      <c r="K26" s="53"/>
      <c r="L26" s="53"/>
      <c r="M26" s="50" t="s">
        <v>27</v>
      </c>
      <c r="N26" s="53"/>
      <c r="O26" s="53"/>
      <c r="P26" s="53"/>
      <c r="Q26" s="53"/>
      <c r="R26" s="66"/>
      <c r="S26" s="66" t="s">
        <v>75</v>
      </c>
      <c r="T26" s="72"/>
      <c r="U26" s="72"/>
    </row>
    <row r="27" spans="1:21" s="78" customFormat="1" ht="15" hidden="1" x14ac:dyDescent="0.2">
      <c r="A27" s="67">
        <v>21</v>
      </c>
      <c r="B27" s="60">
        <f t="shared" si="0"/>
        <v>21</v>
      </c>
      <c r="C27" s="66" t="s">
        <v>78</v>
      </c>
      <c r="D27" s="66" t="str">
        <f>VLOOKUP(E27,Sheet2!$E$2:$F$12,2,0)</f>
        <v>South</v>
      </c>
      <c r="E27" s="66" t="s">
        <v>73</v>
      </c>
      <c r="F27" s="62" t="s">
        <v>79</v>
      </c>
      <c r="G27" s="53" t="s">
        <v>25</v>
      </c>
      <c r="H27" s="49" t="s">
        <v>24</v>
      </c>
      <c r="I27" s="53" t="s">
        <v>25</v>
      </c>
      <c r="J27" s="49" t="s">
        <v>24</v>
      </c>
      <c r="K27" s="53"/>
      <c r="L27" s="53"/>
      <c r="M27" s="50" t="s">
        <v>27</v>
      </c>
      <c r="N27" s="53"/>
      <c r="O27" s="53"/>
      <c r="P27" s="53"/>
      <c r="Q27" s="53"/>
      <c r="R27" s="66"/>
      <c r="S27" s="66" t="s">
        <v>75</v>
      </c>
      <c r="T27" s="72"/>
      <c r="U27" s="72"/>
    </row>
    <row r="28" spans="1:21" s="78" customFormat="1" ht="15" hidden="1" x14ac:dyDescent="0.2">
      <c r="A28" s="67">
        <v>22</v>
      </c>
      <c r="B28" s="60">
        <f t="shared" si="0"/>
        <v>22</v>
      </c>
      <c r="C28" s="66" t="s">
        <v>80</v>
      </c>
      <c r="D28" s="66" t="str">
        <f>VLOOKUP(E28,Sheet2!$E$2:$F$12,2,0)</f>
        <v>South</v>
      </c>
      <c r="E28" s="66" t="s">
        <v>73</v>
      </c>
      <c r="F28" s="62" t="s">
        <v>81</v>
      </c>
      <c r="G28" s="53" t="s">
        <v>25</v>
      </c>
      <c r="H28" s="49" t="s">
        <v>24</v>
      </c>
      <c r="I28" s="53" t="s">
        <v>25</v>
      </c>
      <c r="J28" s="49" t="s">
        <v>24</v>
      </c>
      <c r="K28" s="53"/>
      <c r="L28" s="53"/>
      <c r="M28" s="50" t="s">
        <v>27</v>
      </c>
      <c r="N28" s="53"/>
      <c r="O28" s="53"/>
      <c r="P28" s="53"/>
      <c r="Q28" s="53"/>
      <c r="R28" s="66"/>
      <c r="S28" s="66" t="s">
        <v>75</v>
      </c>
      <c r="T28" s="72"/>
      <c r="U28" s="72"/>
    </row>
    <row r="29" spans="1:21" s="78" customFormat="1" ht="15" hidden="1" x14ac:dyDescent="0.2">
      <c r="A29" s="78">
        <v>23</v>
      </c>
      <c r="B29" s="60">
        <f t="shared" si="0"/>
        <v>23</v>
      </c>
      <c r="C29" s="66" t="s">
        <v>82</v>
      </c>
      <c r="D29" s="66" t="str">
        <f>VLOOKUP(E29,Sheet2!$E$2:$F$12,2,0)</f>
        <v>South</v>
      </c>
      <c r="E29" s="66" t="s">
        <v>73</v>
      </c>
      <c r="F29" s="62" t="s">
        <v>83</v>
      </c>
      <c r="G29" s="53" t="s">
        <v>25</v>
      </c>
      <c r="H29" s="49" t="s">
        <v>24</v>
      </c>
      <c r="I29" s="53" t="s">
        <v>25</v>
      </c>
      <c r="J29" s="49" t="s">
        <v>24</v>
      </c>
      <c r="K29" s="53"/>
      <c r="L29" s="53"/>
      <c r="M29" s="50" t="s">
        <v>27</v>
      </c>
      <c r="N29" s="53"/>
      <c r="O29" s="53"/>
      <c r="P29" s="53"/>
      <c r="Q29" s="53"/>
      <c r="R29" s="66"/>
      <c r="S29" s="66" t="s">
        <v>75</v>
      </c>
      <c r="T29" s="72"/>
      <c r="U29" s="72"/>
    </row>
    <row r="30" spans="1:21" s="78" customFormat="1" ht="15" hidden="1" x14ac:dyDescent="0.2">
      <c r="A30" s="67">
        <v>24</v>
      </c>
      <c r="B30" s="59">
        <f t="shared" si="0"/>
        <v>24</v>
      </c>
      <c r="C30" s="90" t="s">
        <v>284</v>
      </c>
      <c r="D30" s="68" t="s">
        <v>361</v>
      </c>
      <c r="E30" s="68" t="s">
        <v>278</v>
      </c>
      <c r="F30" s="57" t="s">
        <v>372</v>
      </c>
      <c r="G30" s="80" t="s">
        <v>279</v>
      </c>
      <c r="H30" s="58" t="s">
        <v>24</v>
      </c>
      <c r="I30" s="80" t="s">
        <v>279</v>
      </c>
      <c r="J30" s="80" t="s">
        <v>279</v>
      </c>
      <c r="K30" s="80" t="s">
        <v>26</v>
      </c>
      <c r="L30" s="80" t="s">
        <v>27</v>
      </c>
      <c r="M30" s="80" t="s">
        <v>26</v>
      </c>
      <c r="N30" s="80" t="s">
        <v>279</v>
      </c>
      <c r="O30" s="80" t="s">
        <v>26</v>
      </c>
      <c r="P30" s="80" t="s">
        <v>279</v>
      </c>
      <c r="Q30" s="80" t="s">
        <v>279</v>
      </c>
      <c r="R30" s="68"/>
      <c r="S30" s="68"/>
      <c r="T30" s="71"/>
      <c r="U30" s="71"/>
    </row>
    <row r="31" spans="1:21" s="78" customFormat="1" ht="15" hidden="1" x14ac:dyDescent="0.2">
      <c r="A31" s="67">
        <v>25</v>
      </c>
      <c r="B31" s="59">
        <f t="shared" si="0"/>
        <v>25</v>
      </c>
      <c r="C31" s="90" t="s">
        <v>285</v>
      </c>
      <c r="D31" s="68" t="s">
        <v>361</v>
      </c>
      <c r="E31" s="68" t="s">
        <v>278</v>
      </c>
      <c r="F31" s="57" t="s">
        <v>372</v>
      </c>
      <c r="G31" s="80" t="s">
        <v>279</v>
      </c>
      <c r="H31" s="58" t="s">
        <v>24</v>
      </c>
      <c r="I31" s="80" t="s">
        <v>279</v>
      </c>
      <c r="J31" s="80" t="s">
        <v>279</v>
      </c>
      <c r="K31" s="80" t="s">
        <v>26</v>
      </c>
      <c r="L31" s="80" t="s">
        <v>27</v>
      </c>
      <c r="M31" s="80" t="s">
        <v>26</v>
      </c>
      <c r="N31" s="80" t="s">
        <v>279</v>
      </c>
      <c r="O31" s="80" t="s">
        <v>26</v>
      </c>
      <c r="P31" s="80" t="s">
        <v>279</v>
      </c>
      <c r="Q31" s="80" t="s">
        <v>279</v>
      </c>
      <c r="R31" s="68"/>
      <c r="S31" s="68"/>
      <c r="T31" s="71"/>
      <c r="U31" s="71"/>
    </row>
    <row r="32" spans="1:21" s="78" customFormat="1" ht="15" hidden="1" x14ac:dyDescent="0.2">
      <c r="A32" s="67">
        <v>26</v>
      </c>
      <c r="B32" s="60">
        <f t="shared" si="0"/>
        <v>26</v>
      </c>
      <c r="C32" s="66" t="s">
        <v>87</v>
      </c>
      <c r="D32" s="66" t="str">
        <f>VLOOKUP(E32,Sheet2!$E$2:$F$12,2,0)</f>
        <v>South</v>
      </c>
      <c r="E32" s="66" t="s">
        <v>73</v>
      </c>
      <c r="F32" s="62" t="s">
        <v>88</v>
      </c>
      <c r="G32" s="53" t="s">
        <v>25</v>
      </c>
      <c r="H32" s="49" t="s">
        <v>24</v>
      </c>
      <c r="I32" s="53" t="s">
        <v>25</v>
      </c>
      <c r="J32" s="49" t="s">
        <v>24</v>
      </c>
      <c r="K32" s="53"/>
      <c r="L32" s="53"/>
      <c r="M32" s="50" t="s">
        <v>27</v>
      </c>
      <c r="N32" s="53"/>
      <c r="O32" s="53"/>
      <c r="P32" s="53"/>
      <c r="Q32" s="53"/>
      <c r="R32" s="66"/>
      <c r="S32" s="66" t="s">
        <v>75</v>
      </c>
      <c r="T32" s="72"/>
      <c r="U32" s="72"/>
    </row>
    <row r="33" spans="1:21" s="78" customFormat="1" ht="15" hidden="1" x14ac:dyDescent="0.2">
      <c r="A33" s="67">
        <v>27</v>
      </c>
      <c r="B33" s="60">
        <f t="shared" si="0"/>
        <v>27</v>
      </c>
      <c r="C33" s="66" t="s">
        <v>89</v>
      </c>
      <c r="D33" s="66" t="str">
        <f>VLOOKUP(E33,Sheet2!$E$2:$F$12,2,0)</f>
        <v>South</v>
      </c>
      <c r="E33" s="66" t="s">
        <v>73</v>
      </c>
      <c r="F33" s="62" t="s">
        <v>90</v>
      </c>
      <c r="G33" s="53" t="s">
        <v>25</v>
      </c>
      <c r="H33" s="49" t="s">
        <v>24</v>
      </c>
      <c r="I33" s="53" t="s">
        <v>25</v>
      </c>
      <c r="J33" s="49" t="s">
        <v>24</v>
      </c>
      <c r="K33" s="53"/>
      <c r="L33" s="53"/>
      <c r="M33" s="50" t="s">
        <v>27</v>
      </c>
      <c r="N33" s="53"/>
      <c r="O33" s="53"/>
      <c r="P33" s="53"/>
      <c r="Q33" s="53"/>
      <c r="R33" s="66"/>
      <c r="S33" s="66" t="s">
        <v>75</v>
      </c>
      <c r="T33" s="72"/>
      <c r="U33" s="72"/>
    </row>
    <row r="34" spans="1:21" ht="30" hidden="1" customHeight="1" x14ac:dyDescent="0.2">
      <c r="A34" s="78">
        <v>28</v>
      </c>
      <c r="B34" s="59">
        <f t="shared" si="0"/>
        <v>28</v>
      </c>
      <c r="C34" s="68" t="s">
        <v>91</v>
      </c>
      <c r="D34" s="68" t="str">
        <f>VLOOKUP(E34,Sheet2!$E$2:$F$12,2,0)</f>
        <v>South</v>
      </c>
      <c r="E34" s="68" t="s">
        <v>73</v>
      </c>
      <c r="F34" s="56" t="s">
        <v>334</v>
      </c>
      <c r="G34" s="80" t="s">
        <v>25</v>
      </c>
      <c r="H34" s="58" t="s">
        <v>24</v>
      </c>
      <c r="I34" s="80" t="s">
        <v>25</v>
      </c>
      <c r="J34" s="80" t="s">
        <v>25</v>
      </c>
      <c r="K34" s="80"/>
      <c r="L34" s="80"/>
      <c r="M34" s="19" t="s">
        <v>26</v>
      </c>
      <c r="N34" s="80"/>
      <c r="O34" s="80"/>
      <c r="P34" s="80"/>
      <c r="Q34" s="80"/>
      <c r="R34" s="68"/>
      <c r="S34" s="68" t="s">
        <v>75</v>
      </c>
      <c r="T34" s="71"/>
      <c r="U34" s="71"/>
    </row>
    <row r="35" spans="1:21" s="78" customFormat="1" ht="15" hidden="1" x14ac:dyDescent="0.2">
      <c r="A35" s="67">
        <v>29</v>
      </c>
      <c r="B35" s="59">
        <f t="shared" si="0"/>
        <v>29</v>
      </c>
      <c r="C35" s="90" t="s">
        <v>286</v>
      </c>
      <c r="D35" s="68" t="s">
        <v>361</v>
      </c>
      <c r="E35" s="68" t="s">
        <v>278</v>
      </c>
      <c r="F35" s="57" t="s">
        <v>372</v>
      </c>
      <c r="G35" s="80" t="s">
        <v>279</v>
      </c>
      <c r="H35" s="58" t="s">
        <v>24</v>
      </c>
      <c r="I35" s="80" t="s">
        <v>279</v>
      </c>
      <c r="J35" s="80" t="s">
        <v>279</v>
      </c>
      <c r="K35" s="80" t="s">
        <v>26</v>
      </c>
      <c r="L35" s="80" t="s">
        <v>27</v>
      </c>
      <c r="M35" s="80" t="s">
        <v>26</v>
      </c>
      <c r="N35" s="80" t="s">
        <v>279</v>
      </c>
      <c r="O35" s="80" t="s">
        <v>26</v>
      </c>
      <c r="P35" s="80" t="s">
        <v>279</v>
      </c>
      <c r="Q35" s="80" t="s">
        <v>279</v>
      </c>
      <c r="R35" s="68"/>
      <c r="S35" s="68"/>
      <c r="T35" s="71"/>
      <c r="U35" s="71"/>
    </row>
    <row r="36" spans="1:21" s="78" customFormat="1" ht="15" hidden="1" x14ac:dyDescent="0.2">
      <c r="A36" s="67">
        <v>30</v>
      </c>
      <c r="B36" s="59">
        <f t="shared" si="0"/>
        <v>30</v>
      </c>
      <c r="C36" s="68" t="s">
        <v>283</v>
      </c>
      <c r="D36" s="68" t="s">
        <v>361</v>
      </c>
      <c r="E36" s="68" t="s">
        <v>278</v>
      </c>
      <c r="F36" s="57" t="s">
        <v>372</v>
      </c>
      <c r="G36" s="80" t="s">
        <v>279</v>
      </c>
      <c r="H36" s="58" t="s">
        <v>24</v>
      </c>
      <c r="I36" s="80" t="s">
        <v>279</v>
      </c>
      <c r="J36" s="80" t="s">
        <v>279</v>
      </c>
      <c r="K36" s="80" t="s">
        <v>26</v>
      </c>
      <c r="L36" s="80" t="s">
        <v>27</v>
      </c>
      <c r="M36" s="80" t="s">
        <v>26</v>
      </c>
      <c r="N36" s="80" t="s">
        <v>279</v>
      </c>
      <c r="O36" s="80" t="s">
        <v>26</v>
      </c>
      <c r="P36" s="80" t="s">
        <v>279</v>
      </c>
      <c r="Q36" s="80" t="s">
        <v>279</v>
      </c>
      <c r="R36" s="68"/>
      <c r="S36" s="68"/>
      <c r="T36" s="71"/>
      <c r="U36" s="71"/>
    </row>
    <row r="37" spans="1:21" s="78" customFormat="1" ht="15" hidden="1" x14ac:dyDescent="0.2">
      <c r="A37" s="67">
        <v>31</v>
      </c>
      <c r="B37" s="59">
        <f t="shared" si="0"/>
        <v>31</v>
      </c>
      <c r="C37" s="44" t="s">
        <v>277</v>
      </c>
      <c r="D37" s="68" t="s">
        <v>361</v>
      </c>
      <c r="E37" s="68" t="s">
        <v>278</v>
      </c>
      <c r="F37" s="57" t="s">
        <v>372</v>
      </c>
      <c r="G37" s="80" t="s">
        <v>279</v>
      </c>
      <c r="H37" s="58" t="s">
        <v>24</v>
      </c>
      <c r="I37" s="80" t="s">
        <v>279</v>
      </c>
      <c r="J37" s="80" t="s">
        <v>279</v>
      </c>
      <c r="K37" s="80" t="s">
        <v>26</v>
      </c>
      <c r="L37" s="80" t="s">
        <v>27</v>
      </c>
      <c r="M37" s="80" t="s">
        <v>26</v>
      </c>
      <c r="N37" s="80" t="s">
        <v>279</v>
      </c>
      <c r="O37" s="80" t="s">
        <v>26</v>
      </c>
      <c r="P37" s="80" t="s">
        <v>279</v>
      </c>
      <c r="Q37" s="80" t="s">
        <v>279</v>
      </c>
      <c r="R37" s="68"/>
      <c r="S37" s="68"/>
      <c r="T37" s="71"/>
      <c r="U37" s="71"/>
    </row>
    <row r="38" spans="1:21" ht="30" hidden="1" customHeight="1" x14ac:dyDescent="0.2">
      <c r="A38" s="67">
        <v>32</v>
      </c>
      <c r="B38" s="59">
        <f t="shared" si="0"/>
        <v>32</v>
      </c>
      <c r="C38" s="68" t="s">
        <v>96</v>
      </c>
      <c r="D38" s="68" t="str">
        <f>VLOOKUP(E38,Sheet2!$E$2:$F$12,2,0)</f>
        <v>South</v>
      </c>
      <c r="E38" s="68" t="s">
        <v>73</v>
      </c>
      <c r="F38" s="56" t="s">
        <v>97</v>
      </c>
      <c r="G38" s="80" t="s">
        <v>25</v>
      </c>
      <c r="H38" s="58" t="s">
        <v>24</v>
      </c>
      <c r="I38" s="80" t="s">
        <v>25</v>
      </c>
      <c r="J38" s="58" t="s">
        <v>24</v>
      </c>
      <c r="K38" s="80"/>
      <c r="L38" s="80"/>
      <c r="M38" s="19" t="s">
        <v>26</v>
      </c>
      <c r="N38" s="80"/>
      <c r="O38" s="80"/>
      <c r="P38" s="80"/>
      <c r="Q38" s="80"/>
      <c r="R38" s="68"/>
      <c r="S38" s="68" t="s">
        <v>75</v>
      </c>
      <c r="T38" s="71"/>
      <c r="U38" s="71"/>
    </row>
    <row r="39" spans="1:21" ht="30" hidden="1" customHeight="1" x14ac:dyDescent="0.2">
      <c r="A39" s="78">
        <v>33</v>
      </c>
      <c r="B39" s="59">
        <f t="shared" si="0"/>
        <v>33</v>
      </c>
      <c r="C39" s="68" t="s">
        <v>98</v>
      </c>
      <c r="D39" s="68" t="str">
        <f>VLOOKUP(E39,Sheet2!$E$2:$F$12,2,0)</f>
        <v>South</v>
      </c>
      <c r="E39" s="68" t="s">
        <v>73</v>
      </c>
      <c r="F39" s="56" t="s">
        <v>99</v>
      </c>
      <c r="G39" s="80" t="s">
        <v>25</v>
      </c>
      <c r="H39" s="58" t="s">
        <v>24</v>
      </c>
      <c r="I39" s="80" t="s">
        <v>25</v>
      </c>
      <c r="J39" s="80" t="s">
        <v>25</v>
      </c>
      <c r="K39" s="80"/>
      <c r="L39" s="80"/>
      <c r="M39" s="19" t="s">
        <v>26</v>
      </c>
      <c r="N39" s="80"/>
      <c r="O39" s="80"/>
      <c r="P39" s="80"/>
      <c r="Q39" s="80"/>
      <c r="R39" s="68"/>
      <c r="S39" s="68" t="s">
        <v>75</v>
      </c>
      <c r="T39" s="71"/>
      <c r="U39" s="71"/>
    </row>
    <row r="40" spans="1:21" s="78" customFormat="1" ht="15" hidden="1" x14ac:dyDescent="0.2">
      <c r="A40" s="67">
        <v>34</v>
      </c>
      <c r="B40" s="59">
        <f t="shared" si="0"/>
        <v>34</v>
      </c>
      <c r="C40" s="44" t="s">
        <v>280</v>
      </c>
      <c r="D40" s="68" t="s">
        <v>361</v>
      </c>
      <c r="E40" s="68" t="s">
        <v>278</v>
      </c>
      <c r="F40" s="57" t="s">
        <v>372</v>
      </c>
      <c r="G40" s="80" t="s">
        <v>279</v>
      </c>
      <c r="H40" s="58" t="s">
        <v>24</v>
      </c>
      <c r="I40" s="80" t="s">
        <v>279</v>
      </c>
      <c r="J40" s="80" t="s">
        <v>279</v>
      </c>
      <c r="K40" s="80" t="s">
        <v>26</v>
      </c>
      <c r="L40" s="80" t="s">
        <v>27</v>
      </c>
      <c r="M40" s="80" t="s">
        <v>26</v>
      </c>
      <c r="N40" s="80" t="s">
        <v>279</v>
      </c>
      <c r="O40" s="80" t="s">
        <v>26</v>
      </c>
      <c r="P40" s="80" t="s">
        <v>279</v>
      </c>
      <c r="Q40" s="80" t="s">
        <v>279</v>
      </c>
      <c r="R40" s="68"/>
      <c r="S40" s="68"/>
      <c r="T40" s="71"/>
      <c r="U40" s="71"/>
    </row>
    <row r="41" spans="1:21" s="78" customFormat="1" ht="15" hidden="1" x14ac:dyDescent="0.2">
      <c r="A41" s="67">
        <v>35</v>
      </c>
      <c r="B41" s="59">
        <f t="shared" si="0"/>
        <v>35</v>
      </c>
      <c r="C41" s="68" t="s">
        <v>282</v>
      </c>
      <c r="D41" s="68" t="s">
        <v>361</v>
      </c>
      <c r="E41" s="68" t="s">
        <v>278</v>
      </c>
      <c r="F41" s="57" t="s">
        <v>372</v>
      </c>
      <c r="G41" s="80" t="s">
        <v>279</v>
      </c>
      <c r="H41" s="58" t="s">
        <v>24</v>
      </c>
      <c r="I41" s="80" t="s">
        <v>279</v>
      </c>
      <c r="J41" s="80" t="s">
        <v>279</v>
      </c>
      <c r="K41" s="80" t="s">
        <v>26</v>
      </c>
      <c r="L41" s="80" t="s">
        <v>27</v>
      </c>
      <c r="M41" s="80" t="s">
        <v>26</v>
      </c>
      <c r="N41" s="80" t="s">
        <v>279</v>
      </c>
      <c r="O41" s="80" t="s">
        <v>26</v>
      </c>
      <c r="P41" s="80" t="s">
        <v>279</v>
      </c>
      <c r="Q41" s="80" t="s">
        <v>279</v>
      </c>
      <c r="R41" s="68"/>
      <c r="S41" s="68"/>
      <c r="T41" s="71"/>
      <c r="U41" s="83"/>
    </row>
    <row r="42" spans="1:21" ht="30" hidden="1" customHeight="1" x14ac:dyDescent="0.2">
      <c r="A42" s="67">
        <v>36</v>
      </c>
      <c r="B42" s="59">
        <f t="shared" si="0"/>
        <v>36</v>
      </c>
      <c r="C42" s="68" t="s">
        <v>101</v>
      </c>
      <c r="D42" s="68" t="str">
        <f>VLOOKUP(E42,Sheet2!$E$2:$F$12,2,0)</f>
        <v>South</v>
      </c>
      <c r="E42" s="68" t="s">
        <v>73</v>
      </c>
      <c r="F42" s="56" t="s">
        <v>102</v>
      </c>
      <c r="G42" s="80" t="s">
        <v>25</v>
      </c>
      <c r="H42" s="58" t="s">
        <v>24</v>
      </c>
      <c r="I42" s="80" t="s">
        <v>25</v>
      </c>
      <c r="J42" s="58" t="s">
        <v>24</v>
      </c>
      <c r="K42" s="80"/>
      <c r="L42" s="80"/>
      <c r="M42" s="19" t="s">
        <v>26</v>
      </c>
      <c r="N42" s="80"/>
      <c r="O42" s="80"/>
      <c r="P42" s="80"/>
      <c r="Q42" s="80"/>
      <c r="R42" s="68"/>
      <c r="S42" s="68" t="s">
        <v>75</v>
      </c>
      <c r="T42" s="71"/>
      <c r="U42" s="71"/>
    </row>
    <row r="43" spans="1:21" ht="30" hidden="1" customHeight="1" x14ac:dyDescent="0.2">
      <c r="A43" s="67">
        <v>37</v>
      </c>
      <c r="B43" s="59">
        <f t="shared" ref="B43:B74" si="1">ROW()-6</f>
        <v>37</v>
      </c>
      <c r="C43" s="68" t="s">
        <v>103</v>
      </c>
      <c r="D43" s="68" t="str">
        <f>VLOOKUP(E43,Sheet2!$E$2:$F$12,2,0)</f>
        <v>South</v>
      </c>
      <c r="E43" s="68" t="s">
        <v>73</v>
      </c>
      <c r="F43" s="56" t="s">
        <v>104</v>
      </c>
      <c r="G43" s="80" t="s">
        <v>25</v>
      </c>
      <c r="H43" s="58" t="s">
        <v>24</v>
      </c>
      <c r="I43" s="80" t="s">
        <v>25</v>
      </c>
      <c r="J43" s="58" t="s">
        <v>24</v>
      </c>
      <c r="K43" s="80"/>
      <c r="L43" s="80"/>
      <c r="M43" s="19" t="s">
        <v>26</v>
      </c>
      <c r="N43" s="80"/>
      <c r="O43" s="80"/>
      <c r="P43" s="80"/>
      <c r="Q43" s="80"/>
      <c r="R43" s="68"/>
      <c r="S43" s="68" t="s">
        <v>75</v>
      </c>
      <c r="T43" s="71"/>
      <c r="U43" s="71"/>
    </row>
    <row r="44" spans="1:21" s="78" customFormat="1" ht="15" hidden="1" x14ac:dyDescent="0.2">
      <c r="A44" s="78">
        <v>38</v>
      </c>
      <c r="B44" s="60">
        <f t="shared" si="1"/>
        <v>38</v>
      </c>
      <c r="C44" s="66" t="s">
        <v>105</v>
      </c>
      <c r="D44" s="66" t="str">
        <f>VLOOKUP(E44,Sheet2!$E$2:$F$12,2,0)</f>
        <v>South</v>
      </c>
      <c r="E44" s="66" t="s">
        <v>73</v>
      </c>
      <c r="F44" s="66" t="s">
        <v>337</v>
      </c>
      <c r="G44" s="53" t="s">
        <v>25</v>
      </c>
      <c r="H44" s="49" t="s">
        <v>24</v>
      </c>
      <c r="I44" s="53" t="s">
        <v>25</v>
      </c>
      <c r="J44" s="49" t="s">
        <v>24</v>
      </c>
      <c r="K44" s="53"/>
      <c r="L44" s="53"/>
      <c r="M44" s="50" t="s">
        <v>27</v>
      </c>
      <c r="N44" s="53"/>
      <c r="O44" s="53"/>
      <c r="P44" s="53"/>
      <c r="Q44" s="53"/>
      <c r="R44" s="66"/>
      <c r="S44" s="66" t="s">
        <v>75</v>
      </c>
      <c r="T44" s="72"/>
      <c r="U44" s="72"/>
    </row>
    <row r="45" spans="1:21" ht="30" hidden="1" customHeight="1" x14ac:dyDescent="0.2">
      <c r="A45" s="67">
        <v>39</v>
      </c>
      <c r="B45" s="59">
        <f t="shared" si="1"/>
        <v>39</v>
      </c>
      <c r="C45" s="68" t="s">
        <v>106</v>
      </c>
      <c r="D45" s="68" t="str">
        <f>VLOOKUP(E45,Sheet2!$E$2:$F$12,2,0)</f>
        <v>South</v>
      </c>
      <c r="E45" s="68" t="s">
        <v>73</v>
      </c>
      <c r="F45" s="56" t="s">
        <v>107</v>
      </c>
      <c r="G45" s="80" t="s">
        <v>25</v>
      </c>
      <c r="H45" s="58" t="s">
        <v>24</v>
      </c>
      <c r="I45" s="80" t="s">
        <v>25</v>
      </c>
      <c r="J45" s="80" t="s">
        <v>25</v>
      </c>
      <c r="K45" s="80"/>
      <c r="L45" s="80"/>
      <c r="M45" s="19" t="s">
        <v>26</v>
      </c>
      <c r="N45" s="80"/>
      <c r="O45" s="80"/>
      <c r="P45" s="80"/>
      <c r="Q45" s="80"/>
      <c r="R45" s="68"/>
      <c r="S45" s="68" t="s">
        <v>75</v>
      </c>
      <c r="T45" s="71"/>
      <c r="U45" s="71"/>
    </row>
    <row r="46" spans="1:21" ht="30" hidden="1" customHeight="1" x14ac:dyDescent="0.2">
      <c r="A46" s="67">
        <v>40</v>
      </c>
      <c r="B46" s="59">
        <f t="shared" si="1"/>
        <v>40</v>
      </c>
      <c r="C46" s="68" t="s">
        <v>108</v>
      </c>
      <c r="D46" s="68" t="str">
        <f>VLOOKUP(E46,Sheet2!$E$2:$F$12,2,0)</f>
        <v>South</v>
      </c>
      <c r="E46" s="68" t="s">
        <v>73</v>
      </c>
      <c r="F46" s="56" t="s">
        <v>109</v>
      </c>
      <c r="G46" s="80" t="s">
        <v>25</v>
      </c>
      <c r="H46" s="58" t="s">
        <v>24</v>
      </c>
      <c r="I46" s="80" t="s">
        <v>25</v>
      </c>
      <c r="J46" s="80" t="s">
        <v>25</v>
      </c>
      <c r="K46" s="80"/>
      <c r="L46" s="80"/>
      <c r="M46" s="19" t="s">
        <v>26</v>
      </c>
      <c r="N46" s="80"/>
      <c r="O46" s="80"/>
      <c r="P46" s="80"/>
      <c r="Q46" s="80"/>
      <c r="R46" s="68"/>
      <c r="S46" s="68" t="s">
        <v>75</v>
      </c>
      <c r="T46" s="71"/>
      <c r="U46" s="71"/>
    </row>
    <row r="47" spans="1:21" ht="30" hidden="1" customHeight="1" x14ac:dyDescent="0.2">
      <c r="A47" s="67">
        <v>41</v>
      </c>
      <c r="B47" s="59">
        <f t="shared" si="1"/>
        <v>41</v>
      </c>
      <c r="C47" s="68" t="s">
        <v>110</v>
      </c>
      <c r="D47" s="68" t="str">
        <f>VLOOKUP(E47,Sheet2!$E$2:$F$12,2,0)</f>
        <v>South</v>
      </c>
      <c r="E47" s="68" t="s">
        <v>73</v>
      </c>
      <c r="F47" s="56" t="s">
        <v>111</v>
      </c>
      <c r="G47" s="80" t="s">
        <v>25</v>
      </c>
      <c r="H47" s="58" t="s">
        <v>24</v>
      </c>
      <c r="I47" s="80" t="s">
        <v>25</v>
      </c>
      <c r="J47" s="80" t="s">
        <v>25</v>
      </c>
      <c r="K47" s="80"/>
      <c r="L47" s="80"/>
      <c r="M47" s="19" t="s">
        <v>26</v>
      </c>
      <c r="N47" s="80"/>
      <c r="O47" s="80"/>
      <c r="P47" s="80"/>
      <c r="Q47" s="80"/>
      <c r="R47" s="68"/>
      <c r="S47" s="68" t="s">
        <v>75</v>
      </c>
      <c r="T47" s="71"/>
      <c r="U47" s="71"/>
    </row>
    <row r="48" spans="1:21" ht="30" hidden="1" customHeight="1" x14ac:dyDescent="0.2">
      <c r="A48" s="67">
        <v>42</v>
      </c>
      <c r="B48" s="59">
        <f t="shared" si="1"/>
        <v>42</v>
      </c>
      <c r="C48" s="68" t="s">
        <v>112</v>
      </c>
      <c r="D48" s="68" t="str">
        <f>VLOOKUP(E48,Sheet2!$E$2:$F$12,2,0)</f>
        <v>South</v>
      </c>
      <c r="E48" s="68" t="s">
        <v>73</v>
      </c>
      <c r="F48" s="56" t="s">
        <v>113</v>
      </c>
      <c r="G48" s="80" t="s">
        <v>25</v>
      </c>
      <c r="H48" s="58" t="s">
        <v>24</v>
      </c>
      <c r="I48" s="80" t="s">
        <v>25</v>
      </c>
      <c r="J48" s="80" t="s">
        <v>25</v>
      </c>
      <c r="K48" s="80"/>
      <c r="L48" s="80"/>
      <c r="M48" s="19" t="s">
        <v>26</v>
      </c>
      <c r="N48" s="80"/>
      <c r="O48" s="80"/>
      <c r="P48" s="80"/>
      <c r="Q48" s="80"/>
      <c r="R48" s="68"/>
      <c r="S48" s="68" t="s">
        <v>75</v>
      </c>
      <c r="T48" s="71"/>
      <c r="U48" s="71"/>
    </row>
    <row r="49" spans="1:21" ht="30" hidden="1" customHeight="1" x14ac:dyDescent="0.2">
      <c r="A49" s="78">
        <v>43</v>
      </c>
      <c r="B49" s="59">
        <f t="shared" si="1"/>
        <v>43</v>
      </c>
      <c r="C49" s="68" t="s">
        <v>114</v>
      </c>
      <c r="D49" s="68" t="str">
        <f>VLOOKUP(E49,Sheet2!$E$2:$F$12,2,0)</f>
        <v>South</v>
      </c>
      <c r="E49" s="68" t="s">
        <v>73</v>
      </c>
      <c r="F49" s="56" t="s">
        <v>115</v>
      </c>
      <c r="G49" s="80" t="s">
        <v>25</v>
      </c>
      <c r="H49" s="58" t="s">
        <v>24</v>
      </c>
      <c r="I49" s="80" t="s">
        <v>25</v>
      </c>
      <c r="J49" s="80" t="s">
        <v>25</v>
      </c>
      <c r="K49" s="80"/>
      <c r="L49" s="80"/>
      <c r="M49" s="19" t="s">
        <v>26</v>
      </c>
      <c r="N49" s="80"/>
      <c r="O49" s="80"/>
      <c r="P49" s="80"/>
      <c r="Q49" s="80"/>
      <c r="R49" s="68"/>
      <c r="S49" s="68" t="s">
        <v>75</v>
      </c>
      <c r="T49" s="71"/>
      <c r="U49" s="71"/>
    </row>
    <row r="50" spans="1:21" s="78" customFormat="1" ht="15" hidden="1" x14ac:dyDescent="0.2">
      <c r="A50" s="67">
        <v>44</v>
      </c>
      <c r="B50" s="74">
        <f t="shared" si="1"/>
        <v>44</v>
      </c>
      <c r="C50" s="75" t="s">
        <v>116</v>
      </c>
      <c r="D50" s="75" t="str">
        <f>VLOOKUP(E50,Sheet2!$E$2:$F$12,2,0)</f>
        <v>South</v>
      </c>
      <c r="E50" s="75" t="s">
        <v>73</v>
      </c>
      <c r="F50" s="64" t="s">
        <v>117</v>
      </c>
      <c r="G50" s="76" t="s">
        <v>24</v>
      </c>
      <c r="H50" s="76" t="s">
        <v>24</v>
      </c>
      <c r="I50" s="76" t="s">
        <v>25</v>
      </c>
      <c r="J50" s="76" t="s">
        <v>25</v>
      </c>
      <c r="K50" s="76"/>
      <c r="L50" s="76"/>
      <c r="M50" s="77" t="s">
        <v>27</v>
      </c>
      <c r="N50" s="76"/>
      <c r="O50" s="76"/>
      <c r="P50" s="76"/>
      <c r="Q50" s="76"/>
      <c r="R50" s="75"/>
      <c r="S50" s="75" t="s">
        <v>75</v>
      </c>
      <c r="T50" s="65"/>
      <c r="U50" s="79" t="s">
        <v>340</v>
      </c>
    </row>
    <row r="51" spans="1:21" ht="30" customHeight="1" x14ac:dyDescent="0.2">
      <c r="A51" s="67">
        <v>45</v>
      </c>
      <c r="B51" s="59">
        <f t="shared" si="1"/>
        <v>45</v>
      </c>
      <c r="C51" s="89" t="s">
        <v>345</v>
      </c>
      <c r="D51" s="68" t="s">
        <v>210</v>
      </c>
      <c r="E51" s="18" t="s">
        <v>123</v>
      </c>
      <c r="F51" s="55" t="s">
        <v>344</v>
      </c>
      <c r="G51" s="80" t="s">
        <v>25</v>
      </c>
      <c r="H51" s="58" t="s">
        <v>24</v>
      </c>
      <c r="I51" s="80" t="s">
        <v>25</v>
      </c>
      <c r="J51" s="80" t="s">
        <v>25</v>
      </c>
      <c r="K51" s="80" t="s">
        <v>26</v>
      </c>
      <c r="L51" s="80" t="s">
        <v>27</v>
      </c>
      <c r="M51" s="19" t="s">
        <v>26</v>
      </c>
      <c r="N51" s="80" t="s">
        <v>26</v>
      </c>
      <c r="O51" s="80" t="s">
        <v>27</v>
      </c>
      <c r="P51" s="80"/>
      <c r="Q51" s="80" t="s">
        <v>26</v>
      </c>
      <c r="R51" s="80" t="s">
        <v>125</v>
      </c>
      <c r="S51" s="68" t="s">
        <v>126</v>
      </c>
      <c r="T51" s="71"/>
      <c r="U51" s="71"/>
    </row>
    <row r="52" spans="1:21" ht="30" customHeight="1" x14ac:dyDescent="0.2">
      <c r="A52" s="67">
        <v>46</v>
      </c>
      <c r="B52" s="59">
        <f t="shared" si="1"/>
        <v>46</v>
      </c>
      <c r="C52" s="89" t="s">
        <v>343</v>
      </c>
      <c r="D52" s="68" t="s">
        <v>210</v>
      </c>
      <c r="E52" s="18" t="s">
        <v>123</v>
      </c>
      <c r="F52" s="55" t="s">
        <v>344</v>
      </c>
      <c r="G52" s="80" t="s">
        <v>25</v>
      </c>
      <c r="H52" s="58" t="s">
        <v>24</v>
      </c>
      <c r="I52" s="80" t="s">
        <v>25</v>
      </c>
      <c r="J52" s="80" t="s">
        <v>25</v>
      </c>
      <c r="K52" s="80" t="s">
        <v>26</v>
      </c>
      <c r="L52" s="80" t="s">
        <v>27</v>
      </c>
      <c r="M52" s="19" t="s">
        <v>26</v>
      </c>
      <c r="N52" s="80" t="s">
        <v>26</v>
      </c>
      <c r="O52" s="80" t="s">
        <v>27</v>
      </c>
      <c r="P52" s="80"/>
      <c r="Q52" s="80" t="s">
        <v>26</v>
      </c>
      <c r="R52" s="80" t="s">
        <v>125</v>
      </c>
      <c r="S52" s="68" t="s">
        <v>126</v>
      </c>
      <c r="T52" s="71"/>
      <c r="U52" s="71"/>
    </row>
    <row r="53" spans="1:21" ht="30" hidden="1" customHeight="1" x14ac:dyDescent="0.2">
      <c r="A53" s="67">
        <v>47</v>
      </c>
      <c r="B53" s="59">
        <f t="shared" si="1"/>
        <v>47</v>
      </c>
      <c r="C53" s="68" t="s">
        <v>141</v>
      </c>
      <c r="D53" s="68" t="s">
        <v>210</v>
      </c>
      <c r="E53" s="18" t="s">
        <v>123</v>
      </c>
      <c r="F53" s="82" t="s">
        <v>366</v>
      </c>
      <c r="G53" s="80" t="s">
        <v>25</v>
      </c>
      <c r="H53" s="58" t="s">
        <v>24</v>
      </c>
      <c r="I53" s="80" t="s">
        <v>25</v>
      </c>
      <c r="J53" s="80" t="s">
        <v>25</v>
      </c>
      <c r="K53" s="80" t="s">
        <v>26</v>
      </c>
      <c r="L53" s="80" t="s">
        <v>27</v>
      </c>
      <c r="M53" s="19" t="s">
        <v>26</v>
      </c>
      <c r="N53" s="80" t="s">
        <v>26</v>
      </c>
      <c r="O53" s="80" t="s">
        <v>27</v>
      </c>
      <c r="P53" s="80"/>
      <c r="Q53" s="80" t="s">
        <v>26</v>
      </c>
      <c r="R53" s="80" t="s">
        <v>125</v>
      </c>
      <c r="S53" s="68" t="s">
        <v>126</v>
      </c>
      <c r="T53" s="71"/>
      <c r="U53" s="71"/>
    </row>
    <row r="54" spans="1:21" ht="30" hidden="1" customHeight="1" x14ac:dyDescent="0.2">
      <c r="A54" s="78">
        <v>48</v>
      </c>
      <c r="B54" s="59">
        <f t="shared" si="1"/>
        <v>48</v>
      </c>
      <c r="C54" s="68" t="s">
        <v>143</v>
      </c>
      <c r="D54" s="68" t="s">
        <v>210</v>
      </c>
      <c r="E54" s="18" t="s">
        <v>123</v>
      </c>
      <c r="F54" s="82" t="s">
        <v>367</v>
      </c>
      <c r="G54" s="80" t="s">
        <v>25</v>
      </c>
      <c r="H54" s="58" t="s">
        <v>24</v>
      </c>
      <c r="I54" s="80" t="s">
        <v>25</v>
      </c>
      <c r="J54" s="80" t="s">
        <v>25</v>
      </c>
      <c r="K54" s="80" t="s">
        <v>26</v>
      </c>
      <c r="L54" s="80" t="s">
        <v>27</v>
      </c>
      <c r="M54" s="19" t="s">
        <v>26</v>
      </c>
      <c r="N54" s="80" t="s">
        <v>26</v>
      </c>
      <c r="O54" s="80" t="s">
        <v>27</v>
      </c>
      <c r="P54" s="80"/>
      <c r="Q54" s="80" t="s">
        <v>26</v>
      </c>
      <c r="R54" s="80" t="s">
        <v>125</v>
      </c>
      <c r="S54" s="68" t="s">
        <v>126</v>
      </c>
      <c r="T54" s="71"/>
      <c r="U54" s="71"/>
    </row>
    <row r="55" spans="1:21" ht="30" hidden="1" customHeight="1" x14ac:dyDescent="0.2">
      <c r="A55" s="67">
        <v>49</v>
      </c>
      <c r="B55" s="59">
        <f t="shared" si="1"/>
        <v>49</v>
      </c>
      <c r="C55" s="68" t="s">
        <v>145</v>
      </c>
      <c r="D55" s="68" t="s">
        <v>210</v>
      </c>
      <c r="E55" s="18" t="s">
        <v>123</v>
      </c>
      <c r="F55" s="82" t="s">
        <v>368</v>
      </c>
      <c r="G55" s="80" t="s">
        <v>25</v>
      </c>
      <c r="H55" s="58" t="s">
        <v>24</v>
      </c>
      <c r="I55" s="80" t="s">
        <v>25</v>
      </c>
      <c r="J55" s="80" t="s">
        <v>25</v>
      </c>
      <c r="K55" s="80" t="s">
        <v>26</v>
      </c>
      <c r="L55" s="80" t="s">
        <v>27</v>
      </c>
      <c r="M55" s="19" t="s">
        <v>26</v>
      </c>
      <c r="N55" s="80" t="s">
        <v>26</v>
      </c>
      <c r="O55" s="80" t="s">
        <v>27</v>
      </c>
      <c r="P55" s="80"/>
      <c r="Q55" s="80" t="s">
        <v>26</v>
      </c>
      <c r="R55" s="80" t="s">
        <v>125</v>
      </c>
      <c r="S55" s="68" t="s">
        <v>126</v>
      </c>
      <c r="T55" s="71"/>
      <c r="U55" s="71"/>
    </row>
    <row r="56" spans="1:21" ht="30" hidden="1" customHeight="1" x14ac:dyDescent="0.2">
      <c r="A56" s="67">
        <v>50</v>
      </c>
      <c r="B56" s="59">
        <f t="shared" si="1"/>
        <v>50</v>
      </c>
      <c r="C56" s="68" t="s">
        <v>148</v>
      </c>
      <c r="D56" s="68" t="s">
        <v>210</v>
      </c>
      <c r="E56" s="18" t="s">
        <v>123</v>
      </c>
      <c r="F56" s="82" t="s">
        <v>369</v>
      </c>
      <c r="G56" s="80" t="s">
        <v>25</v>
      </c>
      <c r="H56" s="58" t="s">
        <v>24</v>
      </c>
      <c r="I56" s="80" t="s">
        <v>25</v>
      </c>
      <c r="J56" s="80" t="s">
        <v>25</v>
      </c>
      <c r="K56" s="80" t="s">
        <v>26</v>
      </c>
      <c r="L56" s="80" t="s">
        <v>27</v>
      </c>
      <c r="M56" s="19" t="s">
        <v>26</v>
      </c>
      <c r="N56" s="80" t="s">
        <v>26</v>
      </c>
      <c r="O56" s="80" t="s">
        <v>27</v>
      </c>
      <c r="P56" s="80"/>
      <c r="Q56" s="80" t="s">
        <v>26</v>
      </c>
      <c r="R56" s="80" t="s">
        <v>125</v>
      </c>
      <c r="S56" s="68" t="s">
        <v>126</v>
      </c>
      <c r="T56" s="71"/>
      <c r="U56" s="71"/>
    </row>
    <row r="57" spans="1:21" ht="30" customHeight="1" x14ac:dyDescent="0.2">
      <c r="A57" s="67">
        <v>51</v>
      </c>
      <c r="B57" s="59">
        <f t="shared" si="1"/>
        <v>51</v>
      </c>
      <c r="C57" s="91" t="s">
        <v>152</v>
      </c>
      <c r="D57" s="68" t="s">
        <v>210</v>
      </c>
      <c r="E57" s="18" t="s">
        <v>123</v>
      </c>
      <c r="F57" s="55" t="s">
        <v>151</v>
      </c>
      <c r="G57" s="80" t="s">
        <v>25</v>
      </c>
      <c r="H57" s="58" t="s">
        <v>24</v>
      </c>
      <c r="I57" s="80" t="s">
        <v>25</v>
      </c>
      <c r="J57" s="80" t="s">
        <v>25</v>
      </c>
      <c r="K57" s="80" t="s">
        <v>26</v>
      </c>
      <c r="L57" s="80" t="s">
        <v>27</v>
      </c>
      <c r="M57" s="19" t="s">
        <v>26</v>
      </c>
      <c r="N57" s="80" t="s">
        <v>26</v>
      </c>
      <c r="O57" s="80" t="s">
        <v>27</v>
      </c>
      <c r="P57" s="80"/>
      <c r="Q57" s="80" t="s">
        <v>26</v>
      </c>
      <c r="R57" s="80" t="s">
        <v>125</v>
      </c>
      <c r="S57" s="68" t="s">
        <v>126</v>
      </c>
      <c r="T57" s="71"/>
      <c r="U57" s="71"/>
    </row>
    <row r="58" spans="1:21" ht="30" customHeight="1" x14ac:dyDescent="0.2">
      <c r="A58" s="67">
        <v>52</v>
      </c>
      <c r="B58" s="59">
        <f t="shared" si="1"/>
        <v>52</v>
      </c>
      <c r="C58" s="91" t="s">
        <v>150</v>
      </c>
      <c r="D58" s="68" t="s">
        <v>210</v>
      </c>
      <c r="E58" s="18" t="s">
        <v>123</v>
      </c>
      <c r="F58" s="55" t="s">
        <v>151</v>
      </c>
      <c r="G58" s="80" t="s">
        <v>25</v>
      </c>
      <c r="H58" s="58" t="s">
        <v>24</v>
      </c>
      <c r="I58" s="80" t="s">
        <v>25</v>
      </c>
      <c r="J58" s="80" t="s">
        <v>25</v>
      </c>
      <c r="K58" s="80" t="s">
        <v>26</v>
      </c>
      <c r="L58" s="80" t="s">
        <v>27</v>
      </c>
      <c r="M58" s="19" t="s">
        <v>26</v>
      </c>
      <c r="N58" s="80" t="s">
        <v>26</v>
      </c>
      <c r="O58" s="80" t="s">
        <v>27</v>
      </c>
      <c r="P58" s="80"/>
      <c r="Q58" s="80" t="s">
        <v>26</v>
      </c>
      <c r="R58" s="80" t="s">
        <v>125</v>
      </c>
      <c r="S58" s="68" t="s">
        <v>126</v>
      </c>
      <c r="T58" s="71"/>
      <c r="U58" s="71"/>
    </row>
    <row r="59" spans="1:21" ht="30" customHeight="1" x14ac:dyDescent="0.2">
      <c r="A59" s="78">
        <v>53</v>
      </c>
      <c r="B59" s="59">
        <f t="shared" si="1"/>
        <v>53</v>
      </c>
      <c r="C59" s="92" t="s">
        <v>178</v>
      </c>
      <c r="D59" s="68" t="s">
        <v>210</v>
      </c>
      <c r="E59" s="18" t="s">
        <v>123</v>
      </c>
      <c r="F59" s="55" t="s">
        <v>276</v>
      </c>
      <c r="G59" s="80" t="s">
        <v>25</v>
      </c>
      <c r="H59" s="58" t="s">
        <v>24</v>
      </c>
      <c r="I59" s="80" t="s">
        <v>25</v>
      </c>
      <c r="J59" s="80" t="s">
        <v>25</v>
      </c>
      <c r="K59" s="80" t="s">
        <v>26</v>
      </c>
      <c r="L59" s="80" t="s">
        <v>27</v>
      </c>
      <c r="M59" s="19" t="s">
        <v>26</v>
      </c>
      <c r="N59" s="80" t="s">
        <v>26</v>
      </c>
      <c r="O59" s="80" t="s">
        <v>27</v>
      </c>
      <c r="P59" s="80"/>
      <c r="Q59" s="80" t="s">
        <v>26</v>
      </c>
      <c r="R59" s="80" t="s">
        <v>125</v>
      </c>
      <c r="S59" s="68" t="s">
        <v>126</v>
      </c>
      <c r="T59" s="71"/>
      <c r="U59" s="71"/>
    </row>
    <row r="60" spans="1:21" ht="30" customHeight="1" x14ac:dyDescent="0.2">
      <c r="A60" s="67">
        <v>54</v>
      </c>
      <c r="B60" s="59">
        <f t="shared" si="1"/>
        <v>54</v>
      </c>
      <c r="C60" s="92" t="s">
        <v>177</v>
      </c>
      <c r="D60" s="68" t="s">
        <v>210</v>
      </c>
      <c r="E60" s="18" t="s">
        <v>123</v>
      </c>
      <c r="F60" s="55" t="s">
        <v>276</v>
      </c>
      <c r="G60" s="80" t="s">
        <v>25</v>
      </c>
      <c r="H60" s="58" t="s">
        <v>24</v>
      </c>
      <c r="I60" s="80" t="s">
        <v>25</v>
      </c>
      <c r="J60" s="80" t="s">
        <v>25</v>
      </c>
      <c r="K60" s="80" t="s">
        <v>26</v>
      </c>
      <c r="L60" s="80" t="s">
        <v>27</v>
      </c>
      <c r="M60" s="19" t="s">
        <v>26</v>
      </c>
      <c r="N60" s="80" t="s">
        <v>26</v>
      </c>
      <c r="O60" s="80" t="s">
        <v>27</v>
      </c>
      <c r="P60" s="80"/>
      <c r="Q60" s="80" t="s">
        <v>26</v>
      </c>
      <c r="R60" s="80" t="s">
        <v>125</v>
      </c>
      <c r="S60" s="68" t="s">
        <v>126</v>
      </c>
      <c r="T60" s="71"/>
      <c r="U60" s="71"/>
    </row>
    <row r="61" spans="1:21" ht="30" customHeight="1" x14ac:dyDescent="0.2">
      <c r="A61" s="67">
        <v>55</v>
      </c>
      <c r="B61" s="59">
        <f t="shared" si="1"/>
        <v>55</v>
      </c>
      <c r="C61" s="93" t="s">
        <v>168</v>
      </c>
      <c r="D61" s="68" t="s">
        <v>210</v>
      </c>
      <c r="E61" s="18" t="s">
        <v>123</v>
      </c>
      <c r="F61" s="55" t="s">
        <v>355</v>
      </c>
      <c r="G61" s="80" t="s">
        <v>25</v>
      </c>
      <c r="H61" s="58" t="s">
        <v>24</v>
      </c>
      <c r="I61" s="80" t="s">
        <v>25</v>
      </c>
      <c r="J61" s="80" t="s">
        <v>25</v>
      </c>
      <c r="K61" s="80" t="s">
        <v>26</v>
      </c>
      <c r="L61" s="80" t="s">
        <v>27</v>
      </c>
      <c r="M61" s="19" t="s">
        <v>26</v>
      </c>
      <c r="N61" s="80" t="s">
        <v>26</v>
      </c>
      <c r="O61" s="80" t="s">
        <v>27</v>
      </c>
      <c r="P61" s="80"/>
      <c r="Q61" s="80" t="s">
        <v>26</v>
      </c>
      <c r="R61" s="80" t="s">
        <v>125</v>
      </c>
      <c r="S61" s="68" t="s">
        <v>126</v>
      </c>
      <c r="T61" s="71"/>
      <c r="U61" s="71"/>
    </row>
    <row r="62" spans="1:21" ht="30" customHeight="1" x14ac:dyDescent="0.2">
      <c r="A62" s="67">
        <v>56</v>
      </c>
      <c r="B62" s="59">
        <f t="shared" si="1"/>
        <v>56</v>
      </c>
      <c r="C62" s="93" t="s">
        <v>166</v>
      </c>
      <c r="D62" s="68" t="s">
        <v>210</v>
      </c>
      <c r="E62" s="18" t="s">
        <v>123</v>
      </c>
      <c r="F62" s="55" t="s">
        <v>355</v>
      </c>
      <c r="G62" s="80" t="s">
        <v>25</v>
      </c>
      <c r="H62" s="58" t="s">
        <v>24</v>
      </c>
      <c r="I62" s="80" t="s">
        <v>25</v>
      </c>
      <c r="J62" s="80" t="s">
        <v>25</v>
      </c>
      <c r="K62" s="80" t="s">
        <v>26</v>
      </c>
      <c r="L62" s="80" t="s">
        <v>27</v>
      </c>
      <c r="M62" s="19" t="s">
        <v>26</v>
      </c>
      <c r="N62" s="80" t="s">
        <v>26</v>
      </c>
      <c r="O62" s="80" t="s">
        <v>27</v>
      </c>
      <c r="P62" s="80"/>
      <c r="Q62" s="80" t="s">
        <v>26</v>
      </c>
      <c r="R62" s="80" t="s">
        <v>125</v>
      </c>
      <c r="S62" s="68" t="s">
        <v>126</v>
      </c>
      <c r="T62" s="71"/>
      <c r="U62" s="71"/>
    </row>
    <row r="63" spans="1:21" ht="30" hidden="1" customHeight="1" x14ac:dyDescent="0.2">
      <c r="A63" s="67">
        <v>57</v>
      </c>
      <c r="B63" s="59">
        <f t="shared" si="1"/>
        <v>57</v>
      </c>
      <c r="C63" s="68" t="s">
        <v>132</v>
      </c>
      <c r="D63" s="68" t="s">
        <v>210</v>
      </c>
      <c r="E63" s="18" t="s">
        <v>123</v>
      </c>
      <c r="F63" s="55" t="s">
        <v>346</v>
      </c>
      <c r="G63" s="80" t="s">
        <v>25</v>
      </c>
      <c r="H63" s="58" t="s">
        <v>24</v>
      </c>
      <c r="I63" s="80" t="s">
        <v>25</v>
      </c>
      <c r="J63" s="80" t="s">
        <v>25</v>
      </c>
      <c r="K63" s="80" t="s">
        <v>26</v>
      </c>
      <c r="L63" s="80" t="s">
        <v>27</v>
      </c>
      <c r="M63" s="19" t="s">
        <v>26</v>
      </c>
      <c r="N63" s="80" t="s">
        <v>26</v>
      </c>
      <c r="O63" s="80" t="s">
        <v>27</v>
      </c>
      <c r="P63" s="80"/>
      <c r="Q63" s="80" t="s">
        <v>26</v>
      </c>
      <c r="R63" s="80" t="s">
        <v>125</v>
      </c>
      <c r="S63" s="68" t="s">
        <v>126</v>
      </c>
      <c r="T63" s="71"/>
      <c r="U63" s="71"/>
    </row>
    <row r="64" spans="1:21" ht="30" hidden="1" customHeight="1" x14ac:dyDescent="0.2">
      <c r="A64" s="78">
        <v>58</v>
      </c>
      <c r="B64" s="59">
        <f t="shared" si="1"/>
        <v>58</v>
      </c>
      <c r="C64" s="68" t="s">
        <v>133</v>
      </c>
      <c r="D64" s="68" t="s">
        <v>210</v>
      </c>
      <c r="E64" s="18" t="s">
        <v>123</v>
      </c>
      <c r="F64" s="55" t="s">
        <v>347</v>
      </c>
      <c r="G64" s="80" t="s">
        <v>25</v>
      </c>
      <c r="H64" s="58" t="s">
        <v>24</v>
      </c>
      <c r="I64" s="80" t="s">
        <v>25</v>
      </c>
      <c r="J64" s="80" t="s">
        <v>25</v>
      </c>
      <c r="K64" s="80" t="s">
        <v>26</v>
      </c>
      <c r="L64" s="80" t="s">
        <v>27</v>
      </c>
      <c r="M64" s="19" t="s">
        <v>26</v>
      </c>
      <c r="N64" s="80" t="s">
        <v>26</v>
      </c>
      <c r="O64" s="80" t="s">
        <v>27</v>
      </c>
      <c r="P64" s="80"/>
      <c r="Q64" s="80" t="s">
        <v>26</v>
      </c>
      <c r="R64" s="80" t="s">
        <v>125</v>
      </c>
      <c r="S64" s="68" t="s">
        <v>126</v>
      </c>
      <c r="T64" s="71"/>
      <c r="U64" s="71"/>
    </row>
    <row r="65" spans="1:21" ht="30" hidden="1" customHeight="1" x14ac:dyDescent="0.2">
      <c r="A65" s="67">
        <v>59</v>
      </c>
      <c r="B65" s="59">
        <f t="shared" si="1"/>
        <v>59</v>
      </c>
      <c r="C65" s="68" t="s">
        <v>135</v>
      </c>
      <c r="D65" s="68" t="s">
        <v>210</v>
      </c>
      <c r="E65" s="18" t="s">
        <v>123</v>
      </c>
      <c r="F65" s="55" t="s">
        <v>136</v>
      </c>
      <c r="G65" s="80" t="s">
        <v>25</v>
      </c>
      <c r="H65" s="58" t="s">
        <v>24</v>
      </c>
      <c r="I65" s="80" t="s">
        <v>25</v>
      </c>
      <c r="J65" s="80" t="s">
        <v>25</v>
      </c>
      <c r="K65" s="80" t="s">
        <v>26</v>
      </c>
      <c r="L65" s="80" t="s">
        <v>27</v>
      </c>
      <c r="M65" s="19" t="s">
        <v>26</v>
      </c>
      <c r="N65" s="80" t="s">
        <v>26</v>
      </c>
      <c r="O65" s="80" t="s">
        <v>27</v>
      </c>
      <c r="P65" s="80"/>
      <c r="Q65" s="80" t="s">
        <v>26</v>
      </c>
      <c r="R65" s="80" t="s">
        <v>137</v>
      </c>
      <c r="S65" s="68" t="s">
        <v>126</v>
      </c>
      <c r="T65" s="71"/>
      <c r="U65" s="71"/>
    </row>
    <row r="66" spans="1:21" ht="30" hidden="1" customHeight="1" x14ac:dyDescent="0.2">
      <c r="A66" s="67">
        <v>60</v>
      </c>
      <c r="B66" s="59">
        <f t="shared" si="1"/>
        <v>60</v>
      </c>
      <c r="C66" s="68" t="s">
        <v>348</v>
      </c>
      <c r="D66" s="68" t="s">
        <v>210</v>
      </c>
      <c r="E66" s="18" t="s">
        <v>123</v>
      </c>
      <c r="F66" s="55" t="s">
        <v>349</v>
      </c>
      <c r="G66" s="80" t="s">
        <v>25</v>
      </c>
      <c r="H66" s="58" t="s">
        <v>24</v>
      </c>
      <c r="I66" s="80" t="s">
        <v>25</v>
      </c>
      <c r="J66" s="80" t="s">
        <v>25</v>
      </c>
      <c r="K66" s="80" t="s">
        <v>26</v>
      </c>
      <c r="L66" s="80" t="s">
        <v>27</v>
      </c>
      <c r="M66" s="19" t="s">
        <v>26</v>
      </c>
      <c r="N66" s="80" t="s">
        <v>26</v>
      </c>
      <c r="O66" s="80" t="s">
        <v>27</v>
      </c>
      <c r="P66" s="80"/>
      <c r="Q66" s="80" t="s">
        <v>26</v>
      </c>
      <c r="R66" s="80" t="s">
        <v>125</v>
      </c>
      <c r="S66" s="68" t="s">
        <v>126</v>
      </c>
      <c r="T66" s="71"/>
      <c r="U66" s="71"/>
    </row>
    <row r="67" spans="1:21" ht="30" hidden="1" customHeight="1" x14ac:dyDescent="0.2">
      <c r="A67" s="67">
        <v>61</v>
      </c>
      <c r="B67" s="59">
        <f t="shared" si="1"/>
        <v>61</v>
      </c>
      <c r="C67" s="68" t="s">
        <v>139</v>
      </c>
      <c r="D67" s="68" t="s">
        <v>210</v>
      </c>
      <c r="E67" s="18" t="s">
        <v>123</v>
      </c>
      <c r="F67" s="55" t="s">
        <v>350</v>
      </c>
      <c r="G67" s="80" t="s">
        <v>25</v>
      </c>
      <c r="H67" s="58" t="s">
        <v>24</v>
      </c>
      <c r="I67" s="80" t="s">
        <v>25</v>
      </c>
      <c r="J67" s="80" t="s">
        <v>25</v>
      </c>
      <c r="K67" s="80" t="s">
        <v>26</v>
      </c>
      <c r="L67" s="80" t="s">
        <v>27</v>
      </c>
      <c r="M67" s="19" t="s">
        <v>26</v>
      </c>
      <c r="N67" s="80" t="s">
        <v>26</v>
      </c>
      <c r="O67" s="80" t="s">
        <v>27</v>
      </c>
      <c r="P67" s="80"/>
      <c r="Q67" s="80" t="s">
        <v>26</v>
      </c>
      <c r="R67" s="80" t="s">
        <v>125</v>
      </c>
      <c r="S67" s="68" t="s">
        <v>126</v>
      </c>
      <c r="T67" s="71"/>
      <c r="U67" s="71"/>
    </row>
    <row r="68" spans="1:21" ht="30" hidden="1" customHeight="1" x14ac:dyDescent="0.2">
      <c r="A68" s="67">
        <v>62</v>
      </c>
      <c r="B68" s="59">
        <f t="shared" si="1"/>
        <v>62</v>
      </c>
      <c r="C68" s="68" t="s">
        <v>146</v>
      </c>
      <c r="D68" s="68" t="s">
        <v>210</v>
      </c>
      <c r="E68" s="18" t="s">
        <v>123</v>
      </c>
      <c r="F68" s="55" t="s">
        <v>147</v>
      </c>
      <c r="G68" s="80" t="s">
        <v>25</v>
      </c>
      <c r="H68" s="58" t="s">
        <v>24</v>
      </c>
      <c r="I68" s="80" t="s">
        <v>25</v>
      </c>
      <c r="J68" s="80" t="s">
        <v>25</v>
      </c>
      <c r="K68" s="80" t="s">
        <v>26</v>
      </c>
      <c r="L68" s="80" t="s">
        <v>27</v>
      </c>
      <c r="M68" s="19" t="s">
        <v>26</v>
      </c>
      <c r="N68" s="80" t="s">
        <v>26</v>
      </c>
      <c r="O68" s="80" t="s">
        <v>27</v>
      </c>
      <c r="P68" s="80"/>
      <c r="Q68" s="80" t="s">
        <v>26</v>
      </c>
      <c r="R68" s="80" t="s">
        <v>125</v>
      </c>
      <c r="S68" s="68" t="s">
        <v>126</v>
      </c>
      <c r="T68" s="71"/>
      <c r="U68" s="71"/>
    </row>
    <row r="69" spans="1:21" ht="30" customHeight="1" x14ac:dyDescent="0.2">
      <c r="A69" s="78">
        <v>63</v>
      </c>
      <c r="B69" s="59">
        <f t="shared" si="1"/>
        <v>63</v>
      </c>
      <c r="C69" s="94" t="s">
        <v>121</v>
      </c>
      <c r="D69" s="68" t="str">
        <f>VLOOKUP(E69,Sheet2!$E$2:$F$12,2,0)</f>
        <v>North</v>
      </c>
      <c r="E69" s="68" t="s">
        <v>119</v>
      </c>
      <c r="F69" s="56" t="s">
        <v>120</v>
      </c>
      <c r="G69" s="80" t="s">
        <v>25</v>
      </c>
      <c r="H69" s="20">
        <v>1500</v>
      </c>
      <c r="I69" s="80" t="s">
        <v>25</v>
      </c>
      <c r="J69" s="80" t="s">
        <v>25</v>
      </c>
      <c r="K69" s="80" t="s">
        <v>26</v>
      </c>
      <c r="L69" s="80" t="s">
        <v>27</v>
      </c>
      <c r="M69" s="19" t="s">
        <v>26</v>
      </c>
      <c r="N69" s="80"/>
      <c r="O69" s="80" t="s">
        <v>26</v>
      </c>
      <c r="P69" s="80"/>
      <c r="Q69" s="80"/>
      <c r="R69" s="68"/>
      <c r="S69" s="68" t="s">
        <v>71</v>
      </c>
      <c r="T69" s="71"/>
      <c r="U69" s="71"/>
    </row>
    <row r="70" spans="1:21" ht="30" customHeight="1" x14ac:dyDescent="0.2">
      <c r="A70" s="67">
        <v>64</v>
      </c>
      <c r="B70" s="59">
        <f t="shared" si="1"/>
        <v>64</v>
      </c>
      <c r="C70" s="94" t="s">
        <v>118</v>
      </c>
      <c r="D70" s="68" t="str">
        <f>VLOOKUP(E70,Sheet2!$E$2:$F$12,2,0)</f>
        <v>North</v>
      </c>
      <c r="E70" s="68" t="s">
        <v>119</v>
      </c>
      <c r="F70" s="56" t="s">
        <v>120</v>
      </c>
      <c r="G70" s="80" t="s">
        <v>25</v>
      </c>
      <c r="H70" s="20">
        <v>3000</v>
      </c>
      <c r="I70" s="80" t="s">
        <v>25</v>
      </c>
      <c r="J70" s="80" t="s">
        <v>25</v>
      </c>
      <c r="K70" s="80" t="s">
        <v>26</v>
      </c>
      <c r="L70" s="80" t="s">
        <v>27</v>
      </c>
      <c r="M70" s="19" t="s">
        <v>26</v>
      </c>
      <c r="N70" s="80"/>
      <c r="O70" s="80" t="s">
        <v>26</v>
      </c>
      <c r="P70" s="80"/>
      <c r="Q70" s="80"/>
      <c r="R70" s="68"/>
      <c r="S70" s="68" t="s">
        <v>71</v>
      </c>
      <c r="T70" s="71"/>
      <c r="U70" s="71"/>
    </row>
    <row r="71" spans="1:21" ht="30" hidden="1" customHeight="1" x14ac:dyDescent="0.2">
      <c r="A71" s="67">
        <v>65</v>
      </c>
      <c r="B71" s="59">
        <f t="shared" si="1"/>
        <v>65</v>
      </c>
      <c r="C71" s="68" t="s">
        <v>153</v>
      </c>
      <c r="D71" s="68" t="s">
        <v>210</v>
      </c>
      <c r="E71" s="18" t="s">
        <v>123</v>
      </c>
      <c r="F71" s="55" t="s">
        <v>154</v>
      </c>
      <c r="G71" s="80" t="s">
        <v>25</v>
      </c>
      <c r="H71" s="58" t="s">
        <v>24</v>
      </c>
      <c r="I71" s="80" t="s">
        <v>25</v>
      </c>
      <c r="J71" s="80" t="s">
        <v>25</v>
      </c>
      <c r="K71" s="80" t="s">
        <v>26</v>
      </c>
      <c r="L71" s="80" t="s">
        <v>27</v>
      </c>
      <c r="M71" s="19" t="s">
        <v>26</v>
      </c>
      <c r="N71" s="80" t="s">
        <v>26</v>
      </c>
      <c r="O71" s="80" t="s">
        <v>27</v>
      </c>
      <c r="P71" s="80"/>
      <c r="Q71" s="80" t="s">
        <v>26</v>
      </c>
      <c r="R71" s="80" t="s">
        <v>125</v>
      </c>
      <c r="S71" s="68" t="s">
        <v>126</v>
      </c>
      <c r="T71" s="71"/>
      <c r="U71" s="71"/>
    </row>
    <row r="72" spans="1:21" ht="30" hidden="1" customHeight="1" x14ac:dyDescent="0.2">
      <c r="A72" s="67">
        <v>66</v>
      </c>
      <c r="B72" s="59">
        <f t="shared" si="1"/>
        <v>66</v>
      </c>
      <c r="C72" s="68" t="s">
        <v>155</v>
      </c>
      <c r="D72" s="68" t="s">
        <v>210</v>
      </c>
      <c r="E72" s="18" t="s">
        <v>123</v>
      </c>
      <c r="F72" s="55" t="s">
        <v>351</v>
      </c>
      <c r="G72" s="80" t="s">
        <v>25</v>
      </c>
      <c r="H72" s="58" t="s">
        <v>24</v>
      </c>
      <c r="I72" s="80" t="s">
        <v>25</v>
      </c>
      <c r="J72" s="80" t="s">
        <v>25</v>
      </c>
      <c r="K72" s="80" t="s">
        <v>26</v>
      </c>
      <c r="L72" s="80" t="s">
        <v>27</v>
      </c>
      <c r="M72" s="19" t="s">
        <v>26</v>
      </c>
      <c r="N72" s="80" t="s">
        <v>26</v>
      </c>
      <c r="O72" s="80" t="s">
        <v>27</v>
      </c>
      <c r="P72" s="80"/>
      <c r="Q72" s="80" t="s">
        <v>26</v>
      </c>
      <c r="R72" s="80" t="s">
        <v>125</v>
      </c>
      <c r="S72" s="68" t="s">
        <v>126</v>
      </c>
      <c r="T72" s="71"/>
      <c r="U72" s="71"/>
    </row>
    <row r="73" spans="1:21" ht="30" hidden="1" customHeight="1" x14ac:dyDescent="0.2">
      <c r="A73" s="67">
        <v>67</v>
      </c>
      <c r="B73" s="59">
        <f t="shared" si="1"/>
        <v>67</v>
      </c>
      <c r="C73" s="68" t="s">
        <v>156</v>
      </c>
      <c r="D73" s="68" t="s">
        <v>210</v>
      </c>
      <c r="E73" s="18" t="s">
        <v>123</v>
      </c>
      <c r="F73" s="55" t="s">
        <v>157</v>
      </c>
      <c r="G73" s="80" t="s">
        <v>25</v>
      </c>
      <c r="H73" s="58" t="s">
        <v>24</v>
      </c>
      <c r="I73" s="80" t="s">
        <v>25</v>
      </c>
      <c r="J73" s="80" t="s">
        <v>25</v>
      </c>
      <c r="K73" s="80" t="s">
        <v>26</v>
      </c>
      <c r="L73" s="80" t="s">
        <v>27</v>
      </c>
      <c r="M73" s="19" t="s">
        <v>26</v>
      </c>
      <c r="N73" s="80" t="s">
        <v>26</v>
      </c>
      <c r="O73" s="80" t="s">
        <v>27</v>
      </c>
      <c r="P73" s="80"/>
      <c r="Q73" s="80" t="s">
        <v>26</v>
      </c>
      <c r="R73" s="80" t="s">
        <v>125</v>
      </c>
      <c r="S73" s="68" t="s">
        <v>126</v>
      </c>
      <c r="T73" s="71"/>
      <c r="U73" s="71"/>
    </row>
    <row r="74" spans="1:21" ht="30" hidden="1" customHeight="1" x14ac:dyDescent="0.2">
      <c r="A74" s="78">
        <v>68</v>
      </c>
      <c r="B74" s="59">
        <f t="shared" si="1"/>
        <v>68</v>
      </c>
      <c r="C74" s="68" t="s">
        <v>158</v>
      </c>
      <c r="D74" s="68" t="s">
        <v>210</v>
      </c>
      <c r="E74" s="18" t="s">
        <v>123</v>
      </c>
      <c r="F74" s="55" t="s">
        <v>352</v>
      </c>
      <c r="G74" s="80" t="s">
        <v>25</v>
      </c>
      <c r="H74" s="58" t="s">
        <v>24</v>
      </c>
      <c r="I74" s="80" t="s">
        <v>25</v>
      </c>
      <c r="J74" s="80" t="s">
        <v>25</v>
      </c>
      <c r="K74" s="80" t="s">
        <v>26</v>
      </c>
      <c r="L74" s="80" t="s">
        <v>27</v>
      </c>
      <c r="M74" s="19" t="s">
        <v>26</v>
      </c>
      <c r="N74" s="80" t="s">
        <v>26</v>
      </c>
      <c r="O74" s="80" t="s">
        <v>27</v>
      </c>
      <c r="P74" s="80"/>
      <c r="Q74" s="80" t="s">
        <v>26</v>
      </c>
      <c r="R74" s="80" t="s">
        <v>125</v>
      </c>
      <c r="S74" s="68" t="s">
        <v>126</v>
      </c>
      <c r="T74" s="71"/>
      <c r="U74" s="71"/>
    </row>
    <row r="75" spans="1:21" ht="30" hidden="1" customHeight="1" x14ac:dyDescent="0.2">
      <c r="A75" s="67">
        <v>69</v>
      </c>
      <c r="B75" s="59">
        <f t="shared" ref="B75:B97" si="2">ROW()-6</f>
        <v>69</v>
      </c>
      <c r="C75" s="68" t="s">
        <v>160</v>
      </c>
      <c r="D75" s="68" t="s">
        <v>210</v>
      </c>
      <c r="E75" s="18" t="s">
        <v>123</v>
      </c>
      <c r="F75" s="55" t="s">
        <v>161</v>
      </c>
      <c r="G75" s="80" t="s">
        <v>25</v>
      </c>
      <c r="H75" s="58" t="s">
        <v>24</v>
      </c>
      <c r="I75" s="80" t="s">
        <v>25</v>
      </c>
      <c r="J75" s="80" t="s">
        <v>25</v>
      </c>
      <c r="K75" s="80" t="s">
        <v>26</v>
      </c>
      <c r="L75" s="80" t="s">
        <v>27</v>
      </c>
      <c r="M75" s="19" t="s">
        <v>26</v>
      </c>
      <c r="N75" s="80" t="s">
        <v>26</v>
      </c>
      <c r="O75" s="80" t="s">
        <v>27</v>
      </c>
      <c r="P75" s="80"/>
      <c r="Q75" s="80" t="s">
        <v>26</v>
      </c>
      <c r="R75" s="80" t="s">
        <v>125</v>
      </c>
      <c r="S75" s="68" t="s">
        <v>126</v>
      </c>
      <c r="T75" s="71"/>
      <c r="U75" s="71"/>
    </row>
    <row r="76" spans="1:21" ht="30" hidden="1" customHeight="1" x14ac:dyDescent="0.2">
      <c r="A76" s="67">
        <v>70</v>
      </c>
      <c r="B76" s="59">
        <f t="shared" si="2"/>
        <v>70</v>
      </c>
      <c r="C76" s="68" t="s">
        <v>162</v>
      </c>
      <c r="D76" s="68" t="s">
        <v>210</v>
      </c>
      <c r="E76" s="18" t="s">
        <v>123</v>
      </c>
      <c r="F76" s="55" t="s">
        <v>353</v>
      </c>
      <c r="G76" s="80" t="s">
        <v>25</v>
      </c>
      <c r="H76" s="58" t="s">
        <v>24</v>
      </c>
      <c r="I76" s="80" t="s">
        <v>25</v>
      </c>
      <c r="J76" s="80" t="s">
        <v>25</v>
      </c>
      <c r="K76" s="80" t="s">
        <v>26</v>
      </c>
      <c r="L76" s="80" t="s">
        <v>27</v>
      </c>
      <c r="M76" s="19" t="s">
        <v>26</v>
      </c>
      <c r="N76" s="80" t="s">
        <v>26</v>
      </c>
      <c r="O76" s="80" t="s">
        <v>27</v>
      </c>
      <c r="P76" s="80"/>
      <c r="Q76" s="80" t="s">
        <v>26</v>
      </c>
      <c r="R76" s="80" t="s">
        <v>125</v>
      </c>
      <c r="S76" s="68" t="s">
        <v>126</v>
      </c>
      <c r="T76" s="71"/>
      <c r="U76" s="71"/>
    </row>
    <row r="77" spans="1:21" ht="30" hidden="1" customHeight="1" x14ac:dyDescent="0.2">
      <c r="A77" s="67">
        <v>71</v>
      </c>
      <c r="B77" s="59">
        <f t="shared" si="2"/>
        <v>71</v>
      </c>
      <c r="C77" s="68" t="s">
        <v>163</v>
      </c>
      <c r="D77" s="68" t="s">
        <v>210</v>
      </c>
      <c r="E77" s="18" t="s">
        <v>123</v>
      </c>
      <c r="F77" s="55" t="s">
        <v>164</v>
      </c>
      <c r="G77" s="80" t="s">
        <v>25</v>
      </c>
      <c r="H77" s="58" t="s">
        <v>24</v>
      </c>
      <c r="I77" s="80" t="s">
        <v>25</v>
      </c>
      <c r="J77" s="80" t="s">
        <v>25</v>
      </c>
      <c r="K77" s="80" t="s">
        <v>26</v>
      </c>
      <c r="L77" s="80" t="s">
        <v>27</v>
      </c>
      <c r="M77" s="19" t="s">
        <v>26</v>
      </c>
      <c r="N77" s="80" t="s">
        <v>26</v>
      </c>
      <c r="O77" s="80" t="s">
        <v>27</v>
      </c>
      <c r="P77" s="80"/>
      <c r="Q77" s="80" t="s">
        <v>26</v>
      </c>
      <c r="R77" s="80" t="s">
        <v>125</v>
      </c>
      <c r="S77" s="68" t="s">
        <v>126</v>
      </c>
      <c r="T77" s="71"/>
      <c r="U77" s="71"/>
    </row>
    <row r="78" spans="1:21" ht="30" hidden="1" customHeight="1" x14ac:dyDescent="0.2">
      <c r="A78" s="67">
        <v>72</v>
      </c>
      <c r="B78" s="59">
        <f t="shared" si="2"/>
        <v>72</v>
      </c>
      <c r="C78" s="68" t="s">
        <v>165</v>
      </c>
      <c r="D78" s="68" t="s">
        <v>210</v>
      </c>
      <c r="E78" s="18" t="s">
        <v>123</v>
      </c>
      <c r="F78" s="55" t="s">
        <v>354</v>
      </c>
      <c r="G78" s="80" t="s">
        <v>25</v>
      </c>
      <c r="H78" s="58" t="s">
        <v>24</v>
      </c>
      <c r="I78" s="80" t="s">
        <v>25</v>
      </c>
      <c r="J78" s="80" t="s">
        <v>25</v>
      </c>
      <c r="K78" s="80" t="s">
        <v>26</v>
      </c>
      <c r="L78" s="80" t="s">
        <v>27</v>
      </c>
      <c r="M78" s="19" t="s">
        <v>26</v>
      </c>
      <c r="N78" s="80" t="s">
        <v>26</v>
      </c>
      <c r="O78" s="80" t="s">
        <v>27</v>
      </c>
      <c r="P78" s="80"/>
      <c r="Q78" s="80" t="s">
        <v>26</v>
      </c>
      <c r="R78" s="80" t="s">
        <v>125</v>
      </c>
      <c r="S78" s="68" t="s">
        <v>126</v>
      </c>
      <c r="T78" s="71"/>
      <c r="U78" s="71"/>
    </row>
    <row r="79" spans="1:21" ht="30" customHeight="1" x14ac:dyDescent="0.2">
      <c r="A79" s="78">
        <v>73</v>
      </c>
      <c r="B79" s="59">
        <f t="shared" si="2"/>
        <v>73</v>
      </c>
      <c r="C79" s="95" t="s">
        <v>128</v>
      </c>
      <c r="D79" s="68" t="s">
        <v>210</v>
      </c>
      <c r="E79" s="18" t="s">
        <v>123</v>
      </c>
      <c r="F79" s="55" t="s">
        <v>342</v>
      </c>
      <c r="G79" s="80" t="s">
        <v>25</v>
      </c>
      <c r="H79" s="58" t="s">
        <v>24</v>
      </c>
      <c r="I79" s="80" t="s">
        <v>25</v>
      </c>
      <c r="J79" s="80" t="s">
        <v>25</v>
      </c>
      <c r="K79" s="80" t="s">
        <v>26</v>
      </c>
      <c r="L79" s="80" t="s">
        <v>27</v>
      </c>
      <c r="M79" s="19" t="s">
        <v>26</v>
      </c>
      <c r="N79" s="80" t="s">
        <v>26</v>
      </c>
      <c r="O79" s="80" t="s">
        <v>27</v>
      </c>
      <c r="P79" s="80"/>
      <c r="Q79" s="80" t="s">
        <v>26</v>
      </c>
      <c r="R79" s="80" t="s">
        <v>125</v>
      </c>
      <c r="S79" s="68" t="s">
        <v>126</v>
      </c>
      <c r="T79" s="71"/>
      <c r="U79" s="71"/>
    </row>
    <row r="80" spans="1:21" ht="30" customHeight="1" x14ac:dyDescent="0.2">
      <c r="A80" s="67">
        <v>74</v>
      </c>
      <c r="B80" s="59">
        <f t="shared" si="2"/>
        <v>74</v>
      </c>
      <c r="C80" s="95" t="s">
        <v>127</v>
      </c>
      <c r="D80" s="68" t="s">
        <v>210</v>
      </c>
      <c r="E80" s="18" t="s">
        <v>123</v>
      </c>
      <c r="F80" s="55" t="s">
        <v>342</v>
      </c>
      <c r="G80" s="80" t="s">
        <v>25</v>
      </c>
      <c r="H80" s="58" t="s">
        <v>24</v>
      </c>
      <c r="I80" s="80" t="s">
        <v>25</v>
      </c>
      <c r="J80" s="80" t="s">
        <v>25</v>
      </c>
      <c r="K80" s="80" t="s">
        <v>26</v>
      </c>
      <c r="L80" s="80" t="s">
        <v>27</v>
      </c>
      <c r="M80" s="19" t="s">
        <v>26</v>
      </c>
      <c r="N80" s="80" t="s">
        <v>26</v>
      </c>
      <c r="O80" s="80" t="s">
        <v>27</v>
      </c>
      <c r="P80" s="80"/>
      <c r="Q80" s="80" t="s">
        <v>26</v>
      </c>
      <c r="R80" s="80" t="s">
        <v>125</v>
      </c>
      <c r="S80" s="68" t="s">
        <v>126</v>
      </c>
      <c r="T80" s="71"/>
      <c r="U80" s="71"/>
    </row>
    <row r="81" spans="1:21" ht="30" hidden="1" customHeight="1" x14ac:dyDescent="0.2">
      <c r="A81" s="67">
        <v>75</v>
      </c>
      <c r="B81" s="59">
        <f t="shared" si="2"/>
        <v>75</v>
      </c>
      <c r="C81" s="68" t="s">
        <v>169</v>
      </c>
      <c r="D81" s="68" t="s">
        <v>210</v>
      </c>
      <c r="E81" s="18" t="s">
        <v>123</v>
      </c>
      <c r="F81" s="55" t="s">
        <v>356</v>
      </c>
      <c r="G81" s="80" t="s">
        <v>25</v>
      </c>
      <c r="H81" s="58" t="s">
        <v>24</v>
      </c>
      <c r="I81" s="80" t="s">
        <v>25</v>
      </c>
      <c r="J81" s="80" t="s">
        <v>25</v>
      </c>
      <c r="K81" s="80" t="s">
        <v>26</v>
      </c>
      <c r="L81" s="80" t="s">
        <v>27</v>
      </c>
      <c r="M81" s="19" t="s">
        <v>26</v>
      </c>
      <c r="N81" s="80" t="s">
        <v>26</v>
      </c>
      <c r="O81" s="80" t="s">
        <v>27</v>
      </c>
      <c r="P81" s="80"/>
      <c r="Q81" s="80" t="s">
        <v>26</v>
      </c>
      <c r="R81" s="80" t="s">
        <v>125</v>
      </c>
      <c r="S81" s="68" t="s">
        <v>126</v>
      </c>
      <c r="T81" s="71"/>
      <c r="U81" s="71"/>
    </row>
    <row r="82" spans="1:21" ht="30" hidden="1" customHeight="1" x14ac:dyDescent="0.2">
      <c r="A82" s="67">
        <v>76</v>
      </c>
      <c r="B82" s="59">
        <f t="shared" si="2"/>
        <v>76</v>
      </c>
      <c r="C82" s="68" t="s">
        <v>170</v>
      </c>
      <c r="D82" s="68" t="s">
        <v>210</v>
      </c>
      <c r="E82" s="18" t="s">
        <v>123</v>
      </c>
      <c r="F82" s="55" t="s">
        <v>357</v>
      </c>
      <c r="G82" s="80" t="s">
        <v>25</v>
      </c>
      <c r="H82" s="58" t="s">
        <v>24</v>
      </c>
      <c r="I82" s="80" t="s">
        <v>25</v>
      </c>
      <c r="J82" s="80" t="s">
        <v>25</v>
      </c>
      <c r="K82" s="80" t="s">
        <v>26</v>
      </c>
      <c r="L82" s="80" t="s">
        <v>27</v>
      </c>
      <c r="M82" s="19" t="s">
        <v>26</v>
      </c>
      <c r="N82" s="80" t="s">
        <v>26</v>
      </c>
      <c r="O82" s="80" t="s">
        <v>27</v>
      </c>
      <c r="P82" s="80"/>
      <c r="Q82" s="80" t="s">
        <v>26</v>
      </c>
      <c r="R82" s="80" t="s">
        <v>125</v>
      </c>
      <c r="S82" s="68" t="s">
        <v>126</v>
      </c>
      <c r="T82" s="71"/>
      <c r="U82" s="71"/>
    </row>
    <row r="83" spans="1:21" ht="30" hidden="1" customHeight="1" x14ac:dyDescent="0.2">
      <c r="A83" s="67">
        <v>77</v>
      </c>
      <c r="B83" s="59">
        <f t="shared" si="2"/>
        <v>77</v>
      </c>
      <c r="C83" s="68" t="s">
        <v>171</v>
      </c>
      <c r="D83" s="68" t="s">
        <v>210</v>
      </c>
      <c r="E83" s="18" t="s">
        <v>123</v>
      </c>
      <c r="F83" s="55" t="s">
        <v>358</v>
      </c>
      <c r="G83" s="80" t="s">
        <v>25</v>
      </c>
      <c r="H83" s="58" t="s">
        <v>24</v>
      </c>
      <c r="I83" s="80" t="s">
        <v>25</v>
      </c>
      <c r="J83" s="80" t="s">
        <v>25</v>
      </c>
      <c r="K83" s="80" t="s">
        <v>26</v>
      </c>
      <c r="L83" s="80" t="s">
        <v>27</v>
      </c>
      <c r="M83" s="19" t="s">
        <v>26</v>
      </c>
      <c r="N83" s="80" t="s">
        <v>26</v>
      </c>
      <c r="O83" s="80" t="s">
        <v>27</v>
      </c>
      <c r="P83" s="80"/>
      <c r="Q83" s="80" t="s">
        <v>26</v>
      </c>
      <c r="R83" s="80" t="s">
        <v>125</v>
      </c>
      <c r="S83" s="68" t="s">
        <v>126</v>
      </c>
      <c r="T83" s="71"/>
      <c r="U83" s="71"/>
    </row>
    <row r="84" spans="1:21" ht="30" hidden="1" customHeight="1" x14ac:dyDescent="0.2">
      <c r="A84" s="78">
        <v>78</v>
      </c>
      <c r="B84" s="59">
        <f t="shared" si="2"/>
        <v>78</v>
      </c>
      <c r="C84" s="68" t="s">
        <v>172</v>
      </c>
      <c r="D84" s="68" t="s">
        <v>210</v>
      </c>
      <c r="E84" s="18" t="s">
        <v>123</v>
      </c>
      <c r="F84" s="55" t="s">
        <v>173</v>
      </c>
      <c r="G84" s="80" t="s">
        <v>25</v>
      </c>
      <c r="H84" s="58" t="s">
        <v>24</v>
      </c>
      <c r="I84" s="80" t="s">
        <v>25</v>
      </c>
      <c r="J84" s="80" t="s">
        <v>25</v>
      </c>
      <c r="K84" s="80" t="s">
        <v>26</v>
      </c>
      <c r="L84" s="80" t="s">
        <v>27</v>
      </c>
      <c r="M84" s="19" t="s">
        <v>26</v>
      </c>
      <c r="N84" s="80" t="s">
        <v>26</v>
      </c>
      <c r="O84" s="80" t="s">
        <v>27</v>
      </c>
      <c r="P84" s="80"/>
      <c r="Q84" s="80" t="s">
        <v>26</v>
      </c>
      <c r="R84" s="80" t="s">
        <v>125</v>
      </c>
      <c r="S84" s="68" t="s">
        <v>126</v>
      </c>
      <c r="T84" s="71"/>
      <c r="U84" s="71"/>
    </row>
    <row r="85" spans="1:21" ht="30" hidden="1" customHeight="1" x14ac:dyDescent="0.2">
      <c r="A85" s="67">
        <v>79</v>
      </c>
      <c r="B85" s="59">
        <f t="shared" si="2"/>
        <v>79</v>
      </c>
      <c r="C85" s="68" t="s">
        <v>174</v>
      </c>
      <c r="D85" s="68" t="s">
        <v>210</v>
      </c>
      <c r="E85" s="18" t="s">
        <v>123</v>
      </c>
      <c r="F85" s="55" t="s">
        <v>175</v>
      </c>
      <c r="G85" s="80" t="s">
        <v>25</v>
      </c>
      <c r="H85" s="58" t="s">
        <v>24</v>
      </c>
      <c r="I85" s="80" t="s">
        <v>25</v>
      </c>
      <c r="J85" s="80" t="s">
        <v>25</v>
      </c>
      <c r="K85" s="80" t="s">
        <v>26</v>
      </c>
      <c r="L85" s="80" t="s">
        <v>27</v>
      </c>
      <c r="M85" s="19" t="s">
        <v>26</v>
      </c>
      <c r="N85" s="80" t="s">
        <v>26</v>
      </c>
      <c r="O85" s="80" t="s">
        <v>27</v>
      </c>
      <c r="P85" s="80"/>
      <c r="Q85" s="80" t="s">
        <v>26</v>
      </c>
      <c r="R85" s="80" t="s">
        <v>125</v>
      </c>
      <c r="S85" s="68" t="s">
        <v>126</v>
      </c>
      <c r="T85" s="71"/>
      <c r="U85" s="71"/>
    </row>
    <row r="86" spans="1:21" ht="30" hidden="1" customHeight="1" x14ac:dyDescent="0.2">
      <c r="A86" s="67">
        <v>80</v>
      </c>
      <c r="B86" s="59">
        <f t="shared" si="2"/>
        <v>80</v>
      </c>
      <c r="C86" s="68" t="s">
        <v>176</v>
      </c>
      <c r="D86" s="68" t="s">
        <v>210</v>
      </c>
      <c r="E86" s="18" t="s">
        <v>123</v>
      </c>
      <c r="F86" s="55" t="s">
        <v>275</v>
      </c>
      <c r="G86" s="80" t="s">
        <v>25</v>
      </c>
      <c r="H86" s="58" t="s">
        <v>24</v>
      </c>
      <c r="I86" s="80" t="s">
        <v>25</v>
      </c>
      <c r="J86" s="80" t="s">
        <v>25</v>
      </c>
      <c r="K86" s="80" t="s">
        <v>26</v>
      </c>
      <c r="L86" s="80" t="s">
        <v>27</v>
      </c>
      <c r="M86" s="19" t="s">
        <v>26</v>
      </c>
      <c r="N86" s="80" t="s">
        <v>26</v>
      </c>
      <c r="O86" s="80" t="s">
        <v>27</v>
      </c>
      <c r="P86" s="80"/>
      <c r="Q86" s="80" t="s">
        <v>26</v>
      </c>
      <c r="R86" s="80" t="s">
        <v>125</v>
      </c>
      <c r="S86" s="68" t="s">
        <v>126</v>
      </c>
      <c r="T86" s="71"/>
      <c r="U86" s="71"/>
    </row>
    <row r="87" spans="1:21" ht="30" customHeight="1" x14ac:dyDescent="0.2">
      <c r="A87" s="67">
        <v>81</v>
      </c>
      <c r="B87" s="59">
        <f t="shared" si="2"/>
        <v>81</v>
      </c>
      <c r="C87" s="96" t="s">
        <v>129</v>
      </c>
      <c r="D87" s="68" t="s">
        <v>210</v>
      </c>
      <c r="E87" s="18" t="s">
        <v>123</v>
      </c>
      <c r="F87" s="55" t="s">
        <v>341</v>
      </c>
      <c r="G87" s="80" t="s">
        <v>25</v>
      </c>
      <c r="H87" s="58" t="s">
        <v>24</v>
      </c>
      <c r="I87" s="80" t="s">
        <v>25</v>
      </c>
      <c r="J87" s="80" t="s">
        <v>25</v>
      </c>
      <c r="K87" s="80" t="s">
        <v>26</v>
      </c>
      <c r="L87" s="80" t="s">
        <v>27</v>
      </c>
      <c r="M87" s="19" t="s">
        <v>26</v>
      </c>
      <c r="N87" s="80" t="s">
        <v>26</v>
      </c>
      <c r="O87" s="80" t="s">
        <v>27</v>
      </c>
      <c r="P87" s="80"/>
      <c r="Q87" s="80" t="s">
        <v>26</v>
      </c>
      <c r="R87" s="80" t="s">
        <v>125</v>
      </c>
      <c r="S87" s="68" t="s">
        <v>126</v>
      </c>
      <c r="T87" s="71"/>
      <c r="U87" s="71"/>
    </row>
    <row r="88" spans="1:21" ht="30" customHeight="1" x14ac:dyDescent="0.2">
      <c r="A88" s="67">
        <v>82</v>
      </c>
      <c r="B88" s="59">
        <f t="shared" si="2"/>
        <v>82</v>
      </c>
      <c r="C88" s="96" t="s">
        <v>122</v>
      </c>
      <c r="D88" s="68" t="s">
        <v>210</v>
      </c>
      <c r="E88" s="18" t="s">
        <v>123</v>
      </c>
      <c r="F88" s="55" t="s">
        <v>341</v>
      </c>
      <c r="G88" s="80" t="s">
        <v>25</v>
      </c>
      <c r="H88" s="58" t="s">
        <v>24</v>
      </c>
      <c r="I88" s="80" t="s">
        <v>25</v>
      </c>
      <c r="J88" s="80" t="s">
        <v>25</v>
      </c>
      <c r="K88" s="80" t="s">
        <v>26</v>
      </c>
      <c r="L88" s="80" t="s">
        <v>27</v>
      </c>
      <c r="M88" s="19" t="s">
        <v>26</v>
      </c>
      <c r="N88" s="80" t="s">
        <v>26</v>
      </c>
      <c r="O88" s="80" t="s">
        <v>27</v>
      </c>
      <c r="P88" s="80"/>
      <c r="Q88" s="80" t="s">
        <v>26</v>
      </c>
      <c r="R88" s="80" t="s">
        <v>125</v>
      </c>
      <c r="S88" s="68" t="s">
        <v>126</v>
      </c>
      <c r="T88" s="71"/>
      <c r="U88" s="71"/>
    </row>
    <row r="89" spans="1:21" ht="30" hidden="1" customHeight="1" x14ac:dyDescent="0.2">
      <c r="A89" s="78">
        <v>83</v>
      </c>
      <c r="B89" s="59">
        <f t="shared" si="2"/>
        <v>83</v>
      </c>
      <c r="C89" s="68" t="s">
        <v>179</v>
      </c>
      <c r="D89" s="68" t="s">
        <v>210</v>
      </c>
      <c r="E89" s="18" t="s">
        <v>123</v>
      </c>
      <c r="F89" s="55" t="s">
        <v>359</v>
      </c>
      <c r="G89" s="80" t="s">
        <v>25</v>
      </c>
      <c r="H89" s="58" t="s">
        <v>24</v>
      </c>
      <c r="I89" s="80" t="s">
        <v>25</v>
      </c>
      <c r="J89" s="80" t="s">
        <v>25</v>
      </c>
      <c r="K89" s="80" t="s">
        <v>26</v>
      </c>
      <c r="L89" s="80" t="s">
        <v>27</v>
      </c>
      <c r="M89" s="19" t="s">
        <v>26</v>
      </c>
      <c r="N89" s="80" t="s">
        <v>26</v>
      </c>
      <c r="O89" s="80" t="s">
        <v>27</v>
      </c>
      <c r="P89" s="80"/>
      <c r="Q89" s="80" t="s">
        <v>26</v>
      </c>
      <c r="R89" s="80" t="s">
        <v>125</v>
      </c>
      <c r="S89" s="68" t="s">
        <v>126</v>
      </c>
      <c r="T89" s="71"/>
      <c r="U89" s="71"/>
    </row>
    <row r="90" spans="1:21" ht="30" hidden="1" customHeight="1" x14ac:dyDescent="0.2">
      <c r="A90" s="67">
        <v>84</v>
      </c>
      <c r="B90" s="59">
        <f t="shared" si="2"/>
        <v>84</v>
      </c>
      <c r="C90" s="68" t="s">
        <v>180</v>
      </c>
      <c r="D90" s="68" t="s">
        <v>210</v>
      </c>
      <c r="E90" s="18" t="s">
        <v>123</v>
      </c>
      <c r="F90" s="55" t="s">
        <v>360</v>
      </c>
      <c r="G90" s="80" t="s">
        <v>25</v>
      </c>
      <c r="H90" s="58" t="s">
        <v>24</v>
      </c>
      <c r="I90" s="80" t="s">
        <v>25</v>
      </c>
      <c r="J90" s="80" t="s">
        <v>25</v>
      </c>
      <c r="K90" s="80" t="s">
        <v>26</v>
      </c>
      <c r="L90" s="80" t="s">
        <v>27</v>
      </c>
      <c r="M90" s="19" t="s">
        <v>26</v>
      </c>
      <c r="N90" s="80" t="s">
        <v>26</v>
      </c>
      <c r="O90" s="80" t="s">
        <v>27</v>
      </c>
      <c r="P90" s="80"/>
      <c r="Q90" s="80" t="s">
        <v>26</v>
      </c>
      <c r="R90" s="80" t="s">
        <v>125</v>
      </c>
      <c r="S90" s="68" t="s">
        <v>126</v>
      </c>
      <c r="T90" s="71"/>
      <c r="U90" s="71"/>
    </row>
    <row r="91" spans="1:21" ht="30" hidden="1" customHeight="1" x14ac:dyDescent="0.2">
      <c r="A91" s="67">
        <v>85</v>
      </c>
      <c r="B91" s="59">
        <f t="shared" si="2"/>
        <v>85</v>
      </c>
      <c r="C91" s="68" t="s">
        <v>181</v>
      </c>
      <c r="D91" s="68" t="s">
        <v>210</v>
      </c>
      <c r="E91" s="18" t="s">
        <v>123</v>
      </c>
      <c r="F91" s="55" t="s">
        <v>182</v>
      </c>
      <c r="G91" s="80" t="s">
        <v>25</v>
      </c>
      <c r="H91" s="58" t="s">
        <v>24</v>
      </c>
      <c r="I91" s="80" t="s">
        <v>25</v>
      </c>
      <c r="J91" s="80" t="s">
        <v>25</v>
      </c>
      <c r="K91" s="80" t="s">
        <v>26</v>
      </c>
      <c r="L91" s="80" t="s">
        <v>27</v>
      </c>
      <c r="M91" s="19" t="s">
        <v>26</v>
      </c>
      <c r="N91" s="80" t="s">
        <v>26</v>
      </c>
      <c r="O91" s="80" t="s">
        <v>27</v>
      </c>
      <c r="P91" s="80"/>
      <c r="Q91" s="80" t="s">
        <v>26</v>
      </c>
      <c r="R91" s="80" t="s">
        <v>125</v>
      </c>
      <c r="S91" s="68" t="s">
        <v>126</v>
      </c>
      <c r="T91" s="71"/>
      <c r="U91" s="71"/>
    </row>
    <row r="92" spans="1:21" ht="30" hidden="1" customHeight="1" x14ac:dyDescent="0.2">
      <c r="A92" s="67">
        <v>86</v>
      </c>
      <c r="B92" s="59">
        <f t="shared" si="2"/>
        <v>86</v>
      </c>
      <c r="C92" s="68" t="s">
        <v>183</v>
      </c>
      <c r="D92" s="68" t="str">
        <f>VLOOKUP(E92,Sheet2!$E$2:$F$12,2,0)</f>
        <v>South</v>
      </c>
      <c r="E92" s="68" t="s">
        <v>184</v>
      </c>
      <c r="F92" s="56" t="s">
        <v>185</v>
      </c>
      <c r="G92" s="68"/>
      <c r="H92" s="80" t="s">
        <v>325</v>
      </c>
      <c r="I92" s="80"/>
      <c r="J92" s="80"/>
      <c r="K92" s="80"/>
      <c r="L92" s="80"/>
      <c r="M92" s="19" t="s">
        <v>26</v>
      </c>
      <c r="N92" s="80"/>
      <c r="O92" s="80"/>
      <c r="P92" s="80"/>
      <c r="Q92" s="80"/>
      <c r="R92" s="68"/>
      <c r="S92" s="68" t="s">
        <v>42</v>
      </c>
      <c r="T92" s="71"/>
      <c r="U92" s="71"/>
    </row>
    <row r="93" spans="1:21" ht="30" hidden="1" customHeight="1" x14ac:dyDescent="0.2">
      <c r="A93" s="67">
        <v>87</v>
      </c>
      <c r="B93" s="59">
        <f t="shared" si="2"/>
        <v>87</v>
      </c>
      <c r="C93" s="68" t="s">
        <v>186</v>
      </c>
      <c r="D93" s="68" t="str">
        <f>VLOOKUP(E93,Sheet2!$E$2:$F$12,2,0)</f>
        <v>South</v>
      </c>
      <c r="E93" s="68" t="s">
        <v>184</v>
      </c>
      <c r="F93" s="56" t="s">
        <v>187</v>
      </c>
      <c r="G93" s="68"/>
      <c r="H93" s="80"/>
      <c r="I93" s="80"/>
      <c r="J93" s="80"/>
      <c r="K93" s="80"/>
      <c r="L93" s="80"/>
      <c r="M93" s="19" t="s">
        <v>26</v>
      </c>
      <c r="N93" s="80"/>
      <c r="O93" s="80"/>
      <c r="P93" s="80"/>
      <c r="Q93" s="80"/>
      <c r="R93" s="68"/>
      <c r="S93" s="68" t="s">
        <v>42</v>
      </c>
      <c r="T93" s="71"/>
      <c r="U93" s="71"/>
    </row>
    <row r="94" spans="1:21" ht="30" hidden="1" customHeight="1" x14ac:dyDescent="0.2">
      <c r="A94" s="78">
        <v>88</v>
      </c>
      <c r="B94" s="59">
        <f t="shared" si="2"/>
        <v>88</v>
      </c>
      <c r="C94" s="68" t="s">
        <v>188</v>
      </c>
      <c r="D94" s="68" t="str">
        <f>VLOOKUP(E94,Sheet2!$E$2:$F$12,2,0)</f>
        <v>South</v>
      </c>
      <c r="E94" s="68" t="s">
        <v>184</v>
      </c>
      <c r="F94" s="56" t="s">
        <v>189</v>
      </c>
      <c r="G94" s="68"/>
      <c r="H94" s="80" t="s">
        <v>325</v>
      </c>
      <c r="I94" s="80"/>
      <c r="J94" s="80"/>
      <c r="K94" s="80"/>
      <c r="L94" s="80"/>
      <c r="M94" s="19" t="s">
        <v>26</v>
      </c>
      <c r="N94" s="80"/>
      <c r="O94" s="80"/>
      <c r="P94" s="80"/>
      <c r="Q94" s="80"/>
      <c r="R94" s="68"/>
      <c r="S94" s="68" t="s">
        <v>42</v>
      </c>
      <c r="T94" s="71"/>
      <c r="U94" s="71"/>
    </row>
    <row r="95" spans="1:21" ht="30" hidden="1" customHeight="1" x14ac:dyDescent="0.2">
      <c r="A95" s="67">
        <v>89</v>
      </c>
      <c r="B95" s="59">
        <f t="shared" si="2"/>
        <v>89</v>
      </c>
      <c r="C95" s="68" t="s">
        <v>190</v>
      </c>
      <c r="D95" s="68" t="str">
        <f>VLOOKUP(E95,Sheet2!$E$2:$F$12,2,0)</f>
        <v>South</v>
      </c>
      <c r="E95" s="68" t="s">
        <v>184</v>
      </c>
      <c r="F95" s="56" t="s">
        <v>191</v>
      </c>
      <c r="G95" s="68"/>
      <c r="H95" s="80"/>
      <c r="I95" s="80"/>
      <c r="J95" s="80"/>
      <c r="K95" s="80"/>
      <c r="L95" s="80"/>
      <c r="M95" s="19" t="s">
        <v>26</v>
      </c>
      <c r="N95" s="80"/>
      <c r="O95" s="80"/>
      <c r="P95" s="80"/>
      <c r="Q95" s="80"/>
      <c r="R95" s="68"/>
      <c r="S95" s="68" t="s">
        <v>42</v>
      </c>
      <c r="T95" s="71"/>
      <c r="U95" s="71"/>
    </row>
    <row r="96" spans="1:21" ht="30" hidden="1" customHeight="1" x14ac:dyDescent="0.2">
      <c r="A96" s="67">
        <v>90</v>
      </c>
      <c r="B96" s="59">
        <f t="shared" si="2"/>
        <v>90</v>
      </c>
      <c r="C96" s="68" t="s">
        <v>192</v>
      </c>
      <c r="D96" s="68" t="str">
        <f>VLOOKUP(E96,Sheet2!$E$2:$F$12,2,0)</f>
        <v>South</v>
      </c>
      <c r="E96" s="68" t="s">
        <v>184</v>
      </c>
      <c r="F96" s="56" t="s">
        <v>193</v>
      </c>
      <c r="G96" s="68"/>
      <c r="H96" s="80" t="s">
        <v>325</v>
      </c>
      <c r="I96" s="80"/>
      <c r="J96" s="80"/>
      <c r="K96" s="80"/>
      <c r="L96" s="80"/>
      <c r="M96" s="19" t="s">
        <v>26</v>
      </c>
      <c r="N96" s="80"/>
      <c r="O96" s="80"/>
      <c r="P96" s="80"/>
      <c r="Q96" s="80"/>
      <c r="R96" s="68"/>
      <c r="S96" s="68" t="s">
        <v>42</v>
      </c>
      <c r="T96" s="71"/>
      <c r="U96" s="71"/>
    </row>
    <row r="97" spans="1:21" ht="30" hidden="1" customHeight="1" x14ac:dyDescent="0.2">
      <c r="A97" s="67">
        <v>91</v>
      </c>
      <c r="B97" s="59">
        <f t="shared" si="2"/>
        <v>91</v>
      </c>
      <c r="C97" s="68" t="s">
        <v>194</v>
      </c>
      <c r="D97" s="68" t="str">
        <f>VLOOKUP(E97,Sheet2!$E$2:$F$12,2,0)</f>
        <v>South</v>
      </c>
      <c r="E97" s="68" t="s">
        <v>184</v>
      </c>
      <c r="F97" s="56" t="s">
        <v>195</v>
      </c>
      <c r="G97" s="68"/>
      <c r="H97" s="80" t="s">
        <v>325</v>
      </c>
      <c r="I97" s="80"/>
      <c r="J97" s="80"/>
      <c r="K97" s="80"/>
      <c r="L97" s="80"/>
      <c r="M97" s="19" t="s">
        <v>26</v>
      </c>
      <c r="N97" s="80"/>
      <c r="O97" s="80"/>
      <c r="P97" s="80"/>
      <c r="Q97" s="80"/>
      <c r="R97" s="68"/>
      <c r="S97" s="68" t="s">
        <v>42</v>
      </c>
      <c r="T97" s="71"/>
      <c r="U97" s="71"/>
    </row>
    <row r="98" spans="1:21" ht="30" hidden="1" customHeight="1" x14ac:dyDescent="0.2">
      <c r="A98" s="67">
        <v>92</v>
      </c>
      <c r="B98" s="60">
        <v>34</v>
      </c>
      <c r="C98" s="66" t="s">
        <v>335</v>
      </c>
      <c r="D98" s="66" t="s">
        <v>207</v>
      </c>
      <c r="E98" s="66" t="s">
        <v>73</v>
      </c>
      <c r="F98" s="62" t="s">
        <v>100</v>
      </c>
      <c r="G98" s="53" t="s">
        <v>25</v>
      </c>
      <c r="H98" s="49" t="s">
        <v>24</v>
      </c>
      <c r="I98" s="53" t="s">
        <v>25</v>
      </c>
      <c r="J98" s="53" t="s">
        <v>25</v>
      </c>
      <c r="K98" s="53"/>
      <c r="L98" s="53"/>
      <c r="M98" s="50" t="s">
        <v>27</v>
      </c>
      <c r="N98" s="53"/>
      <c r="O98" s="53"/>
      <c r="P98" s="53"/>
      <c r="Q98" s="53"/>
      <c r="R98" s="66"/>
      <c r="S98" s="66" t="s">
        <v>75</v>
      </c>
      <c r="T98" s="72"/>
      <c r="U98" s="72"/>
    </row>
    <row r="99" spans="1:21" ht="30" hidden="1" customHeight="1" x14ac:dyDescent="0.2">
      <c r="A99" s="78">
        <v>93</v>
      </c>
      <c r="B99" s="59">
        <v>35</v>
      </c>
      <c r="C99" s="68" t="s">
        <v>336</v>
      </c>
      <c r="D99" s="68" t="s">
        <v>207</v>
      </c>
      <c r="E99" s="68" t="s">
        <v>73</v>
      </c>
      <c r="F99" s="56" t="s">
        <v>100</v>
      </c>
      <c r="G99" s="80" t="s">
        <v>25</v>
      </c>
      <c r="H99" s="58" t="s">
        <v>24</v>
      </c>
      <c r="I99" s="80"/>
      <c r="J99" s="80" t="s">
        <v>25</v>
      </c>
      <c r="K99" s="80"/>
      <c r="L99" s="80"/>
      <c r="M99" s="80" t="s">
        <v>27</v>
      </c>
      <c r="N99" s="80"/>
      <c r="O99" s="80"/>
      <c r="P99" s="80"/>
      <c r="Q99" s="80"/>
      <c r="R99" s="68"/>
      <c r="S99" s="68"/>
      <c r="T99" s="71"/>
      <c r="U99" s="72" t="s">
        <v>339</v>
      </c>
    </row>
    <row r="100" spans="1:21" ht="30" hidden="1" customHeight="1" x14ac:dyDescent="0.2">
      <c r="A100" s="67">
        <v>94</v>
      </c>
      <c r="B100" s="59">
        <f t="shared" ref="B100:B117" si="3">ROW()-6</f>
        <v>94</v>
      </c>
      <c r="C100" s="68" t="s">
        <v>250</v>
      </c>
      <c r="D100" s="68" t="s">
        <v>207</v>
      </c>
      <c r="E100" s="68" t="s">
        <v>251</v>
      </c>
      <c r="F100" s="56" t="s">
        <v>252</v>
      </c>
      <c r="G100" s="68"/>
      <c r="H100" s="80"/>
      <c r="I100" s="80"/>
      <c r="J100" s="80"/>
      <c r="K100" s="80"/>
      <c r="L100" s="80"/>
      <c r="M100" s="19" t="s">
        <v>26</v>
      </c>
      <c r="N100" s="80"/>
      <c r="O100" s="80"/>
      <c r="P100" s="80"/>
      <c r="Q100" s="80"/>
      <c r="R100" s="68"/>
      <c r="S100" s="68"/>
      <c r="T100" s="71"/>
      <c r="U100" s="71"/>
    </row>
    <row r="101" spans="1:21" ht="30" hidden="1" customHeight="1" x14ac:dyDescent="0.2">
      <c r="A101" s="67">
        <v>95</v>
      </c>
      <c r="B101" s="59">
        <f t="shared" si="3"/>
        <v>95</v>
      </c>
      <c r="C101" s="97" t="s">
        <v>198</v>
      </c>
      <c r="D101" s="68" t="str">
        <f>VLOOKUP(E101,Sheet2!$E$2:$F$12,2,0)</f>
        <v>South</v>
      </c>
      <c r="E101" s="68" t="s">
        <v>184</v>
      </c>
      <c r="F101" s="56" t="s">
        <v>197</v>
      </c>
      <c r="G101" s="68"/>
      <c r="H101" s="80" t="s">
        <v>325</v>
      </c>
      <c r="I101" s="80"/>
      <c r="J101" s="80"/>
      <c r="K101" s="80"/>
      <c r="L101" s="80"/>
      <c r="M101" s="19" t="s">
        <v>26</v>
      </c>
      <c r="N101" s="80"/>
      <c r="O101" s="80"/>
      <c r="P101" s="80"/>
      <c r="Q101" s="80"/>
      <c r="R101" s="68"/>
      <c r="S101" s="68" t="s">
        <v>42</v>
      </c>
      <c r="T101" s="71"/>
      <c r="U101" s="71"/>
    </row>
    <row r="102" spans="1:21" ht="30" hidden="1" customHeight="1" x14ac:dyDescent="0.2">
      <c r="A102" s="67">
        <v>96</v>
      </c>
      <c r="B102" s="59">
        <f t="shared" si="3"/>
        <v>96</v>
      </c>
      <c r="C102" s="97" t="s">
        <v>196</v>
      </c>
      <c r="D102" s="68" t="str">
        <f>VLOOKUP(E102,Sheet2!$E$2:$F$12,2,0)</f>
        <v>South</v>
      </c>
      <c r="E102" s="68" t="s">
        <v>184</v>
      </c>
      <c r="F102" s="56" t="s">
        <v>197</v>
      </c>
      <c r="G102" s="68"/>
      <c r="H102" s="80" t="s">
        <v>325</v>
      </c>
      <c r="I102" s="80"/>
      <c r="J102" s="80"/>
      <c r="K102" s="80"/>
      <c r="L102" s="80"/>
      <c r="M102" s="19" t="s">
        <v>26</v>
      </c>
      <c r="N102" s="80"/>
      <c r="O102" s="80"/>
      <c r="P102" s="80"/>
      <c r="Q102" s="80"/>
      <c r="R102" s="68"/>
      <c r="S102" s="68" t="s">
        <v>42</v>
      </c>
      <c r="T102" s="71"/>
      <c r="U102" s="71"/>
    </row>
    <row r="103" spans="1:21" ht="30" hidden="1" customHeight="1" x14ac:dyDescent="0.2">
      <c r="A103" s="67">
        <v>97</v>
      </c>
      <c r="B103" s="59">
        <f t="shared" si="3"/>
        <v>97</v>
      </c>
      <c r="C103" s="21" t="s">
        <v>256</v>
      </c>
      <c r="D103" s="21" t="s">
        <v>257</v>
      </c>
      <c r="E103" s="22" t="s">
        <v>22</v>
      </c>
      <c r="F103" s="57" t="s">
        <v>258</v>
      </c>
      <c r="G103" s="68"/>
      <c r="H103" s="80"/>
      <c r="I103" s="80"/>
      <c r="J103" s="80"/>
      <c r="K103" s="80"/>
      <c r="L103" s="80"/>
      <c r="M103" s="23" t="s">
        <v>26</v>
      </c>
      <c r="N103" s="80"/>
      <c r="O103" s="80"/>
      <c r="P103" s="80"/>
      <c r="Q103" s="80"/>
      <c r="R103" s="68"/>
      <c r="S103" s="68"/>
      <c r="T103" s="71"/>
      <c r="U103" s="71"/>
    </row>
    <row r="104" spans="1:21" s="78" customFormat="1" ht="15" hidden="1" x14ac:dyDescent="0.2">
      <c r="A104" s="78">
        <v>98</v>
      </c>
      <c r="B104" s="60">
        <f t="shared" si="3"/>
        <v>98</v>
      </c>
      <c r="C104" s="7" t="s">
        <v>259</v>
      </c>
      <c r="D104" s="7" t="s">
        <v>257</v>
      </c>
      <c r="E104" s="7" t="s">
        <v>260</v>
      </c>
      <c r="F104" s="63" t="s">
        <v>261</v>
      </c>
      <c r="G104" s="66"/>
      <c r="H104" s="53"/>
      <c r="I104" s="53"/>
      <c r="J104" s="53"/>
      <c r="K104" s="53"/>
      <c r="L104" s="53"/>
      <c r="M104" s="8" t="s">
        <v>27</v>
      </c>
      <c r="N104" s="53"/>
      <c r="O104" s="53"/>
      <c r="P104" s="53"/>
      <c r="Q104" s="53"/>
      <c r="R104" s="66"/>
      <c r="S104" s="66"/>
      <c r="T104" s="72"/>
      <c r="U104" s="72"/>
    </row>
    <row r="105" spans="1:21" ht="30" hidden="1" customHeight="1" x14ac:dyDescent="0.2">
      <c r="A105" s="67">
        <v>99</v>
      </c>
      <c r="B105" s="59">
        <f t="shared" si="3"/>
        <v>99</v>
      </c>
      <c r="C105" s="21" t="s">
        <v>262</v>
      </c>
      <c r="D105" s="21" t="s">
        <v>263</v>
      </c>
      <c r="E105" s="21" t="s">
        <v>264</v>
      </c>
      <c r="F105" s="57" t="s">
        <v>265</v>
      </c>
      <c r="G105" s="68"/>
      <c r="H105" s="80"/>
      <c r="I105" s="80"/>
      <c r="J105" s="80"/>
      <c r="K105" s="80"/>
      <c r="L105" s="80"/>
      <c r="M105" s="23" t="s">
        <v>26</v>
      </c>
      <c r="N105" s="80"/>
      <c r="O105" s="80"/>
      <c r="P105" s="80"/>
      <c r="Q105" s="80"/>
      <c r="R105" s="68"/>
      <c r="S105" s="68"/>
      <c r="T105" s="71"/>
      <c r="U105" s="71"/>
    </row>
    <row r="106" spans="1:21" ht="30" hidden="1" customHeight="1" x14ac:dyDescent="0.2">
      <c r="A106" s="67">
        <v>100</v>
      </c>
      <c r="B106" s="59">
        <f t="shared" si="3"/>
        <v>100</v>
      </c>
      <c r="C106" s="21" t="s">
        <v>266</v>
      </c>
      <c r="D106" s="21" t="s">
        <v>263</v>
      </c>
      <c r="E106" s="21" t="s">
        <v>267</v>
      </c>
      <c r="F106" s="57" t="s">
        <v>268</v>
      </c>
      <c r="G106" s="68"/>
      <c r="H106" s="80"/>
      <c r="I106" s="80"/>
      <c r="J106" s="80"/>
      <c r="K106" s="80"/>
      <c r="L106" s="80"/>
      <c r="M106" s="23" t="s">
        <v>26</v>
      </c>
      <c r="N106" s="80"/>
      <c r="O106" s="80"/>
      <c r="P106" s="80"/>
      <c r="Q106" s="80"/>
      <c r="R106" s="68"/>
      <c r="S106" s="68"/>
      <c r="T106" s="71"/>
      <c r="U106" s="71"/>
    </row>
    <row r="107" spans="1:21" s="78" customFormat="1" ht="15" hidden="1" x14ac:dyDescent="0.2">
      <c r="A107" s="67">
        <v>101</v>
      </c>
      <c r="B107" s="60">
        <f t="shared" si="3"/>
        <v>101</v>
      </c>
      <c r="C107" s="7" t="s">
        <v>269</v>
      </c>
      <c r="D107" s="7" t="s">
        <v>203</v>
      </c>
      <c r="E107" s="7" t="s">
        <v>59</v>
      </c>
      <c r="F107" s="63" t="s">
        <v>270</v>
      </c>
      <c r="G107" s="66"/>
      <c r="H107" s="53"/>
      <c r="I107" s="53"/>
      <c r="J107" s="53"/>
      <c r="K107" s="53"/>
      <c r="L107" s="53"/>
      <c r="M107" s="8" t="s">
        <v>27</v>
      </c>
      <c r="N107" s="53"/>
      <c r="O107" s="53"/>
      <c r="P107" s="53"/>
      <c r="Q107" s="53"/>
      <c r="R107" s="66"/>
      <c r="S107" s="66"/>
      <c r="T107" s="72"/>
      <c r="U107" s="72"/>
    </row>
    <row r="108" spans="1:21" s="78" customFormat="1" ht="15" hidden="1" x14ac:dyDescent="0.2">
      <c r="A108" s="67">
        <v>102</v>
      </c>
      <c r="B108" s="60">
        <f t="shared" si="3"/>
        <v>102</v>
      </c>
      <c r="C108" s="7" t="s">
        <v>271</v>
      </c>
      <c r="D108" s="7" t="s">
        <v>203</v>
      </c>
      <c r="E108" s="7" t="s">
        <v>70</v>
      </c>
      <c r="F108" s="63" t="s">
        <v>272</v>
      </c>
      <c r="G108" s="66"/>
      <c r="H108" s="53"/>
      <c r="I108" s="53"/>
      <c r="J108" s="53"/>
      <c r="K108" s="53"/>
      <c r="L108" s="53"/>
      <c r="M108" s="8" t="s">
        <v>27</v>
      </c>
      <c r="N108" s="53"/>
      <c r="O108" s="53"/>
      <c r="P108" s="53"/>
      <c r="Q108" s="53"/>
      <c r="R108" s="66"/>
      <c r="S108" s="66"/>
      <c r="T108" s="72"/>
      <c r="U108" s="72"/>
    </row>
    <row r="109" spans="1:21" ht="30" hidden="1" customHeight="1" x14ac:dyDescent="0.2">
      <c r="A109" s="78">
        <v>103</v>
      </c>
      <c r="B109" s="59">
        <f t="shared" si="3"/>
        <v>103</v>
      </c>
      <c r="C109" s="21" t="s">
        <v>273</v>
      </c>
      <c r="D109" s="21" t="s">
        <v>203</v>
      </c>
      <c r="E109" s="21" t="s">
        <v>59</v>
      </c>
      <c r="F109" s="57" t="s">
        <v>274</v>
      </c>
      <c r="G109" s="68"/>
      <c r="H109" s="80"/>
      <c r="I109" s="80"/>
      <c r="J109" s="80"/>
      <c r="K109" s="80"/>
      <c r="L109" s="80"/>
      <c r="M109" s="23" t="s">
        <v>26</v>
      </c>
      <c r="N109" s="80"/>
      <c r="O109" s="80"/>
      <c r="P109" s="80"/>
      <c r="Q109" s="80"/>
      <c r="R109" s="68"/>
      <c r="S109" s="68"/>
      <c r="T109" s="71"/>
      <c r="U109" s="71"/>
    </row>
    <row r="110" spans="1:21" ht="30" hidden="1" customHeight="1" x14ac:dyDescent="0.2">
      <c r="A110" s="67">
        <v>104</v>
      </c>
      <c r="B110" s="60">
        <f t="shared" si="3"/>
        <v>104</v>
      </c>
      <c r="C110" s="66" t="s">
        <v>84</v>
      </c>
      <c r="D110" s="66" t="str">
        <f>VLOOKUP(E110,Sheet2!$E$2:$F$12,2,0)</f>
        <v>South</v>
      </c>
      <c r="E110" s="66" t="s">
        <v>73</v>
      </c>
      <c r="F110" s="62" t="s">
        <v>85</v>
      </c>
      <c r="G110" s="53" t="s">
        <v>25</v>
      </c>
      <c r="H110" s="49" t="s">
        <v>24</v>
      </c>
      <c r="I110" s="53" t="s">
        <v>25</v>
      </c>
      <c r="J110" s="53" t="s">
        <v>25</v>
      </c>
      <c r="K110" s="53"/>
      <c r="L110" s="53"/>
      <c r="M110" s="50" t="s">
        <v>27</v>
      </c>
      <c r="N110" s="53"/>
      <c r="O110" s="53"/>
      <c r="P110" s="53"/>
      <c r="Q110" s="53"/>
      <c r="R110" s="66"/>
      <c r="S110" s="66" t="s">
        <v>75</v>
      </c>
      <c r="T110" s="72"/>
      <c r="U110" s="72"/>
    </row>
    <row r="111" spans="1:21" ht="30" hidden="1" customHeight="1" x14ac:dyDescent="0.2">
      <c r="A111" s="67">
        <v>105</v>
      </c>
      <c r="B111" s="60">
        <f t="shared" si="3"/>
        <v>105</v>
      </c>
      <c r="C111" s="66" t="s">
        <v>86</v>
      </c>
      <c r="D111" s="66" t="str">
        <f>VLOOKUP(E111,Sheet2!$E$2:$F$12,2,0)</f>
        <v>South</v>
      </c>
      <c r="E111" s="66" t="s">
        <v>73</v>
      </c>
      <c r="F111" s="62" t="s">
        <v>85</v>
      </c>
      <c r="G111" s="53" t="s">
        <v>25</v>
      </c>
      <c r="H111" s="53" t="s">
        <v>25</v>
      </c>
      <c r="I111" s="53" t="s">
        <v>25</v>
      </c>
      <c r="J111" s="49" t="s">
        <v>24</v>
      </c>
      <c r="K111" s="53"/>
      <c r="L111" s="53"/>
      <c r="M111" s="50" t="s">
        <v>27</v>
      </c>
      <c r="N111" s="53"/>
      <c r="O111" s="53"/>
      <c r="P111" s="53"/>
      <c r="Q111" s="53"/>
      <c r="R111" s="66"/>
      <c r="S111" s="66" t="s">
        <v>75</v>
      </c>
      <c r="T111" s="72"/>
      <c r="U111" s="72"/>
    </row>
    <row r="112" spans="1:21" s="78" customFormat="1" ht="15" hidden="1" x14ac:dyDescent="0.2">
      <c r="A112" s="67">
        <v>106</v>
      </c>
      <c r="B112" s="60">
        <f t="shared" si="3"/>
        <v>106</v>
      </c>
      <c r="C112" s="66" t="s">
        <v>92</v>
      </c>
      <c r="D112" s="66" t="str">
        <f>VLOOKUP(E112,Sheet2!$E$2:$F$12,2,0)</f>
        <v>South</v>
      </c>
      <c r="E112" s="66" t="s">
        <v>73</v>
      </c>
      <c r="F112" s="62" t="s">
        <v>93</v>
      </c>
      <c r="G112" s="53" t="s">
        <v>25</v>
      </c>
      <c r="H112" s="53" t="s">
        <v>25</v>
      </c>
      <c r="I112" s="53" t="s">
        <v>25</v>
      </c>
      <c r="J112" s="49" t="s">
        <v>24</v>
      </c>
      <c r="K112" s="53"/>
      <c r="L112" s="53"/>
      <c r="M112" s="50" t="s">
        <v>27</v>
      </c>
      <c r="N112" s="53"/>
      <c r="O112" s="53"/>
      <c r="P112" s="53"/>
      <c r="Q112" s="53"/>
      <c r="R112" s="66"/>
      <c r="S112" s="66" t="s">
        <v>75</v>
      </c>
      <c r="T112" s="72"/>
      <c r="U112" s="72"/>
    </row>
    <row r="113" spans="1:21" ht="30" hidden="1" customHeight="1" x14ac:dyDescent="0.2">
      <c r="A113" s="67">
        <v>107</v>
      </c>
      <c r="B113" s="60">
        <f t="shared" si="3"/>
        <v>107</v>
      </c>
      <c r="C113" s="66" t="s">
        <v>94</v>
      </c>
      <c r="D113" s="66" t="str">
        <f>VLOOKUP(E113,Sheet2!$E$2:$F$12,2,0)</f>
        <v>South</v>
      </c>
      <c r="E113" s="66" t="s">
        <v>73</v>
      </c>
      <c r="F113" s="62" t="s">
        <v>93</v>
      </c>
      <c r="G113" s="53" t="s">
        <v>25</v>
      </c>
      <c r="H113" s="53" t="s">
        <v>25</v>
      </c>
      <c r="I113" s="53" t="s">
        <v>25</v>
      </c>
      <c r="J113" s="49" t="s">
        <v>24</v>
      </c>
      <c r="K113" s="53"/>
      <c r="L113" s="53"/>
      <c r="M113" s="50" t="s">
        <v>27</v>
      </c>
      <c r="N113" s="53"/>
      <c r="O113" s="53"/>
      <c r="P113" s="53"/>
      <c r="Q113" s="53"/>
      <c r="R113" s="66"/>
      <c r="S113" s="66" t="s">
        <v>75</v>
      </c>
      <c r="T113" s="72"/>
      <c r="U113" s="72"/>
    </row>
    <row r="114" spans="1:21" ht="30" hidden="1" customHeight="1" x14ac:dyDescent="0.2">
      <c r="A114" s="78">
        <v>108</v>
      </c>
      <c r="B114" s="60">
        <f t="shared" si="3"/>
        <v>108</v>
      </c>
      <c r="C114" s="66" t="s">
        <v>95</v>
      </c>
      <c r="D114" s="66" t="str">
        <f>VLOOKUP(E114,Sheet2!$E$2:$F$12,2,0)</f>
        <v>South</v>
      </c>
      <c r="E114" s="66" t="s">
        <v>73</v>
      </c>
      <c r="F114" s="62" t="s">
        <v>93</v>
      </c>
      <c r="G114" s="53" t="s">
        <v>25</v>
      </c>
      <c r="H114" s="49" t="s">
        <v>24</v>
      </c>
      <c r="I114" s="53" t="s">
        <v>25</v>
      </c>
      <c r="J114" s="53" t="s">
        <v>25</v>
      </c>
      <c r="K114" s="53"/>
      <c r="L114" s="53"/>
      <c r="M114" s="50" t="s">
        <v>27</v>
      </c>
      <c r="N114" s="53"/>
      <c r="O114" s="53"/>
      <c r="P114" s="53"/>
      <c r="Q114" s="53"/>
      <c r="R114" s="66"/>
      <c r="S114" s="66" t="s">
        <v>75</v>
      </c>
      <c r="T114" s="72"/>
      <c r="U114" s="72"/>
    </row>
    <row r="115" spans="1:21" ht="30" hidden="1" customHeight="1" x14ac:dyDescent="0.2">
      <c r="A115" s="67">
        <v>109</v>
      </c>
      <c r="B115" s="59">
        <f t="shared" si="3"/>
        <v>109</v>
      </c>
      <c r="C115" s="98" t="s">
        <v>255</v>
      </c>
      <c r="D115" s="68" t="s">
        <v>207</v>
      </c>
      <c r="E115" s="68" t="s">
        <v>251</v>
      </c>
      <c r="F115" s="56" t="s">
        <v>254</v>
      </c>
      <c r="G115" s="68"/>
      <c r="H115" s="80"/>
      <c r="I115" s="80"/>
      <c r="J115" s="80"/>
      <c r="K115" s="80"/>
      <c r="L115" s="80"/>
      <c r="M115" s="19" t="s">
        <v>26</v>
      </c>
      <c r="N115" s="80"/>
      <c r="O115" s="80"/>
      <c r="P115" s="80"/>
      <c r="Q115" s="80"/>
      <c r="R115" s="68"/>
      <c r="S115" s="68"/>
      <c r="T115" s="71"/>
      <c r="U115" s="71"/>
    </row>
    <row r="116" spans="1:21" ht="30" hidden="1" customHeight="1" x14ac:dyDescent="0.2">
      <c r="A116" s="67">
        <v>110</v>
      </c>
      <c r="B116" s="59">
        <f t="shared" si="3"/>
        <v>110</v>
      </c>
      <c r="C116" s="98" t="s">
        <v>253</v>
      </c>
      <c r="D116" s="68" t="s">
        <v>207</v>
      </c>
      <c r="E116" s="68" t="s">
        <v>251</v>
      </c>
      <c r="F116" s="56" t="s">
        <v>254</v>
      </c>
      <c r="G116" s="68"/>
      <c r="H116" s="80"/>
      <c r="I116" s="80"/>
      <c r="J116" s="80"/>
      <c r="K116" s="80"/>
      <c r="L116" s="80"/>
      <c r="M116" s="19" t="s">
        <v>26</v>
      </c>
      <c r="N116" s="80"/>
      <c r="O116" s="80"/>
      <c r="P116" s="80"/>
      <c r="Q116" s="80"/>
      <c r="R116" s="68"/>
      <c r="S116" s="68"/>
      <c r="T116" s="71"/>
      <c r="U116" s="71"/>
    </row>
    <row r="117" spans="1:21" ht="30" hidden="1" customHeight="1" x14ac:dyDescent="0.2">
      <c r="A117" s="67">
        <v>111</v>
      </c>
      <c r="B117" s="84">
        <f t="shared" si="3"/>
        <v>111</v>
      </c>
      <c r="C117" s="85" t="s">
        <v>281</v>
      </c>
      <c r="D117" s="66"/>
      <c r="E117" s="85" t="s">
        <v>278</v>
      </c>
      <c r="F117" s="57" t="s">
        <v>372</v>
      </c>
      <c r="G117" s="86" t="s">
        <v>279</v>
      </c>
      <c r="H117" s="87" t="s">
        <v>24</v>
      </c>
      <c r="I117" s="86" t="s">
        <v>279</v>
      </c>
      <c r="J117" s="86" t="s">
        <v>279</v>
      </c>
      <c r="K117" s="86" t="s">
        <v>27</v>
      </c>
      <c r="L117" s="86" t="s">
        <v>26</v>
      </c>
      <c r="M117" s="86" t="s">
        <v>27</v>
      </c>
      <c r="N117" s="86" t="s">
        <v>279</v>
      </c>
      <c r="O117" s="86" t="s">
        <v>26</v>
      </c>
      <c r="P117" s="86" t="s">
        <v>279</v>
      </c>
      <c r="Q117" s="86" t="s">
        <v>279</v>
      </c>
      <c r="R117" s="85"/>
      <c r="S117" s="85"/>
      <c r="T117" s="88"/>
      <c r="U117" s="88"/>
    </row>
    <row r="118" spans="1:21" ht="30" customHeight="1" x14ac:dyDescent="0.2">
      <c r="B118" s="68"/>
      <c r="C118" s="68"/>
      <c r="D118" s="68"/>
      <c r="E118" s="68"/>
      <c r="F118" s="68"/>
      <c r="G118" s="68"/>
      <c r="H118" s="80"/>
      <c r="I118" s="80"/>
      <c r="J118" s="80"/>
      <c r="K118" s="80"/>
      <c r="L118" s="80"/>
      <c r="M118" s="19"/>
      <c r="N118" s="80"/>
      <c r="O118" s="80"/>
      <c r="P118" s="80"/>
      <c r="Q118" s="80"/>
      <c r="R118" s="68"/>
      <c r="S118" s="68"/>
      <c r="T118" s="68"/>
      <c r="U118" s="68"/>
    </row>
    <row r="119" spans="1:21" ht="30" customHeight="1" x14ac:dyDescent="0.2">
      <c r="B119" s="68"/>
      <c r="C119" s="68"/>
      <c r="D119" s="68"/>
      <c r="E119" s="68"/>
      <c r="F119" s="68"/>
      <c r="G119" s="68"/>
      <c r="H119" s="80"/>
      <c r="I119" s="80"/>
      <c r="J119" s="80"/>
      <c r="K119" s="80"/>
      <c r="L119" s="80"/>
      <c r="M119" s="19"/>
      <c r="N119" s="80"/>
      <c r="O119" s="80"/>
      <c r="P119" s="80"/>
      <c r="Q119" s="80"/>
      <c r="R119" s="68"/>
      <c r="S119" s="68"/>
      <c r="T119" s="68"/>
      <c r="U119" s="68"/>
    </row>
    <row r="120" spans="1:21" ht="30" customHeight="1" x14ac:dyDescent="0.2">
      <c r="B120" s="68"/>
      <c r="C120" s="68"/>
      <c r="D120" s="68"/>
      <c r="E120" s="68"/>
      <c r="F120" s="68"/>
      <c r="G120" s="68"/>
      <c r="H120" s="80"/>
      <c r="I120" s="80"/>
      <c r="J120" s="80"/>
      <c r="K120" s="80"/>
      <c r="L120" s="80"/>
      <c r="M120" s="19"/>
      <c r="N120" s="80"/>
      <c r="O120" s="80"/>
      <c r="P120" s="80"/>
      <c r="Q120" s="80"/>
      <c r="R120" s="68"/>
      <c r="S120" s="68"/>
      <c r="T120" s="68"/>
      <c r="U120" s="68"/>
    </row>
    <row r="121" spans="1:21" ht="30" customHeight="1" x14ac:dyDescent="0.2">
      <c r="B121" s="68"/>
      <c r="C121" s="68"/>
      <c r="D121" s="68"/>
      <c r="E121" s="68"/>
      <c r="F121" s="68"/>
      <c r="G121" s="68"/>
      <c r="H121" s="80"/>
      <c r="I121" s="80"/>
      <c r="J121" s="80"/>
      <c r="K121" s="80"/>
      <c r="L121" s="80"/>
      <c r="M121" s="19"/>
      <c r="N121" s="80"/>
      <c r="O121" s="80"/>
      <c r="P121" s="80"/>
      <c r="Q121" s="80"/>
      <c r="R121" s="68"/>
      <c r="S121" s="68"/>
      <c r="T121" s="68"/>
      <c r="U121" s="68"/>
    </row>
    <row r="122" spans="1:21" ht="30" customHeight="1" x14ac:dyDescent="0.2">
      <c r="B122" s="68"/>
      <c r="C122" s="68"/>
      <c r="D122" s="68"/>
      <c r="E122" s="68"/>
      <c r="F122" s="68"/>
      <c r="G122" s="68"/>
      <c r="H122" s="80"/>
      <c r="I122" s="80"/>
      <c r="J122" s="80"/>
      <c r="K122" s="80"/>
      <c r="L122" s="80"/>
      <c r="M122" s="19"/>
      <c r="N122" s="80"/>
      <c r="O122" s="80"/>
      <c r="P122" s="80"/>
      <c r="Q122" s="80"/>
      <c r="R122" s="68"/>
      <c r="S122" s="68"/>
      <c r="T122" s="68"/>
      <c r="U122" s="68"/>
    </row>
    <row r="123" spans="1:21" ht="30" customHeight="1" x14ac:dyDescent="0.2">
      <c r="B123" s="68"/>
      <c r="C123" s="68"/>
      <c r="D123" s="68"/>
      <c r="E123" s="68"/>
      <c r="F123" s="68"/>
      <c r="G123" s="68"/>
      <c r="H123" s="80"/>
      <c r="I123" s="80"/>
      <c r="J123" s="80"/>
      <c r="K123" s="80"/>
      <c r="L123" s="80"/>
      <c r="M123" s="19"/>
      <c r="N123" s="80"/>
      <c r="O123" s="80"/>
      <c r="P123" s="80"/>
      <c r="Q123" s="80"/>
      <c r="R123" s="68"/>
      <c r="S123" s="68"/>
      <c r="T123" s="68"/>
      <c r="U123" s="68"/>
    </row>
    <row r="124" spans="1:21" ht="30" customHeight="1" x14ac:dyDescent="0.2">
      <c r="B124" s="68"/>
      <c r="C124" s="68"/>
      <c r="D124" s="68"/>
      <c r="E124" s="68"/>
      <c r="F124" s="68"/>
      <c r="G124" s="68"/>
      <c r="H124" s="80"/>
      <c r="I124" s="80"/>
      <c r="J124" s="80"/>
      <c r="K124" s="80"/>
      <c r="L124" s="80"/>
      <c r="M124" s="19"/>
      <c r="N124" s="80"/>
      <c r="O124" s="80"/>
      <c r="P124" s="80"/>
      <c r="Q124" s="80"/>
      <c r="R124" s="68"/>
      <c r="S124" s="68"/>
      <c r="T124" s="68"/>
      <c r="U124" s="68"/>
    </row>
    <row r="125" spans="1:21" ht="30" customHeight="1" x14ac:dyDescent="0.2">
      <c r="B125" s="68"/>
      <c r="C125" s="68"/>
      <c r="D125" s="68"/>
      <c r="E125" s="68"/>
      <c r="F125" s="68"/>
      <c r="G125" s="68"/>
      <c r="H125" s="80"/>
      <c r="I125" s="80"/>
      <c r="J125" s="80"/>
      <c r="K125" s="80"/>
      <c r="L125" s="80"/>
      <c r="M125" s="19"/>
      <c r="N125" s="80"/>
      <c r="O125" s="80"/>
      <c r="P125" s="80"/>
      <c r="Q125" s="80"/>
      <c r="R125" s="68"/>
      <c r="S125" s="68"/>
      <c r="T125" s="68"/>
      <c r="U125" s="68"/>
    </row>
    <row r="126" spans="1:21" ht="30" customHeight="1" x14ac:dyDescent="0.2">
      <c r="B126" s="68"/>
      <c r="C126" s="68"/>
      <c r="D126" s="68"/>
      <c r="E126" s="68"/>
      <c r="F126" s="68"/>
      <c r="G126" s="68"/>
      <c r="H126" s="80"/>
      <c r="I126" s="80"/>
      <c r="J126" s="80"/>
      <c r="K126" s="80"/>
      <c r="L126" s="80"/>
      <c r="M126" s="19"/>
      <c r="N126" s="80"/>
      <c r="O126" s="80"/>
      <c r="P126" s="80"/>
      <c r="Q126" s="80"/>
      <c r="R126" s="68"/>
      <c r="S126" s="68"/>
      <c r="T126" s="68"/>
      <c r="U126" s="68"/>
    </row>
    <row r="127" spans="1:21" ht="30" customHeight="1" x14ac:dyDescent="0.2">
      <c r="B127" s="68"/>
      <c r="C127" s="68"/>
      <c r="D127" s="68"/>
      <c r="E127" s="68"/>
      <c r="F127" s="68"/>
      <c r="G127" s="68"/>
      <c r="H127" s="80"/>
      <c r="I127" s="80"/>
      <c r="J127" s="80"/>
      <c r="K127" s="80"/>
      <c r="L127" s="80"/>
      <c r="M127" s="19"/>
      <c r="N127" s="80"/>
      <c r="O127" s="80"/>
      <c r="P127" s="80"/>
      <c r="Q127" s="80"/>
      <c r="R127" s="68"/>
      <c r="S127" s="68"/>
      <c r="T127" s="68"/>
      <c r="U127" s="68"/>
    </row>
    <row r="128" spans="1:21" ht="30" customHeight="1" x14ac:dyDescent="0.2">
      <c r="B128" s="68"/>
      <c r="C128" s="68"/>
      <c r="D128" s="68"/>
      <c r="E128" s="68"/>
      <c r="F128" s="68"/>
      <c r="G128" s="68"/>
      <c r="H128" s="80"/>
      <c r="I128" s="80"/>
      <c r="J128" s="80"/>
      <c r="K128" s="80"/>
      <c r="L128" s="80"/>
      <c r="M128" s="19"/>
      <c r="N128" s="80"/>
      <c r="O128" s="80"/>
      <c r="P128" s="80"/>
      <c r="Q128" s="80"/>
      <c r="R128" s="68"/>
      <c r="S128" s="68"/>
      <c r="T128" s="68"/>
      <c r="U128" s="68"/>
    </row>
    <row r="129" spans="2:21" ht="30" customHeight="1" x14ac:dyDescent="0.2">
      <c r="B129" s="68"/>
      <c r="C129" s="68"/>
      <c r="D129" s="68"/>
      <c r="E129" s="68"/>
      <c r="F129" s="68"/>
      <c r="G129" s="68"/>
      <c r="H129" s="80"/>
      <c r="I129" s="80"/>
      <c r="J129" s="80"/>
      <c r="K129" s="80"/>
      <c r="L129" s="80"/>
      <c r="M129" s="19"/>
      <c r="N129" s="80"/>
      <c r="O129" s="80"/>
      <c r="P129" s="80"/>
      <c r="Q129" s="80"/>
      <c r="R129" s="68"/>
      <c r="S129" s="68"/>
      <c r="T129" s="68"/>
      <c r="U129" s="68"/>
    </row>
    <row r="130" spans="2:21" ht="30" customHeight="1" x14ac:dyDescent="0.2">
      <c r="B130" s="68"/>
      <c r="C130" s="68"/>
      <c r="D130" s="68"/>
      <c r="E130" s="68"/>
      <c r="F130" s="68"/>
      <c r="G130" s="68"/>
      <c r="H130" s="80"/>
      <c r="I130" s="80"/>
      <c r="J130" s="80"/>
      <c r="K130" s="80"/>
      <c r="L130" s="80"/>
      <c r="M130" s="19"/>
      <c r="N130" s="80"/>
      <c r="O130" s="80"/>
      <c r="P130" s="80"/>
      <c r="Q130" s="80"/>
      <c r="R130" s="68"/>
      <c r="S130" s="68"/>
      <c r="T130" s="68"/>
      <c r="U130" s="68"/>
    </row>
    <row r="131" spans="2:21" ht="30" customHeight="1" x14ac:dyDescent="0.2">
      <c r="B131" s="68"/>
      <c r="C131" s="68"/>
      <c r="D131" s="68"/>
      <c r="E131" s="68"/>
      <c r="F131" s="68"/>
      <c r="G131" s="68"/>
      <c r="H131" s="80"/>
      <c r="I131" s="80"/>
      <c r="J131" s="80"/>
      <c r="K131" s="80"/>
      <c r="L131" s="80"/>
      <c r="M131" s="19"/>
      <c r="N131" s="80"/>
      <c r="O131" s="80"/>
      <c r="P131" s="80"/>
      <c r="Q131" s="80"/>
      <c r="R131" s="68"/>
      <c r="S131" s="68"/>
      <c r="T131" s="68"/>
      <c r="U131" s="68"/>
    </row>
    <row r="132" spans="2:21" ht="30" customHeight="1" x14ac:dyDescent="0.2">
      <c r="B132" s="68"/>
      <c r="C132" s="68"/>
      <c r="D132" s="68"/>
      <c r="E132" s="68"/>
      <c r="F132" s="68"/>
      <c r="G132" s="68"/>
      <c r="H132" s="80"/>
      <c r="I132" s="80"/>
      <c r="J132" s="80"/>
      <c r="K132" s="80"/>
      <c r="L132" s="80"/>
      <c r="M132" s="19"/>
      <c r="N132" s="80"/>
      <c r="O132" s="80"/>
      <c r="P132" s="80"/>
      <c r="Q132" s="80"/>
      <c r="R132" s="68"/>
      <c r="S132" s="68"/>
      <c r="T132" s="68"/>
      <c r="U132" s="68"/>
    </row>
    <row r="133" spans="2:21" ht="30" customHeight="1" x14ac:dyDescent="0.2">
      <c r="B133" s="68"/>
      <c r="C133" s="68"/>
      <c r="D133" s="68"/>
      <c r="E133" s="68"/>
      <c r="F133" s="68"/>
      <c r="G133" s="68"/>
      <c r="H133" s="80"/>
      <c r="I133" s="80"/>
      <c r="J133" s="80"/>
      <c r="K133" s="80"/>
      <c r="L133" s="80"/>
      <c r="M133" s="19"/>
      <c r="N133" s="80"/>
      <c r="O133" s="80"/>
      <c r="P133" s="80"/>
      <c r="Q133" s="80"/>
      <c r="R133" s="68"/>
      <c r="S133" s="68"/>
      <c r="T133" s="68"/>
      <c r="U133" s="68"/>
    </row>
    <row r="134" spans="2:21" ht="30" customHeight="1" x14ac:dyDescent="0.2">
      <c r="B134" s="68"/>
      <c r="C134" s="68"/>
      <c r="D134" s="68"/>
      <c r="E134" s="68"/>
      <c r="F134" s="68"/>
      <c r="G134" s="68"/>
      <c r="H134" s="80"/>
      <c r="I134" s="80"/>
      <c r="J134" s="80"/>
      <c r="K134" s="80"/>
      <c r="L134" s="80"/>
      <c r="M134" s="19"/>
      <c r="N134" s="80"/>
      <c r="O134" s="80"/>
      <c r="P134" s="80"/>
      <c r="Q134" s="80"/>
      <c r="R134" s="68"/>
      <c r="S134" s="68"/>
      <c r="T134" s="68"/>
      <c r="U134" s="68"/>
    </row>
    <row r="135" spans="2:21" ht="30" customHeight="1" x14ac:dyDescent="0.2">
      <c r="B135" s="68"/>
      <c r="C135" s="68"/>
      <c r="D135" s="68"/>
      <c r="E135" s="68"/>
      <c r="F135" s="68"/>
      <c r="G135" s="68"/>
      <c r="H135" s="80"/>
      <c r="I135" s="80"/>
      <c r="J135" s="80"/>
      <c r="K135" s="80"/>
      <c r="L135" s="80"/>
      <c r="M135" s="19"/>
      <c r="N135" s="80"/>
      <c r="O135" s="80"/>
      <c r="P135" s="80"/>
      <c r="Q135" s="80"/>
      <c r="R135" s="68"/>
      <c r="S135" s="68"/>
      <c r="T135" s="68"/>
      <c r="U135" s="68"/>
    </row>
    <row r="136" spans="2:21" ht="30" customHeight="1" x14ac:dyDescent="0.2">
      <c r="B136" s="68"/>
      <c r="C136" s="68"/>
      <c r="D136" s="68"/>
      <c r="E136" s="68"/>
      <c r="F136" s="68"/>
      <c r="G136" s="68"/>
      <c r="H136" s="80"/>
      <c r="I136" s="80"/>
      <c r="J136" s="80"/>
      <c r="K136" s="80"/>
      <c r="L136" s="80"/>
      <c r="M136" s="19"/>
      <c r="N136" s="80"/>
      <c r="O136" s="80"/>
      <c r="P136" s="80"/>
      <c r="Q136" s="80"/>
      <c r="R136" s="68"/>
      <c r="S136" s="68"/>
      <c r="T136" s="68"/>
      <c r="U136" s="68"/>
    </row>
    <row r="137" spans="2:21" ht="30" customHeight="1" x14ac:dyDescent="0.2">
      <c r="B137" s="68"/>
      <c r="C137" s="68"/>
      <c r="D137" s="68"/>
      <c r="E137" s="68"/>
      <c r="F137" s="68"/>
      <c r="G137" s="68"/>
      <c r="H137" s="80"/>
      <c r="I137" s="80"/>
      <c r="J137" s="80"/>
      <c r="K137" s="80"/>
      <c r="L137" s="80"/>
      <c r="M137" s="19"/>
      <c r="N137" s="80"/>
      <c r="O137" s="80"/>
      <c r="P137" s="80"/>
      <c r="Q137" s="80"/>
      <c r="R137" s="68"/>
      <c r="S137" s="68"/>
      <c r="T137" s="68"/>
      <c r="U137" s="68"/>
    </row>
    <row r="138" spans="2:21" ht="30" customHeight="1" x14ac:dyDescent="0.2">
      <c r="B138" s="68"/>
      <c r="C138" s="68"/>
      <c r="D138" s="68"/>
      <c r="E138" s="68"/>
      <c r="F138" s="68"/>
      <c r="G138" s="68"/>
      <c r="H138" s="80"/>
      <c r="I138" s="80"/>
      <c r="J138" s="80"/>
      <c r="K138" s="80"/>
      <c r="L138" s="80"/>
      <c r="M138" s="19"/>
      <c r="N138" s="80"/>
      <c r="O138" s="80"/>
      <c r="P138" s="80"/>
      <c r="Q138" s="80"/>
      <c r="R138" s="68"/>
      <c r="S138" s="68"/>
      <c r="T138" s="68"/>
      <c r="U138" s="68"/>
    </row>
    <row r="139" spans="2:21" ht="30" customHeight="1" x14ac:dyDescent="0.2">
      <c r="B139" s="68"/>
      <c r="C139" s="68"/>
      <c r="D139" s="68"/>
      <c r="E139" s="68"/>
      <c r="F139" s="68"/>
      <c r="G139" s="68"/>
      <c r="H139" s="80"/>
      <c r="I139" s="80"/>
      <c r="J139" s="80"/>
      <c r="K139" s="80"/>
      <c r="L139" s="80"/>
      <c r="M139" s="19"/>
      <c r="N139" s="80"/>
      <c r="O139" s="80"/>
      <c r="P139" s="80"/>
      <c r="Q139" s="80"/>
      <c r="R139" s="68"/>
      <c r="S139" s="68"/>
      <c r="T139" s="68"/>
      <c r="U139" s="68"/>
    </row>
    <row r="140" spans="2:21" ht="30" customHeight="1" x14ac:dyDescent="0.2">
      <c r="B140" s="68"/>
      <c r="C140" s="68"/>
      <c r="D140" s="68"/>
      <c r="E140" s="68"/>
      <c r="F140" s="68"/>
      <c r="G140" s="68"/>
      <c r="H140" s="80"/>
      <c r="I140" s="80"/>
      <c r="J140" s="80"/>
      <c r="K140" s="80"/>
      <c r="L140" s="80"/>
      <c r="M140" s="19"/>
      <c r="N140" s="80"/>
      <c r="O140" s="80"/>
      <c r="P140" s="80"/>
      <c r="Q140" s="80"/>
      <c r="R140" s="68"/>
      <c r="S140" s="68"/>
      <c r="T140" s="68"/>
      <c r="U140" s="68"/>
    </row>
    <row r="141" spans="2:21" ht="30" customHeight="1" x14ac:dyDescent="0.2">
      <c r="B141" s="68"/>
      <c r="C141" s="68"/>
      <c r="D141" s="68"/>
      <c r="E141" s="68"/>
      <c r="F141" s="68"/>
      <c r="G141" s="68"/>
      <c r="H141" s="80"/>
      <c r="I141" s="80"/>
      <c r="J141" s="80"/>
      <c r="K141" s="80"/>
      <c r="L141" s="80"/>
      <c r="M141" s="19"/>
      <c r="N141" s="80"/>
      <c r="O141" s="80"/>
      <c r="P141" s="80"/>
      <c r="Q141" s="80"/>
      <c r="R141" s="68"/>
      <c r="S141" s="68"/>
      <c r="T141" s="68"/>
      <c r="U141" s="68"/>
    </row>
    <row r="142" spans="2:21" ht="30" customHeight="1" x14ac:dyDescent="0.2">
      <c r="B142" s="68"/>
      <c r="C142" s="68"/>
      <c r="D142" s="68"/>
      <c r="E142" s="68"/>
      <c r="F142" s="68"/>
      <c r="G142" s="68"/>
      <c r="H142" s="80"/>
      <c r="I142" s="80"/>
      <c r="J142" s="80"/>
      <c r="K142" s="80"/>
      <c r="L142" s="80"/>
      <c r="M142" s="19"/>
      <c r="N142" s="80"/>
      <c r="O142" s="80"/>
      <c r="P142" s="80"/>
      <c r="Q142" s="80"/>
      <c r="R142" s="68"/>
      <c r="S142" s="68"/>
      <c r="T142" s="68"/>
      <c r="U142" s="68"/>
    </row>
    <row r="143" spans="2:21" ht="30" customHeight="1" x14ac:dyDescent="0.2">
      <c r="B143" s="68"/>
      <c r="C143" s="68"/>
      <c r="D143" s="68"/>
      <c r="E143" s="68"/>
      <c r="F143" s="68"/>
      <c r="G143" s="68"/>
      <c r="H143" s="80"/>
      <c r="I143" s="80"/>
      <c r="J143" s="80"/>
      <c r="K143" s="80"/>
      <c r="L143" s="80"/>
      <c r="M143" s="19"/>
      <c r="N143" s="80"/>
      <c r="O143" s="80"/>
      <c r="P143" s="80"/>
      <c r="Q143" s="80"/>
      <c r="R143" s="68"/>
      <c r="S143" s="68"/>
      <c r="T143" s="68"/>
      <c r="U143" s="68"/>
    </row>
    <row r="144" spans="2:21" ht="30" customHeight="1" x14ac:dyDescent="0.2">
      <c r="B144" s="68"/>
      <c r="C144" s="68"/>
      <c r="D144" s="68"/>
      <c r="E144" s="68"/>
      <c r="F144" s="68"/>
      <c r="G144" s="68"/>
      <c r="H144" s="80"/>
      <c r="I144" s="80"/>
      <c r="J144" s="80"/>
      <c r="K144" s="80"/>
      <c r="L144" s="80"/>
      <c r="M144" s="19"/>
      <c r="N144" s="80"/>
      <c r="O144" s="80"/>
      <c r="P144" s="80"/>
      <c r="Q144" s="80"/>
      <c r="R144" s="68"/>
      <c r="S144" s="68"/>
      <c r="T144" s="68"/>
      <c r="U144" s="68"/>
    </row>
    <row r="145" spans="2:21" ht="30" customHeight="1" x14ac:dyDescent="0.2">
      <c r="B145" s="68"/>
      <c r="C145" s="68"/>
      <c r="D145" s="68"/>
      <c r="E145" s="68"/>
      <c r="F145" s="68"/>
      <c r="G145" s="68"/>
      <c r="H145" s="80"/>
      <c r="I145" s="80"/>
      <c r="J145" s="80"/>
      <c r="K145" s="80"/>
      <c r="L145" s="80"/>
      <c r="M145" s="19"/>
      <c r="N145" s="80"/>
      <c r="O145" s="80"/>
      <c r="P145" s="80"/>
      <c r="Q145" s="80"/>
      <c r="R145" s="68"/>
      <c r="S145" s="68"/>
      <c r="T145" s="68"/>
      <c r="U145" s="68"/>
    </row>
    <row r="146" spans="2:21" ht="30" customHeight="1" x14ac:dyDescent="0.2">
      <c r="B146" s="68"/>
      <c r="C146" s="68"/>
      <c r="D146" s="68"/>
      <c r="E146" s="68"/>
      <c r="F146" s="68"/>
      <c r="G146" s="68"/>
      <c r="H146" s="80"/>
      <c r="I146" s="80"/>
      <c r="J146" s="80"/>
      <c r="K146" s="80"/>
      <c r="L146" s="80"/>
      <c r="M146" s="19"/>
      <c r="N146" s="80"/>
      <c r="O146" s="80"/>
      <c r="P146" s="80"/>
      <c r="Q146" s="80"/>
      <c r="R146" s="68"/>
      <c r="S146" s="68"/>
      <c r="T146" s="68"/>
      <c r="U146" s="68"/>
    </row>
    <row r="147" spans="2:21" ht="30" customHeight="1" x14ac:dyDescent="0.2">
      <c r="B147" s="68"/>
      <c r="C147" s="68"/>
      <c r="D147" s="68"/>
      <c r="E147" s="68"/>
      <c r="F147" s="68"/>
      <c r="G147" s="68"/>
      <c r="H147" s="80"/>
      <c r="I147" s="80"/>
      <c r="J147" s="80"/>
      <c r="K147" s="80"/>
      <c r="L147" s="80"/>
      <c r="M147" s="19"/>
      <c r="N147" s="80"/>
      <c r="O147" s="80"/>
      <c r="P147" s="80"/>
      <c r="Q147" s="80"/>
      <c r="R147" s="68"/>
      <c r="S147" s="68"/>
      <c r="T147" s="68"/>
      <c r="U147" s="68"/>
    </row>
    <row r="148" spans="2:21" ht="30" customHeight="1" x14ac:dyDescent="0.2">
      <c r="B148" s="68"/>
      <c r="C148" s="68"/>
      <c r="D148" s="68"/>
      <c r="E148" s="68"/>
      <c r="F148" s="68"/>
      <c r="G148" s="68"/>
      <c r="H148" s="80"/>
      <c r="I148" s="80"/>
      <c r="J148" s="80"/>
      <c r="K148" s="80"/>
      <c r="L148" s="80"/>
      <c r="M148" s="19"/>
      <c r="N148" s="80"/>
      <c r="O148" s="80"/>
      <c r="P148" s="80"/>
      <c r="Q148" s="80"/>
      <c r="R148" s="68"/>
      <c r="S148" s="68"/>
      <c r="T148" s="68"/>
      <c r="U148" s="68"/>
    </row>
    <row r="149" spans="2:21" ht="30" customHeight="1" x14ac:dyDescent="0.2">
      <c r="B149" s="68"/>
      <c r="C149" s="68"/>
      <c r="D149" s="68"/>
      <c r="E149" s="68"/>
      <c r="F149" s="68"/>
      <c r="G149" s="68"/>
      <c r="H149" s="80"/>
      <c r="I149" s="80"/>
      <c r="J149" s="80"/>
      <c r="K149" s="80"/>
      <c r="L149" s="80"/>
      <c r="M149" s="19"/>
      <c r="N149" s="80"/>
      <c r="O149" s="80"/>
      <c r="P149" s="80"/>
      <c r="Q149" s="80"/>
      <c r="R149" s="68"/>
      <c r="S149" s="68"/>
      <c r="T149" s="68"/>
      <c r="U149" s="68"/>
    </row>
    <row r="150" spans="2:21" ht="30" customHeight="1" x14ac:dyDescent="0.2">
      <c r="B150" s="68"/>
      <c r="C150" s="68"/>
      <c r="D150" s="68"/>
      <c r="E150" s="68"/>
      <c r="F150" s="68"/>
      <c r="G150" s="68"/>
      <c r="H150" s="80"/>
      <c r="I150" s="80"/>
      <c r="J150" s="80"/>
      <c r="K150" s="80"/>
      <c r="L150" s="80"/>
      <c r="M150" s="19"/>
      <c r="N150" s="80"/>
      <c r="O150" s="80"/>
      <c r="P150" s="80"/>
      <c r="Q150" s="80"/>
      <c r="R150" s="68"/>
      <c r="S150" s="68"/>
      <c r="T150" s="68"/>
      <c r="U150" s="68"/>
    </row>
    <row r="151" spans="2:21" ht="30" customHeight="1" x14ac:dyDescent="0.2">
      <c r="B151" s="68"/>
      <c r="C151" s="68"/>
      <c r="D151" s="68"/>
      <c r="E151" s="68"/>
      <c r="F151" s="68"/>
      <c r="G151" s="68"/>
      <c r="H151" s="80"/>
      <c r="I151" s="80"/>
      <c r="J151" s="80"/>
      <c r="K151" s="80"/>
      <c r="L151" s="80"/>
      <c r="M151" s="19"/>
      <c r="N151" s="80"/>
      <c r="O151" s="80"/>
      <c r="P151" s="80"/>
      <c r="Q151" s="80"/>
      <c r="R151" s="68"/>
      <c r="S151" s="68"/>
      <c r="T151" s="68"/>
      <c r="U151" s="68"/>
    </row>
    <row r="152" spans="2:21" ht="30" customHeight="1" x14ac:dyDescent="0.2">
      <c r="B152" s="68"/>
      <c r="C152" s="68"/>
      <c r="D152" s="68"/>
      <c r="E152" s="68"/>
      <c r="F152" s="68"/>
      <c r="G152" s="68"/>
      <c r="H152" s="80"/>
      <c r="I152" s="80"/>
      <c r="J152" s="80"/>
      <c r="K152" s="80"/>
      <c r="L152" s="80"/>
      <c r="M152" s="19"/>
      <c r="N152" s="80"/>
      <c r="O152" s="80"/>
      <c r="P152" s="80"/>
      <c r="Q152" s="80"/>
      <c r="R152" s="68"/>
      <c r="S152" s="68"/>
      <c r="T152" s="68"/>
      <c r="U152" s="68"/>
    </row>
    <row r="153" spans="2:21" ht="30" customHeight="1" x14ac:dyDescent="0.2">
      <c r="B153" s="68"/>
      <c r="C153" s="68"/>
      <c r="D153" s="68"/>
      <c r="E153" s="68"/>
      <c r="F153" s="68"/>
      <c r="G153" s="68"/>
      <c r="H153" s="80"/>
      <c r="I153" s="80"/>
      <c r="J153" s="80"/>
      <c r="K153" s="80"/>
      <c r="L153" s="80"/>
      <c r="M153" s="19"/>
      <c r="N153" s="80"/>
      <c r="O153" s="80"/>
      <c r="P153" s="80"/>
      <c r="Q153" s="80"/>
      <c r="R153" s="68"/>
      <c r="S153" s="68"/>
      <c r="T153" s="68"/>
      <c r="U153" s="68"/>
    </row>
    <row r="154" spans="2:21" ht="30" customHeight="1" x14ac:dyDescent="0.2">
      <c r="B154" s="68"/>
      <c r="C154" s="68"/>
      <c r="D154" s="68"/>
      <c r="E154" s="68"/>
      <c r="F154" s="68"/>
      <c r="G154" s="68"/>
      <c r="H154" s="80"/>
      <c r="I154" s="80"/>
      <c r="J154" s="80"/>
      <c r="K154" s="80"/>
      <c r="L154" s="80"/>
      <c r="M154" s="19"/>
      <c r="N154" s="80"/>
      <c r="O154" s="80"/>
      <c r="P154" s="80"/>
      <c r="Q154" s="80"/>
      <c r="R154" s="68"/>
      <c r="S154" s="68"/>
      <c r="T154" s="68"/>
      <c r="U154" s="68"/>
    </row>
    <row r="155" spans="2:21" ht="30" customHeight="1" x14ac:dyDescent="0.2">
      <c r="B155" s="68"/>
      <c r="C155" s="68"/>
      <c r="D155" s="68"/>
      <c r="E155" s="68"/>
      <c r="F155" s="68"/>
      <c r="G155" s="68"/>
      <c r="H155" s="80"/>
      <c r="I155" s="80"/>
      <c r="J155" s="80"/>
      <c r="K155" s="80"/>
      <c r="L155" s="80"/>
      <c r="M155" s="19"/>
      <c r="N155" s="80"/>
      <c r="O155" s="80"/>
      <c r="P155" s="80"/>
      <c r="Q155" s="80"/>
      <c r="R155" s="68"/>
      <c r="S155" s="68"/>
      <c r="T155" s="68"/>
      <c r="U155" s="68"/>
    </row>
    <row r="156" spans="2:21" ht="30" customHeight="1" x14ac:dyDescent="0.2">
      <c r="B156" s="68"/>
      <c r="C156" s="68"/>
      <c r="D156" s="68"/>
      <c r="E156" s="68"/>
      <c r="F156" s="68"/>
      <c r="G156" s="68"/>
      <c r="H156" s="80"/>
      <c r="I156" s="80"/>
      <c r="J156" s="80"/>
      <c r="K156" s="80"/>
      <c r="L156" s="80"/>
      <c r="M156" s="19"/>
      <c r="N156" s="80"/>
      <c r="O156" s="80"/>
      <c r="P156" s="80"/>
      <c r="Q156" s="80"/>
      <c r="R156" s="68"/>
      <c r="S156" s="68"/>
      <c r="T156" s="68"/>
      <c r="U156" s="68"/>
    </row>
    <row r="157" spans="2:21" ht="30" customHeight="1" x14ac:dyDescent="0.2">
      <c r="B157" s="68"/>
      <c r="C157" s="68"/>
      <c r="D157" s="68"/>
      <c r="E157" s="68"/>
      <c r="F157" s="68"/>
      <c r="G157" s="68"/>
      <c r="H157" s="80"/>
      <c r="I157" s="80"/>
      <c r="J157" s="80"/>
      <c r="K157" s="80"/>
      <c r="L157" s="80"/>
      <c r="M157" s="19"/>
      <c r="N157" s="80"/>
      <c r="O157" s="80"/>
      <c r="P157" s="80"/>
      <c r="Q157" s="80"/>
      <c r="R157" s="68"/>
      <c r="S157" s="68"/>
      <c r="T157" s="68"/>
      <c r="U157" s="68"/>
    </row>
    <row r="158" spans="2:21" ht="30" customHeight="1" x14ac:dyDescent="0.2">
      <c r="B158" s="68"/>
      <c r="C158" s="68"/>
      <c r="D158" s="68"/>
      <c r="E158" s="68"/>
      <c r="F158" s="68"/>
      <c r="G158" s="68"/>
      <c r="H158" s="80"/>
      <c r="I158" s="80"/>
      <c r="J158" s="80"/>
      <c r="K158" s="80"/>
      <c r="L158" s="80"/>
      <c r="M158" s="19"/>
      <c r="N158" s="80"/>
      <c r="O158" s="80"/>
      <c r="P158" s="80"/>
      <c r="Q158" s="80"/>
      <c r="R158" s="68"/>
      <c r="S158" s="68"/>
      <c r="T158" s="68"/>
      <c r="U158" s="68"/>
    </row>
    <row r="159" spans="2:21" ht="30" customHeight="1" x14ac:dyDescent="0.2">
      <c r="B159" s="68"/>
      <c r="C159" s="68"/>
      <c r="D159" s="68"/>
      <c r="E159" s="68"/>
      <c r="F159" s="68"/>
      <c r="G159" s="68"/>
      <c r="H159" s="80"/>
      <c r="I159" s="80"/>
      <c r="J159" s="80"/>
      <c r="K159" s="80"/>
      <c r="L159" s="80"/>
      <c r="M159" s="19"/>
      <c r="N159" s="80"/>
      <c r="O159" s="80"/>
      <c r="P159" s="80"/>
      <c r="Q159" s="80"/>
      <c r="R159" s="68"/>
      <c r="S159" s="68"/>
      <c r="T159" s="68"/>
      <c r="U159" s="68"/>
    </row>
    <row r="160" spans="2:21" ht="30" customHeight="1" x14ac:dyDescent="0.2">
      <c r="B160" s="68"/>
      <c r="C160" s="68"/>
      <c r="D160" s="68"/>
      <c r="E160" s="68"/>
      <c r="F160" s="68"/>
      <c r="G160" s="68"/>
      <c r="H160" s="80"/>
      <c r="I160" s="80"/>
      <c r="J160" s="80"/>
      <c r="K160" s="80"/>
      <c r="L160" s="80"/>
      <c r="M160" s="19"/>
      <c r="N160" s="80"/>
      <c r="O160" s="80"/>
      <c r="P160" s="80"/>
      <c r="Q160" s="80"/>
      <c r="R160" s="68"/>
      <c r="S160" s="68"/>
      <c r="T160" s="68"/>
      <c r="U160" s="68"/>
    </row>
    <row r="161" spans="2:21" ht="30" customHeight="1" x14ac:dyDescent="0.2">
      <c r="B161" s="68"/>
      <c r="C161" s="68"/>
      <c r="D161" s="68"/>
      <c r="E161" s="68"/>
      <c r="F161" s="68"/>
      <c r="G161" s="68"/>
      <c r="H161" s="80"/>
      <c r="I161" s="80"/>
      <c r="J161" s="80"/>
      <c r="K161" s="80"/>
      <c r="L161" s="80"/>
      <c r="M161" s="19"/>
      <c r="N161" s="80"/>
      <c r="O161" s="80"/>
      <c r="P161" s="80"/>
      <c r="Q161" s="80"/>
      <c r="R161" s="68"/>
      <c r="S161" s="68"/>
      <c r="T161" s="68"/>
      <c r="U161" s="68"/>
    </row>
    <row r="162" spans="2:21" ht="30" customHeight="1" x14ac:dyDescent="0.2">
      <c r="B162" s="68"/>
      <c r="C162" s="68"/>
      <c r="D162" s="68"/>
      <c r="E162" s="68"/>
      <c r="F162" s="68"/>
      <c r="G162" s="68"/>
      <c r="H162" s="80"/>
      <c r="I162" s="80"/>
      <c r="J162" s="80"/>
      <c r="K162" s="80"/>
      <c r="L162" s="80"/>
      <c r="M162" s="19"/>
      <c r="N162" s="80"/>
      <c r="O162" s="80"/>
      <c r="P162" s="80"/>
      <c r="Q162" s="80"/>
      <c r="R162" s="68"/>
      <c r="S162" s="68"/>
      <c r="T162" s="68"/>
      <c r="U162" s="68"/>
    </row>
    <row r="163" spans="2:21" ht="30" customHeight="1" x14ac:dyDescent="0.2">
      <c r="B163" s="68"/>
      <c r="C163" s="68"/>
      <c r="D163" s="68"/>
      <c r="E163" s="68"/>
      <c r="F163" s="68"/>
      <c r="G163" s="68"/>
      <c r="H163" s="80"/>
      <c r="I163" s="80"/>
      <c r="J163" s="80"/>
      <c r="K163" s="80"/>
      <c r="L163" s="80"/>
      <c r="M163" s="19"/>
      <c r="N163" s="80"/>
      <c r="O163" s="80"/>
      <c r="P163" s="80"/>
      <c r="Q163" s="80"/>
      <c r="R163" s="68"/>
      <c r="S163" s="68"/>
      <c r="T163" s="68"/>
      <c r="U163" s="68"/>
    </row>
    <row r="164" spans="2:21" ht="30" customHeight="1" x14ac:dyDescent="0.2">
      <c r="B164" s="68"/>
      <c r="C164" s="68"/>
      <c r="D164" s="68"/>
      <c r="E164" s="68"/>
      <c r="F164" s="68"/>
      <c r="G164" s="68"/>
      <c r="H164" s="80"/>
      <c r="I164" s="80"/>
      <c r="J164" s="80"/>
      <c r="K164" s="80"/>
      <c r="L164" s="80"/>
      <c r="M164" s="19"/>
      <c r="N164" s="80"/>
      <c r="O164" s="80"/>
      <c r="P164" s="80"/>
      <c r="Q164" s="80"/>
      <c r="R164" s="68"/>
      <c r="S164" s="68"/>
      <c r="T164" s="68"/>
      <c r="U164" s="68"/>
    </row>
    <row r="165" spans="2:21" ht="30" customHeight="1" x14ac:dyDescent="0.2">
      <c r="B165" s="68"/>
      <c r="C165" s="68"/>
      <c r="D165" s="68"/>
      <c r="E165" s="68"/>
      <c r="F165" s="68"/>
      <c r="G165" s="68"/>
      <c r="H165" s="80"/>
      <c r="I165" s="80"/>
      <c r="J165" s="80"/>
      <c r="K165" s="80"/>
      <c r="L165" s="80"/>
      <c r="M165" s="19"/>
      <c r="N165" s="80"/>
      <c r="O165" s="80"/>
      <c r="P165" s="80"/>
      <c r="Q165" s="80"/>
      <c r="R165" s="68"/>
      <c r="S165" s="68"/>
      <c r="T165" s="68"/>
      <c r="U165" s="68"/>
    </row>
    <row r="166" spans="2:21" ht="30" customHeight="1" x14ac:dyDescent="0.2">
      <c r="B166" s="68"/>
      <c r="C166" s="68"/>
      <c r="D166" s="68"/>
      <c r="E166" s="68"/>
      <c r="F166" s="68"/>
      <c r="G166" s="68"/>
      <c r="H166" s="80"/>
      <c r="I166" s="80"/>
      <c r="J166" s="80"/>
      <c r="K166" s="80"/>
      <c r="L166" s="80"/>
      <c r="M166" s="19"/>
      <c r="N166" s="80"/>
      <c r="O166" s="80"/>
      <c r="P166" s="80"/>
      <c r="Q166" s="80"/>
      <c r="R166" s="68"/>
      <c r="S166" s="68"/>
      <c r="T166" s="68"/>
      <c r="U166" s="68"/>
    </row>
    <row r="167" spans="2:21" ht="30" customHeight="1" x14ac:dyDescent="0.2">
      <c r="B167" s="68"/>
      <c r="C167" s="68"/>
      <c r="D167" s="68"/>
      <c r="E167" s="68"/>
      <c r="F167" s="68"/>
      <c r="G167" s="68"/>
      <c r="H167" s="80"/>
      <c r="I167" s="80"/>
      <c r="J167" s="80"/>
      <c r="K167" s="80"/>
      <c r="L167" s="80"/>
      <c r="M167" s="19"/>
      <c r="N167" s="80"/>
      <c r="O167" s="80"/>
      <c r="P167" s="80"/>
      <c r="Q167" s="80"/>
      <c r="R167" s="68"/>
      <c r="S167" s="68"/>
      <c r="T167" s="68"/>
      <c r="U167" s="68"/>
    </row>
    <row r="168" spans="2:21" ht="30" customHeight="1" x14ac:dyDescent="0.2">
      <c r="B168" s="68"/>
      <c r="C168" s="68"/>
      <c r="D168" s="68"/>
      <c r="E168" s="68"/>
      <c r="F168" s="68"/>
      <c r="G168" s="68"/>
      <c r="H168" s="80"/>
      <c r="I168" s="80"/>
      <c r="J168" s="80"/>
      <c r="K168" s="80"/>
      <c r="L168" s="80"/>
      <c r="M168" s="19"/>
      <c r="N168" s="80"/>
      <c r="O168" s="80"/>
      <c r="P168" s="80"/>
      <c r="Q168" s="80"/>
      <c r="R168" s="68"/>
      <c r="S168" s="68"/>
      <c r="T168" s="68"/>
      <c r="U168" s="68"/>
    </row>
    <row r="169" spans="2:21" ht="30" customHeight="1" x14ac:dyDescent="0.2">
      <c r="B169" s="68"/>
      <c r="C169" s="68"/>
      <c r="D169" s="68"/>
      <c r="E169" s="68"/>
      <c r="F169" s="68"/>
      <c r="G169" s="68"/>
      <c r="H169" s="80"/>
      <c r="I169" s="80"/>
      <c r="J169" s="80"/>
      <c r="K169" s="80"/>
      <c r="L169" s="80"/>
      <c r="M169" s="19"/>
      <c r="N169" s="80"/>
      <c r="O169" s="80"/>
      <c r="P169" s="80"/>
      <c r="Q169" s="80"/>
      <c r="R169" s="68"/>
      <c r="S169" s="68"/>
      <c r="T169" s="68"/>
      <c r="U169" s="68"/>
    </row>
    <row r="170" spans="2:21" ht="30" customHeight="1" x14ac:dyDescent="0.2">
      <c r="B170" s="68"/>
      <c r="C170" s="68"/>
      <c r="D170" s="68"/>
      <c r="E170" s="68"/>
      <c r="F170" s="68"/>
      <c r="G170" s="68"/>
      <c r="H170" s="80"/>
      <c r="I170" s="80"/>
      <c r="J170" s="80"/>
      <c r="K170" s="80"/>
      <c r="L170" s="80"/>
      <c r="M170" s="19"/>
      <c r="N170" s="80"/>
      <c r="O170" s="80"/>
      <c r="P170" s="80"/>
      <c r="Q170" s="80"/>
      <c r="R170" s="68"/>
      <c r="S170" s="68"/>
      <c r="T170" s="68"/>
      <c r="U170" s="68"/>
    </row>
    <row r="171" spans="2:21" ht="30" customHeight="1" x14ac:dyDescent="0.2">
      <c r="B171" s="68"/>
      <c r="C171" s="68"/>
      <c r="D171" s="68"/>
      <c r="E171" s="68"/>
      <c r="F171" s="68"/>
      <c r="G171" s="68"/>
      <c r="H171" s="80"/>
      <c r="I171" s="80"/>
      <c r="J171" s="80"/>
      <c r="K171" s="80"/>
      <c r="L171" s="80"/>
      <c r="M171" s="19"/>
      <c r="N171" s="80"/>
      <c r="O171" s="80"/>
      <c r="P171" s="80"/>
      <c r="Q171" s="80"/>
      <c r="R171" s="68"/>
      <c r="S171" s="68"/>
      <c r="T171" s="68"/>
      <c r="U171" s="68"/>
    </row>
    <row r="172" spans="2:21" ht="30" customHeight="1" x14ac:dyDescent="0.2">
      <c r="B172" s="68"/>
      <c r="C172" s="68"/>
      <c r="D172" s="68"/>
      <c r="E172" s="68"/>
      <c r="F172" s="68"/>
      <c r="G172" s="68"/>
      <c r="H172" s="80"/>
      <c r="I172" s="80"/>
      <c r="J172" s="80"/>
      <c r="K172" s="80"/>
      <c r="L172" s="80"/>
      <c r="M172" s="19"/>
      <c r="N172" s="80"/>
      <c r="O172" s="80"/>
      <c r="P172" s="80"/>
      <c r="Q172" s="80"/>
      <c r="R172" s="68"/>
      <c r="S172" s="68"/>
      <c r="T172" s="68"/>
      <c r="U172" s="68"/>
    </row>
    <row r="173" spans="2:21" ht="30" customHeight="1" x14ac:dyDescent="0.2">
      <c r="B173" s="68"/>
      <c r="C173" s="68"/>
      <c r="D173" s="68"/>
      <c r="E173" s="68"/>
      <c r="F173" s="68"/>
      <c r="G173" s="68"/>
      <c r="H173" s="80"/>
      <c r="I173" s="80"/>
      <c r="J173" s="80"/>
      <c r="K173" s="80"/>
      <c r="L173" s="80"/>
      <c r="M173" s="19"/>
      <c r="N173" s="80"/>
      <c r="O173" s="80"/>
      <c r="P173" s="80"/>
      <c r="Q173" s="80"/>
      <c r="R173" s="68"/>
      <c r="S173" s="68"/>
      <c r="T173" s="68"/>
      <c r="U173" s="68"/>
    </row>
    <row r="174" spans="2:21" ht="30" customHeight="1" x14ac:dyDescent="0.2">
      <c r="B174" s="68"/>
      <c r="C174" s="68"/>
      <c r="D174" s="68"/>
      <c r="E174" s="68"/>
      <c r="F174" s="68"/>
      <c r="G174" s="68"/>
      <c r="H174" s="80"/>
      <c r="I174" s="80"/>
      <c r="J174" s="80"/>
      <c r="K174" s="80"/>
      <c r="L174" s="80"/>
      <c r="M174" s="19"/>
      <c r="N174" s="80"/>
      <c r="O174" s="80"/>
      <c r="P174" s="80"/>
      <c r="Q174" s="80"/>
      <c r="R174" s="68"/>
      <c r="S174" s="68"/>
      <c r="T174" s="68"/>
      <c r="U174" s="68"/>
    </row>
    <row r="175" spans="2:21" ht="30" customHeight="1" x14ac:dyDescent="0.2">
      <c r="B175" s="68"/>
      <c r="C175" s="68"/>
      <c r="D175" s="68"/>
      <c r="E175" s="68"/>
      <c r="F175" s="68"/>
      <c r="G175" s="68"/>
      <c r="H175" s="80"/>
      <c r="I175" s="80"/>
      <c r="J175" s="80"/>
      <c r="K175" s="80"/>
      <c r="L175" s="80"/>
      <c r="M175" s="19"/>
      <c r="N175" s="80"/>
      <c r="O175" s="80"/>
      <c r="P175" s="80"/>
      <c r="Q175" s="80"/>
      <c r="R175" s="68"/>
      <c r="S175" s="68"/>
      <c r="T175" s="68"/>
      <c r="U175" s="68"/>
    </row>
    <row r="176" spans="2:21" ht="30" customHeight="1" x14ac:dyDescent="0.2">
      <c r="B176" s="68"/>
      <c r="C176" s="68"/>
      <c r="D176" s="68"/>
      <c r="E176" s="68"/>
      <c r="F176" s="68"/>
      <c r="G176" s="68"/>
      <c r="H176" s="80"/>
      <c r="I176" s="80"/>
      <c r="J176" s="80"/>
      <c r="K176" s="80"/>
      <c r="L176" s="80"/>
      <c r="M176" s="19"/>
      <c r="N176" s="80"/>
      <c r="O176" s="80"/>
      <c r="P176" s="80"/>
      <c r="Q176" s="80"/>
      <c r="R176" s="68"/>
      <c r="S176" s="68"/>
      <c r="T176" s="68"/>
      <c r="U176" s="68"/>
    </row>
    <row r="177" spans="2:21" ht="30" customHeight="1" x14ac:dyDescent="0.2">
      <c r="B177" s="68"/>
      <c r="C177" s="68"/>
      <c r="D177" s="68"/>
      <c r="E177" s="68"/>
      <c r="F177" s="68"/>
      <c r="G177" s="68"/>
      <c r="H177" s="80"/>
      <c r="I177" s="80"/>
      <c r="J177" s="80"/>
      <c r="K177" s="80"/>
      <c r="L177" s="80"/>
      <c r="M177" s="19"/>
      <c r="N177" s="80"/>
      <c r="O177" s="80"/>
      <c r="P177" s="80"/>
      <c r="Q177" s="80"/>
      <c r="R177" s="68"/>
      <c r="S177" s="68"/>
      <c r="T177" s="68"/>
      <c r="U177" s="68"/>
    </row>
    <row r="178" spans="2:21" ht="30" customHeight="1" x14ac:dyDescent="0.2">
      <c r="B178" s="68"/>
      <c r="C178" s="68"/>
      <c r="D178" s="68"/>
      <c r="E178" s="68"/>
      <c r="F178" s="68"/>
      <c r="G178" s="68"/>
      <c r="H178" s="80"/>
      <c r="I178" s="80"/>
      <c r="J178" s="80"/>
      <c r="K178" s="80"/>
      <c r="L178" s="80"/>
      <c r="M178" s="19"/>
      <c r="N178" s="80"/>
      <c r="O178" s="80"/>
      <c r="P178" s="80"/>
      <c r="Q178" s="80"/>
      <c r="R178" s="68"/>
      <c r="S178" s="68"/>
      <c r="T178" s="68"/>
      <c r="U178" s="68"/>
    </row>
    <row r="179" spans="2:21" ht="30" customHeight="1" x14ac:dyDescent="0.2">
      <c r="B179" s="68"/>
      <c r="C179" s="68"/>
      <c r="D179" s="68"/>
      <c r="E179" s="68"/>
      <c r="F179" s="68"/>
      <c r="G179" s="68"/>
      <c r="H179" s="80"/>
      <c r="I179" s="80"/>
      <c r="J179" s="80"/>
      <c r="K179" s="80"/>
      <c r="L179" s="80"/>
      <c r="M179" s="19"/>
      <c r="N179" s="80"/>
      <c r="O179" s="80"/>
      <c r="P179" s="80"/>
      <c r="Q179" s="80"/>
      <c r="R179" s="68"/>
      <c r="S179" s="68"/>
      <c r="T179" s="68"/>
      <c r="U179" s="68"/>
    </row>
    <row r="180" spans="2:21" ht="30" customHeight="1" x14ac:dyDescent="0.2">
      <c r="B180" s="68"/>
      <c r="C180" s="68"/>
      <c r="D180" s="68"/>
      <c r="E180" s="68"/>
      <c r="F180" s="68"/>
      <c r="G180" s="68"/>
      <c r="H180" s="80"/>
      <c r="I180" s="80"/>
      <c r="J180" s="80"/>
      <c r="K180" s="80"/>
      <c r="L180" s="80"/>
      <c r="M180" s="19"/>
      <c r="N180" s="80"/>
      <c r="O180" s="80"/>
      <c r="P180" s="80"/>
      <c r="Q180" s="80"/>
      <c r="R180" s="68"/>
      <c r="S180" s="68"/>
      <c r="T180" s="68"/>
      <c r="U180" s="68"/>
    </row>
    <row r="181" spans="2:21" ht="30" customHeight="1" x14ac:dyDescent="0.2">
      <c r="B181" s="68"/>
      <c r="C181" s="68"/>
      <c r="D181" s="68"/>
      <c r="E181" s="68"/>
      <c r="F181" s="68"/>
      <c r="G181" s="68"/>
      <c r="H181" s="80"/>
      <c r="I181" s="80"/>
      <c r="J181" s="80"/>
      <c r="K181" s="80"/>
      <c r="L181" s="80"/>
      <c r="M181" s="19"/>
      <c r="N181" s="80"/>
      <c r="O181" s="80"/>
      <c r="P181" s="80"/>
      <c r="Q181" s="80"/>
      <c r="R181" s="68"/>
      <c r="S181" s="68"/>
      <c r="T181" s="68"/>
      <c r="U181" s="68"/>
    </row>
    <row r="182" spans="2:21" ht="30" customHeight="1" x14ac:dyDescent="0.2">
      <c r="B182" s="68"/>
      <c r="C182" s="68"/>
      <c r="D182" s="68"/>
      <c r="E182" s="68"/>
      <c r="F182" s="68"/>
      <c r="G182" s="68"/>
      <c r="H182" s="80"/>
      <c r="I182" s="80"/>
      <c r="J182" s="80"/>
      <c r="K182" s="80"/>
      <c r="L182" s="80"/>
      <c r="M182" s="19"/>
      <c r="N182" s="80"/>
      <c r="O182" s="80"/>
      <c r="P182" s="80"/>
      <c r="Q182" s="80"/>
      <c r="R182" s="68"/>
      <c r="S182" s="68"/>
      <c r="T182" s="68"/>
      <c r="U182" s="68"/>
    </row>
    <row r="183" spans="2:21" ht="30" customHeight="1" x14ac:dyDescent="0.2">
      <c r="B183" s="68"/>
      <c r="C183" s="68"/>
      <c r="D183" s="68"/>
      <c r="E183" s="68"/>
      <c r="F183" s="68"/>
      <c r="G183" s="68"/>
      <c r="H183" s="80"/>
      <c r="I183" s="80"/>
      <c r="J183" s="80"/>
      <c r="K183" s="80"/>
      <c r="L183" s="80"/>
      <c r="M183" s="19"/>
      <c r="N183" s="80"/>
      <c r="O183" s="80"/>
      <c r="P183" s="80"/>
      <c r="Q183" s="80"/>
      <c r="R183" s="68"/>
      <c r="S183" s="68"/>
      <c r="T183" s="68"/>
      <c r="U183" s="68"/>
    </row>
    <row r="184" spans="2:21" ht="30" customHeight="1" x14ac:dyDescent="0.2">
      <c r="B184" s="68"/>
      <c r="C184" s="68"/>
      <c r="D184" s="68"/>
      <c r="E184" s="68"/>
      <c r="F184" s="68"/>
      <c r="G184" s="68"/>
      <c r="H184" s="80"/>
      <c r="I184" s="80"/>
      <c r="J184" s="80"/>
      <c r="K184" s="80"/>
      <c r="L184" s="80"/>
      <c r="M184" s="19"/>
      <c r="N184" s="80"/>
      <c r="O184" s="80"/>
      <c r="P184" s="80"/>
      <c r="Q184" s="80"/>
      <c r="R184" s="68"/>
      <c r="S184" s="68"/>
      <c r="T184" s="68"/>
      <c r="U184" s="68"/>
    </row>
    <row r="185" spans="2:21" ht="30" customHeight="1" x14ac:dyDescent="0.2">
      <c r="B185" s="68"/>
      <c r="C185" s="68"/>
      <c r="D185" s="68"/>
      <c r="E185" s="68"/>
      <c r="F185" s="68"/>
      <c r="G185" s="68"/>
      <c r="H185" s="80"/>
      <c r="I185" s="80"/>
      <c r="J185" s="80"/>
      <c r="K185" s="80"/>
      <c r="L185" s="80"/>
      <c r="M185" s="19"/>
      <c r="N185" s="80"/>
      <c r="O185" s="80"/>
      <c r="P185" s="80"/>
      <c r="Q185" s="80"/>
      <c r="R185" s="68"/>
      <c r="S185" s="68"/>
      <c r="T185" s="68"/>
      <c r="U185" s="68"/>
    </row>
    <row r="186" spans="2:21" ht="30" customHeight="1" x14ac:dyDescent="0.2">
      <c r="B186" s="68"/>
      <c r="C186" s="68"/>
      <c r="D186" s="68"/>
      <c r="E186" s="68"/>
      <c r="F186" s="68"/>
      <c r="G186" s="68"/>
      <c r="H186" s="80"/>
      <c r="I186" s="80"/>
      <c r="J186" s="80"/>
      <c r="K186" s="80"/>
      <c r="L186" s="80"/>
      <c r="M186" s="19"/>
      <c r="N186" s="80"/>
      <c r="O186" s="80"/>
      <c r="P186" s="80"/>
      <c r="Q186" s="80"/>
      <c r="R186" s="68"/>
      <c r="S186" s="68"/>
      <c r="T186" s="68"/>
      <c r="U186" s="68"/>
    </row>
    <row r="187" spans="2:21" ht="30" customHeight="1" x14ac:dyDescent="0.2">
      <c r="B187" s="68"/>
      <c r="C187" s="68"/>
      <c r="D187" s="68"/>
      <c r="E187" s="68"/>
      <c r="F187" s="68"/>
      <c r="G187" s="68"/>
      <c r="H187" s="80"/>
      <c r="I187" s="80"/>
      <c r="J187" s="80"/>
      <c r="K187" s="80"/>
      <c r="L187" s="80"/>
      <c r="M187" s="19"/>
      <c r="N187" s="80"/>
      <c r="O187" s="80"/>
      <c r="P187" s="80"/>
      <c r="Q187" s="80"/>
      <c r="R187" s="68"/>
      <c r="S187" s="68"/>
      <c r="T187" s="68"/>
      <c r="U187" s="68"/>
    </row>
    <row r="188" spans="2:21" ht="30" customHeight="1" x14ac:dyDescent="0.2">
      <c r="B188" s="68"/>
      <c r="C188" s="68"/>
      <c r="D188" s="68"/>
      <c r="E188" s="68"/>
      <c r="F188" s="68"/>
      <c r="G188" s="68"/>
      <c r="H188" s="80"/>
      <c r="I188" s="80"/>
      <c r="J188" s="80"/>
      <c r="K188" s="80"/>
      <c r="L188" s="80"/>
      <c r="M188" s="19"/>
      <c r="N188" s="80"/>
      <c r="O188" s="80"/>
      <c r="P188" s="80"/>
      <c r="Q188" s="80"/>
      <c r="R188" s="68"/>
      <c r="S188" s="68"/>
      <c r="T188" s="68"/>
      <c r="U188" s="68"/>
    </row>
    <row r="189" spans="2:21" ht="30" customHeight="1" x14ac:dyDescent="0.2">
      <c r="B189" s="68"/>
      <c r="C189" s="68"/>
      <c r="D189" s="68"/>
      <c r="E189" s="68"/>
      <c r="F189" s="68"/>
      <c r="G189" s="68"/>
      <c r="H189" s="80"/>
      <c r="I189" s="80"/>
      <c r="J189" s="80"/>
      <c r="K189" s="80"/>
      <c r="L189" s="80"/>
      <c r="M189" s="19"/>
      <c r="N189" s="80"/>
      <c r="O189" s="80"/>
      <c r="P189" s="80"/>
      <c r="Q189" s="80"/>
      <c r="R189" s="68"/>
      <c r="S189" s="68"/>
      <c r="T189" s="68"/>
      <c r="U189" s="68"/>
    </row>
    <row r="190" spans="2:21" ht="30" customHeight="1" x14ac:dyDescent="0.2">
      <c r="B190" s="68"/>
      <c r="C190" s="68"/>
      <c r="D190" s="68"/>
      <c r="E190" s="68"/>
      <c r="F190" s="68"/>
      <c r="G190" s="68"/>
      <c r="H190" s="80"/>
      <c r="I190" s="80"/>
      <c r="J190" s="80"/>
      <c r="K190" s="80"/>
      <c r="L190" s="80"/>
      <c r="M190" s="19"/>
      <c r="N190" s="80"/>
      <c r="O190" s="80"/>
      <c r="P190" s="80"/>
      <c r="Q190" s="80"/>
      <c r="R190" s="68"/>
      <c r="S190" s="68"/>
      <c r="T190" s="68"/>
      <c r="U190" s="68"/>
    </row>
    <row r="191" spans="2:21" ht="30" customHeight="1" x14ac:dyDescent="0.2">
      <c r="B191" s="68"/>
      <c r="C191" s="68"/>
      <c r="D191" s="68"/>
      <c r="E191" s="68"/>
      <c r="F191" s="68"/>
      <c r="G191" s="68"/>
      <c r="H191" s="80"/>
      <c r="I191" s="80"/>
      <c r="J191" s="80"/>
      <c r="K191" s="80"/>
      <c r="L191" s="80"/>
      <c r="M191" s="19"/>
      <c r="N191" s="80"/>
      <c r="O191" s="80"/>
      <c r="P191" s="80"/>
      <c r="Q191" s="80"/>
      <c r="R191" s="68"/>
      <c r="S191" s="68"/>
      <c r="T191" s="68"/>
      <c r="U191" s="68"/>
    </row>
    <row r="192" spans="2:21" ht="30" customHeight="1" x14ac:dyDescent="0.2">
      <c r="B192" s="68"/>
      <c r="C192" s="68"/>
      <c r="D192" s="68"/>
      <c r="E192" s="68"/>
      <c r="F192" s="68"/>
      <c r="G192" s="68"/>
      <c r="H192" s="80"/>
      <c r="I192" s="80"/>
      <c r="J192" s="80"/>
      <c r="K192" s="80"/>
      <c r="L192" s="80"/>
      <c r="M192" s="19"/>
      <c r="N192" s="80"/>
      <c r="O192" s="80"/>
      <c r="P192" s="80"/>
      <c r="Q192" s="80"/>
      <c r="R192" s="68"/>
      <c r="S192" s="68"/>
      <c r="T192" s="68"/>
      <c r="U192" s="68"/>
    </row>
    <row r="193" spans="2:21" ht="30" customHeight="1" x14ac:dyDescent="0.2">
      <c r="B193" s="68"/>
      <c r="C193" s="68"/>
      <c r="D193" s="68"/>
      <c r="E193" s="68"/>
      <c r="F193" s="68"/>
      <c r="G193" s="68"/>
      <c r="H193" s="80"/>
      <c r="I193" s="80"/>
      <c r="J193" s="80"/>
      <c r="K193" s="80"/>
      <c r="L193" s="80"/>
      <c r="M193" s="19"/>
      <c r="N193" s="80"/>
      <c r="O193" s="80"/>
      <c r="P193" s="80"/>
      <c r="Q193" s="80"/>
      <c r="R193" s="68"/>
      <c r="S193" s="68"/>
      <c r="T193" s="68"/>
      <c r="U193" s="68"/>
    </row>
    <row r="194" spans="2:21" ht="30" customHeight="1" x14ac:dyDescent="0.2">
      <c r="B194" s="68"/>
      <c r="C194" s="68"/>
      <c r="D194" s="68"/>
      <c r="E194" s="68"/>
      <c r="F194" s="68"/>
      <c r="G194" s="68"/>
      <c r="H194" s="80"/>
      <c r="I194" s="80"/>
      <c r="J194" s="80"/>
      <c r="K194" s="80"/>
      <c r="L194" s="80"/>
      <c r="M194" s="19"/>
      <c r="N194" s="80"/>
      <c r="O194" s="80"/>
      <c r="P194" s="80"/>
      <c r="Q194" s="80"/>
      <c r="R194" s="68"/>
      <c r="S194" s="68"/>
      <c r="T194" s="68"/>
      <c r="U194" s="68"/>
    </row>
    <row r="195" spans="2:21" ht="30" customHeight="1" x14ac:dyDescent="0.2">
      <c r="B195" s="68"/>
      <c r="C195" s="68"/>
      <c r="D195" s="68"/>
      <c r="E195" s="68"/>
      <c r="F195" s="68"/>
      <c r="G195" s="68"/>
      <c r="H195" s="80"/>
      <c r="I195" s="80"/>
      <c r="J195" s="80"/>
      <c r="K195" s="80"/>
      <c r="L195" s="80"/>
      <c r="M195" s="19"/>
      <c r="N195" s="80"/>
      <c r="O195" s="80"/>
      <c r="P195" s="80"/>
      <c r="Q195" s="80"/>
      <c r="R195" s="68"/>
      <c r="S195" s="68"/>
      <c r="T195" s="68"/>
      <c r="U195" s="68"/>
    </row>
    <row r="196" spans="2:21" ht="30" customHeight="1" x14ac:dyDescent="0.2">
      <c r="B196" s="68"/>
      <c r="C196" s="68"/>
      <c r="D196" s="68"/>
      <c r="E196" s="68"/>
      <c r="F196" s="68"/>
      <c r="G196" s="68"/>
      <c r="H196" s="80"/>
      <c r="I196" s="80"/>
      <c r="J196" s="80"/>
      <c r="K196" s="80"/>
      <c r="L196" s="80"/>
      <c r="M196" s="19"/>
      <c r="N196" s="80"/>
      <c r="O196" s="80"/>
      <c r="P196" s="80"/>
      <c r="Q196" s="80"/>
      <c r="R196" s="68"/>
      <c r="S196" s="68"/>
      <c r="T196" s="68"/>
      <c r="U196" s="68"/>
    </row>
    <row r="197" spans="2:21" ht="30" customHeight="1" x14ac:dyDescent="0.2">
      <c r="B197" s="68"/>
      <c r="C197" s="68"/>
      <c r="D197" s="68"/>
      <c r="E197" s="68"/>
      <c r="F197" s="68"/>
      <c r="G197" s="68"/>
      <c r="H197" s="80"/>
      <c r="I197" s="80"/>
      <c r="J197" s="80"/>
      <c r="K197" s="80"/>
      <c r="L197" s="80"/>
      <c r="M197" s="19"/>
      <c r="N197" s="80"/>
      <c r="O197" s="80"/>
      <c r="P197" s="80"/>
      <c r="Q197" s="80"/>
      <c r="R197" s="68"/>
      <c r="S197" s="68"/>
      <c r="T197" s="68"/>
      <c r="U197" s="68"/>
    </row>
    <row r="198" spans="2:21" ht="30" customHeight="1" x14ac:dyDescent="0.2">
      <c r="B198" s="68"/>
      <c r="C198" s="68"/>
      <c r="D198" s="68"/>
      <c r="E198" s="68"/>
      <c r="F198" s="68"/>
      <c r="G198" s="68"/>
      <c r="H198" s="80"/>
      <c r="I198" s="80"/>
      <c r="J198" s="80"/>
      <c r="K198" s="80"/>
      <c r="L198" s="80"/>
      <c r="M198" s="19"/>
      <c r="N198" s="80"/>
      <c r="O198" s="80"/>
      <c r="P198" s="80"/>
      <c r="Q198" s="80"/>
      <c r="R198" s="68"/>
      <c r="S198" s="68"/>
      <c r="T198" s="68"/>
      <c r="U198" s="68"/>
    </row>
    <row r="199" spans="2:21" ht="30" customHeight="1" x14ac:dyDescent="0.2">
      <c r="B199" s="68"/>
      <c r="C199" s="68"/>
      <c r="D199" s="68"/>
      <c r="E199" s="68"/>
      <c r="F199" s="68"/>
      <c r="G199" s="68"/>
      <c r="H199" s="80"/>
      <c r="I199" s="80"/>
      <c r="J199" s="80"/>
      <c r="K199" s="80"/>
      <c r="L199" s="80"/>
      <c r="M199" s="19"/>
      <c r="N199" s="80"/>
      <c r="O199" s="80"/>
      <c r="P199" s="80"/>
      <c r="Q199" s="80"/>
      <c r="R199" s="68"/>
      <c r="S199" s="68"/>
      <c r="T199" s="68"/>
      <c r="U199" s="68"/>
    </row>
    <row r="200" spans="2:21" ht="30" customHeight="1" x14ac:dyDescent="0.2">
      <c r="B200" s="68"/>
      <c r="C200" s="68"/>
      <c r="D200" s="68"/>
      <c r="E200" s="68"/>
      <c r="F200" s="68"/>
      <c r="G200" s="68"/>
      <c r="H200" s="80"/>
      <c r="I200" s="80"/>
      <c r="J200" s="80"/>
      <c r="K200" s="80"/>
      <c r="L200" s="80"/>
      <c r="M200" s="19"/>
      <c r="N200" s="80"/>
      <c r="O200" s="80"/>
      <c r="P200" s="80"/>
      <c r="Q200" s="80"/>
      <c r="R200" s="68"/>
      <c r="S200" s="68"/>
      <c r="T200" s="68"/>
      <c r="U200" s="68"/>
    </row>
    <row r="201" spans="2:21" ht="30" customHeight="1" x14ac:dyDescent="0.2">
      <c r="B201" s="68"/>
      <c r="C201" s="68"/>
      <c r="D201" s="68"/>
      <c r="E201" s="68"/>
      <c r="F201" s="68"/>
      <c r="G201" s="68"/>
      <c r="H201" s="80"/>
      <c r="I201" s="80"/>
      <c r="J201" s="80"/>
      <c r="K201" s="80"/>
      <c r="L201" s="80"/>
      <c r="M201" s="19"/>
      <c r="N201" s="80"/>
      <c r="O201" s="80"/>
      <c r="P201" s="80"/>
      <c r="Q201" s="80"/>
      <c r="R201" s="68"/>
      <c r="S201" s="68"/>
      <c r="T201" s="68"/>
      <c r="U201" s="68"/>
    </row>
    <row r="202" spans="2:21" ht="30" customHeight="1" x14ac:dyDescent="0.2">
      <c r="B202" s="68"/>
      <c r="C202" s="68"/>
      <c r="D202" s="68"/>
      <c r="E202" s="68"/>
      <c r="F202" s="68"/>
      <c r="G202" s="68"/>
      <c r="H202" s="80"/>
      <c r="I202" s="80"/>
      <c r="J202" s="80"/>
      <c r="K202" s="80"/>
      <c r="L202" s="80"/>
      <c r="M202" s="19"/>
      <c r="N202" s="80"/>
      <c r="O202" s="80"/>
      <c r="P202" s="80"/>
      <c r="Q202" s="80"/>
      <c r="R202" s="68"/>
      <c r="S202" s="68"/>
      <c r="T202" s="68"/>
      <c r="U202" s="68"/>
    </row>
    <row r="203" spans="2:21" ht="30" customHeight="1" x14ac:dyDescent="0.2">
      <c r="B203" s="68"/>
      <c r="C203" s="68"/>
      <c r="D203" s="68"/>
      <c r="E203" s="68"/>
      <c r="F203" s="68"/>
      <c r="G203" s="68"/>
      <c r="H203" s="80"/>
      <c r="I203" s="80"/>
      <c r="J203" s="80"/>
      <c r="K203" s="80"/>
      <c r="L203" s="80"/>
      <c r="M203" s="19"/>
      <c r="N203" s="80"/>
      <c r="O203" s="80"/>
      <c r="P203" s="80"/>
      <c r="Q203" s="80"/>
      <c r="R203" s="68"/>
      <c r="S203" s="68"/>
      <c r="T203" s="68"/>
      <c r="U203" s="68"/>
    </row>
    <row r="204" spans="2:21" ht="30" customHeight="1" x14ac:dyDescent="0.2">
      <c r="B204" s="68"/>
      <c r="C204" s="68"/>
      <c r="D204" s="68"/>
      <c r="E204" s="68"/>
      <c r="F204" s="68"/>
      <c r="G204" s="68"/>
      <c r="H204" s="80"/>
      <c r="I204" s="80"/>
      <c r="J204" s="80"/>
      <c r="K204" s="80"/>
      <c r="L204" s="80"/>
      <c r="M204" s="19"/>
      <c r="N204" s="80"/>
      <c r="O204" s="80"/>
      <c r="P204" s="80"/>
      <c r="Q204" s="80"/>
      <c r="R204" s="68"/>
      <c r="S204" s="68"/>
      <c r="T204" s="68"/>
      <c r="U204" s="68"/>
    </row>
    <row r="205" spans="2:21" ht="30" customHeight="1" x14ac:dyDescent="0.2">
      <c r="B205" s="68"/>
      <c r="C205" s="68"/>
      <c r="D205" s="68"/>
      <c r="E205" s="68"/>
      <c r="F205" s="68"/>
      <c r="G205" s="68"/>
      <c r="H205" s="80"/>
      <c r="I205" s="80"/>
      <c r="J205" s="80"/>
      <c r="K205" s="80"/>
      <c r="L205" s="80"/>
      <c r="M205" s="19"/>
      <c r="N205" s="80"/>
      <c r="O205" s="80"/>
      <c r="P205" s="80"/>
      <c r="Q205" s="80"/>
      <c r="R205" s="68"/>
      <c r="S205" s="68"/>
      <c r="T205" s="68"/>
      <c r="U205" s="68"/>
    </row>
    <row r="206" spans="2:21" ht="30" customHeight="1" x14ac:dyDescent="0.2">
      <c r="B206" s="68"/>
      <c r="C206" s="68"/>
      <c r="D206" s="68"/>
      <c r="E206" s="68"/>
      <c r="F206" s="68"/>
      <c r="G206" s="68"/>
      <c r="H206" s="80"/>
      <c r="I206" s="80"/>
      <c r="J206" s="80"/>
      <c r="K206" s="80"/>
      <c r="L206" s="80"/>
      <c r="M206" s="19"/>
      <c r="N206" s="80"/>
      <c r="O206" s="80"/>
      <c r="P206" s="80"/>
      <c r="Q206" s="80"/>
      <c r="R206" s="68"/>
      <c r="S206" s="68"/>
      <c r="T206" s="68"/>
      <c r="U206" s="68"/>
    </row>
    <row r="207" spans="2:21" ht="30" customHeight="1" x14ac:dyDescent="0.2">
      <c r="B207" s="68"/>
      <c r="C207" s="68"/>
      <c r="D207" s="68"/>
      <c r="E207" s="68"/>
      <c r="F207" s="68"/>
      <c r="G207" s="68"/>
      <c r="H207" s="80"/>
      <c r="I207" s="80"/>
      <c r="J207" s="80"/>
      <c r="K207" s="80"/>
      <c r="L207" s="80"/>
      <c r="M207" s="19"/>
      <c r="N207" s="80"/>
      <c r="O207" s="80"/>
      <c r="P207" s="80"/>
      <c r="Q207" s="80"/>
      <c r="R207" s="68"/>
      <c r="S207" s="68"/>
      <c r="T207" s="68"/>
      <c r="U207" s="68"/>
    </row>
    <row r="208" spans="2:21" ht="30" customHeight="1" x14ac:dyDescent="0.2">
      <c r="B208" s="68"/>
      <c r="C208" s="68"/>
      <c r="D208" s="68"/>
      <c r="E208" s="68"/>
      <c r="F208" s="68"/>
      <c r="G208" s="68"/>
      <c r="H208" s="80"/>
      <c r="I208" s="80"/>
      <c r="J208" s="80"/>
      <c r="K208" s="80"/>
      <c r="L208" s="80"/>
      <c r="M208" s="19"/>
      <c r="N208" s="80"/>
      <c r="O208" s="80"/>
      <c r="P208" s="80"/>
      <c r="Q208" s="80"/>
      <c r="R208" s="68"/>
      <c r="S208" s="68"/>
      <c r="T208" s="68"/>
      <c r="U208" s="68"/>
    </row>
    <row r="209" spans="2:21" ht="30" customHeight="1" x14ac:dyDescent="0.2">
      <c r="B209" s="68"/>
      <c r="C209" s="68"/>
      <c r="D209" s="68"/>
      <c r="E209" s="68"/>
      <c r="F209" s="68"/>
      <c r="G209" s="68"/>
      <c r="H209" s="80"/>
      <c r="I209" s="80"/>
      <c r="J209" s="80"/>
      <c r="K209" s="80"/>
      <c r="L209" s="80"/>
      <c r="M209" s="19"/>
      <c r="N209" s="80"/>
      <c r="O209" s="80"/>
      <c r="P209" s="80"/>
      <c r="Q209" s="80"/>
      <c r="R209" s="68"/>
      <c r="S209" s="68"/>
      <c r="T209" s="68"/>
      <c r="U209" s="68"/>
    </row>
    <row r="210" spans="2:21" ht="30" customHeight="1" x14ac:dyDescent="0.2">
      <c r="B210" s="68"/>
      <c r="C210" s="68"/>
      <c r="D210" s="68"/>
      <c r="E210" s="68"/>
      <c r="F210" s="68"/>
      <c r="G210" s="68"/>
      <c r="H210" s="80"/>
      <c r="I210" s="80"/>
      <c r="J210" s="80"/>
      <c r="K210" s="80"/>
      <c r="L210" s="80"/>
      <c r="M210" s="19"/>
      <c r="N210" s="80"/>
      <c r="O210" s="80"/>
      <c r="P210" s="80"/>
      <c r="Q210" s="80"/>
      <c r="R210" s="68"/>
      <c r="S210" s="68"/>
      <c r="T210" s="68"/>
      <c r="U210" s="68"/>
    </row>
    <row r="211" spans="2:21" ht="30" customHeight="1" x14ac:dyDescent="0.2">
      <c r="B211" s="68"/>
      <c r="C211" s="68"/>
      <c r="D211" s="68"/>
      <c r="E211" s="68"/>
      <c r="F211" s="68"/>
      <c r="G211" s="68"/>
      <c r="H211" s="80"/>
      <c r="I211" s="80"/>
      <c r="J211" s="80"/>
      <c r="K211" s="80"/>
      <c r="L211" s="80"/>
      <c r="M211" s="19"/>
      <c r="N211" s="80"/>
      <c r="O211" s="80"/>
      <c r="P211" s="80"/>
      <c r="Q211" s="80"/>
      <c r="R211" s="68"/>
      <c r="S211" s="68"/>
      <c r="T211" s="68"/>
      <c r="U211" s="68"/>
    </row>
    <row r="212" spans="2:21" ht="30" customHeight="1" x14ac:dyDescent="0.2">
      <c r="B212" s="68"/>
      <c r="C212" s="68"/>
      <c r="D212" s="68"/>
      <c r="E212" s="68"/>
      <c r="F212" s="68"/>
      <c r="G212" s="68"/>
      <c r="H212" s="80"/>
      <c r="I212" s="80"/>
      <c r="J212" s="80"/>
      <c r="K212" s="80"/>
      <c r="L212" s="80"/>
      <c r="M212" s="19"/>
      <c r="N212" s="80"/>
      <c r="O212" s="80"/>
      <c r="P212" s="80"/>
      <c r="Q212" s="80"/>
      <c r="R212" s="68"/>
      <c r="S212" s="68"/>
      <c r="T212" s="68"/>
      <c r="U212" s="68"/>
    </row>
    <row r="213" spans="2:21" ht="30" customHeight="1" x14ac:dyDescent="0.2">
      <c r="B213" s="68"/>
      <c r="C213" s="68"/>
      <c r="D213" s="68"/>
      <c r="E213" s="68"/>
      <c r="F213" s="68"/>
      <c r="G213" s="68"/>
      <c r="H213" s="80"/>
      <c r="I213" s="80"/>
      <c r="J213" s="80"/>
      <c r="K213" s="80"/>
      <c r="L213" s="80"/>
      <c r="M213" s="19"/>
      <c r="N213" s="80"/>
      <c r="O213" s="80"/>
      <c r="P213" s="80"/>
      <c r="Q213" s="80"/>
      <c r="R213" s="68"/>
      <c r="S213" s="68"/>
      <c r="T213" s="68"/>
      <c r="U213" s="68"/>
    </row>
    <row r="214" spans="2:21" ht="30" customHeight="1" x14ac:dyDescent="0.2">
      <c r="B214" s="68"/>
      <c r="C214" s="68"/>
      <c r="D214" s="68"/>
      <c r="E214" s="68"/>
      <c r="F214" s="68"/>
      <c r="G214" s="68"/>
      <c r="H214" s="80"/>
      <c r="I214" s="80"/>
      <c r="J214" s="80"/>
      <c r="K214" s="80"/>
      <c r="L214" s="80"/>
      <c r="M214" s="19"/>
      <c r="N214" s="80"/>
      <c r="O214" s="80"/>
      <c r="P214" s="80"/>
      <c r="Q214" s="80"/>
      <c r="R214" s="68"/>
      <c r="S214" s="68"/>
      <c r="T214" s="68"/>
      <c r="U214" s="68"/>
    </row>
    <row r="215" spans="2:21" ht="30" customHeight="1" x14ac:dyDescent="0.2">
      <c r="B215" s="68"/>
      <c r="C215" s="68"/>
      <c r="D215" s="68"/>
      <c r="E215" s="68"/>
      <c r="F215" s="68"/>
      <c r="G215" s="68"/>
      <c r="H215" s="80"/>
      <c r="I215" s="80"/>
      <c r="J215" s="80"/>
      <c r="K215" s="80"/>
      <c r="L215" s="80"/>
      <c r="M215" s="19"/>
      <c r="N215" s="80"/>
      <c r="O215" s="80"/>
      <c r="P215" s="80"/>
      <c r="Q215" s="80"/>
      <c r="R215" s="68"/>
      <c r="S215" s="68"/>
      <c r="T215" s="68"/>
      <c r="U215" s="68"/>
    </row>
    <row r="216" spans="2:21" ht="30" customHeight="1" x14ac:dyDescent="0.2">
      <c r="B216" s="68"/>
      <c r="C216" s="68"/>
      <c r="D216" s="68"/>
      <c r="E216" s="68"/>
      <c r="F216" s="68"/>
      <c r="G216" s="68"/>
      <c r="H216" s="80"/>
      <c r="I216" s="80"/>
      <c r="J216" s="80"/>
      <c r="K216" s="80"/>
      <c r="L216" s="80"/>
      <c r="M216" s="19"/>
      <c r="N216" s="80"/>
      <c r="O216" s="80"/>
      <c r="P216" s="80"/>
      <c r="Q216" s="80"/>
      <c r="R216" s="68"/>
      <c r="S216" s="68"/>
      <c r="T216" s="68"/>
      <c r="U216" s="68"/>
    </row>
    <row r="217" spans="2:21" ht="30" customHeight="1" x14ac:dyDescent="0.2">
      <c r="B217" s="68"/>
      <c r="C217" s="68"/>
      <c r="D217" s="68"/>
      <c r="E217" s="68"/>
      <c r="F217" s="68"/>
      <c r="G217" s="68"/>
      <c r="H217" s="80"/>
      <c r="I217" s="80"/>
      <c r="J217" s="80"/>
      <c r="K217" s="80"/>
      <c r="L217" s="80"/>
      <c r="M217" s="19"/>
      <c r="N217" s="80"/>
      <c r="O217" s="80"/>
      <c r="P217" s="80"/>
      <c r="Q217" s="80"/>
      <c r="R217" s="68"/>
      <c r="S217" s="68"/>
      <c r="T217" s="68"/>
      <c r="U217" s="68"/>
    </row>
    <row r="218" spans="2:21" ht="30" customHeight="1" x14ac:dyDescent="0.2">
      <c r="B218" s="68"/>
      <c r="C218" s="68"/>
      <c r="D218" s="68"/>
      <c r="E218" s="68"/>
      <c r="F218" s="68"/>
      <c r="G218" s="68"/>
      <c r="H218" s="80"/>
      <c r="I218" s="80"/>
      <c r="J218" s="80"/>
      <c r="K218" s="80"/>
      <c r="L218" s="80"/>
      <c r="M218" s="19"/>
      <c r="N218" s="80"/>
      <c r="O218" s="80"/>
      <c r="P218" s="80"/>
      <c r="Q218" s="80"/>
      <c r="R218" s="68"/>
      <c r="S218" s="68"/>
      <c r="T218" s="68"/>
      <c r="U218" s="68"/>
    </row>
    <row r="219" spans="2:21" ht="30" customHeight="1" x14ac:dyDescent="0.2">
      <c r="B219" s="68"/>
      <c r="C219" s="68"/>
      <c r="D219" s="68"/>
      <c r="E219" s="68"/>
      <c r="F219" s="68"/>
      <c r="G219" s="68"/>
      <c r="H219" s="80"/>
      <c r="I219" s="80"/>
      <c r="J219" s="80"/>
      <c r="K219" s="80"/>
      <c r="L219" s="80"/>
      <c r="M219" s="19"/>
      <c r="N219" s="80"/>
      <c r="O219" s="80"/>
      <c r="P219" s="80"/>
      <c r="Q219" s="80"/>
      <c r="R219" s="68"/>
      <c r="S219" s="68"/>
      <c r="T219" s="68"/>
      <c r="U219" s="68"/>
    </row>
    <row r="220" spans="2:21" ht="30" customHeight="1" x14ac:dyDescent="0.2">
      <c r="B220" s="68"/>
      <c r="C220" s="68"/>
      <c r="D220" s="68"/>
      <c r="E220" s="68"/>
      <c r="F220" s="68"/>
      <c r="G220" s="68"/>
      <c r="H220" s="80"/>
      <c r="I220" s="80"/>
      <c r="J220" s="80"/>
      <c r="K220" s="80"/>
      <c r="L220" s="80"/>
      <c r="M220" s="19"/>
      <c r="N220" s="80"/>
      <c r="O220" s="80"/>
      <c r="P220" s="80"/>
      <c r="Q220" s="80"/>
      <c r="R220" s="68"/>
      <c r="S220" s="68"/>
      <c r="T220" s="68"/>
      <c r="U220" s="68"/>
    </row>
    <row r="221" spans="2:21" ht="30" customHeight="1" x14ac:dyDescent="0.2">
      <c r="B221" s="68"/>
      <c r="C221" s="68"/>
      <c r="D221" s="68"/>
      <c r="E221" s="68"/>
      <c r="F221" s="68"/>
      <c r="G221" s="68"/>
      <c r="H221" s="80"/>
      <c r="I221" s="80"/>
      <c r="J221" s="80"/>
      <c r="K221" s="80"/>
      <c r="L221" s="80"/>
      <c r="M221" s="19"/>
      <c r="N221" s="80"/>
      <c r="O221" s="80"/>
      <c r="P221" s="80"/>
      <c r="Q221" s="80"/>
      <c r="R221" s="68"/>
      <c r="S221" s="68"/>
      <c r="T221" s="68"/>
      <c r="U221" s="68"/>
    </row>
    <row r="222" spans="2:21" ht="30" customHeight="1" x14ac:dyDescent="0.2">
      <c r="B222" s="68"/>
      <c r="C222" s="68"/>
      <c r="D222" s="68"/>
      <c r="E222" s="68"/>
      <c r="F222" s="68"/>
      <c r="G222" s="68"/>
      <c r="H222" s="80"/>
      <c r="I222" s="80"/>
      <c r="J222" s="80"/>
      <c r="K222" s="80"/>
      <c r="L222" s="80"/>
      <c r="M222" s="19"/>
      <c r="N222" s="80"/>
      <c r="O222" s="80"/>
      <c r="P222" s="80"/>
      <c r="Q222" s="80"/>
      <c r="R222" s="68"/>
      <c r="S222" s="68"/>
      <c r="T222" s="68"/>
      <c r="U222" s="68"/>
    </row>
    <row r="223" spans="2:21" ht="30" customHeight="1" x14ac:dyDescent="0.2">
      <c r="B223" s="68"/>
      <c r="C223" s="68"/>
      <c r="D223" s="68"/>
      <c r="E223" s="68"/>
      <c r="F223" s="68"/>
      <c r="G223" s="68"/>
      <c r="H223" s="80"/>
      <c r="I223" s="80"/>
      <c r="J223" s="80"/>
      <c r="K223" s="80"/>
      <c r="L223" s="80"/>
      <c r="M223" s="19"/>
      <c r="N223" s="80"/>
      <c r="O223" s="80"/>
      <c r="P223" s="80"/>
      <c r="Q223" s="80"/>
      <c r="R223" s="68"/>
      <c r="S223" s="68"/>
      <c r="T223" s="68"/>
      <c r="U223" s="68"/>
    </row>
    <row r="224" spans="2:21" ht="30" customHeight="1" x14ac:dyDescent="0.2">
      <c r="B224" s="68"/>
      <c r="C224" s="68"/>
      <c r="D224" s="68"/>
      <c r="E224" s="68"/>
      <c r="F224" s="68"/>
      <c r="G224" s="68"/>
      <c r="H224" s="80"/>
      <c r="I224" s="80"/>
      <c r="J224" s="80"/>
      <c r="K224" s="80"/>
      <c r="L224" s="80"/>
      <c r="M224" s="19"/>
      <c r="N224" s="80"/>
      <c r="O224" s="80"/>
      <c r="P224" s="80"/>
      <c r="Q224" s="80"/>
      <c r="R224" s="68"/>
      <c r="S224" s="68"/>
      <c r="T224" s="68"/>
      <c r="U224" s="68"/>
    </row>
    <row r="225" spans="2:21" ht="30" customHeight="1" x14ac:dyDescent="0.2">
      <c r="B225" s="68"/>
      <c r="C225" s="68"/>
      <c r="D225" s="68"/>
      <c r="E225" s="68"/>
      <c r="F225" s="68"/>
      <c r="G225" s="68"/>
      <c r="H225" s="80"/>
      <c r="I225" s="80"/>
      <c r="J225" s="80"/>
      <c r="K225" s="80"/>
      <c r="L225" s="80"/>
      <c r="M225" s="19"/>
      <c r="N225" s="80"/>
      <c r="O225" s="80"/>
      <c r="P225" s="80"/>
      <c r="Q225" s="80"/>
      <c r="R225" s="68"/>
      <c r="S225" s="68"/>
      <c r="T225" s="68"/>
      <c r="U225" s="68"/>
    </row>
    <row r="226" spans="2:21" ht="30" customHeight="1" x14ac:dyDescent="0.2">
      <c r="B226" s="68"/>
      <c r="C226" s="68"/>
      <c r="D226" s="68"/>
      <c r="E226" s="68"/>
      <c r="F226" s="68"/>
      <c r="G226" s="68"/>
      <c r="H226" s="80"/>
      <c r="I226" s="80"/>
      <c r="J226" s="80"/>
      <c r="K226" s="80"/>
      <c r="L226" s="80"/>
      <c r="M226" s="19"/>
      <c r="N226" s="80"/>
      <c r="O226" s="80"/>
      <c r="P226" s="80"/>
      <c r="Q226" s="80"/>
      <c r="R226" s="68"/>
      <c r="S226" s="68"/>
      <c r="T226" s="68"/>
      <c r="U226" s="68"/>
    </row>
    <row r="227" spans="2:21" ht="30" customHeight="1" x14ac:dyDescent="0.2">
      <c r="B227" s="68"/>
      <c r="C227" s="68"/>
      <c r="D227" s="68"/>
      <c r="E227" s="68"/>
      <c r="F227" s="68"/>
      <c r="G227" s="68"/>
      <c r="H227" s="80"/>
      <c r="I227" s="80"/>
      <c r="J227" s="80"/>
      <c r="K227" s="80"/>
      <c r="L227" s="80"/>
      <c r="M227" s="19"/>
      <c r="N227" s="80"/>
      <c r="O227" s="80"/>
      <c r="P227" s="80"/>
      <c r="Q227" s="80"/>
      <c r="R227" s="68"/>
      <c r="S227" s="68"/>
      <c r="T227" s="68"/>
      <c r="U227" s="68"/>
    </row>
    <row r="228" spans="2:21" ht="30" customHeight="1" x14ac:dyDescent="0.2">
      <c r="B228" s="68"/>
      <c r="C228" s="68"/>
      <c r="D228" s="68"/>
      <c r="E228" s="68"/>
      <c r="F228" s="68"/>
      <c r="G228" s="68"/>
      <c r="H228" s="80"/>
      <c r="I228" s="80"/>
      <c r="J228" s="80"/>
      <c r="K228" s="80"/>
      <c r="L228" s="80"/>
      <c r="M228" s="19"/>
      <c r="N228" s="80"/>
      <c r="O228" s="80"/>
      <c r="P228" s="80"/>
      <c r="Q228" s="80"/>
      <c r="R228" s="68"/>
      <c r="S228" s="68"/>
      <c r="T228" s="68"/>
      <c r="U228" s="68"/>
    </row>
    <row r="229" spans="2:21" ht="30" customHeight="1" x14ac:dyDescent="0.2">
      <c r="B229" s="68"/>
      <c r="C229" s="68"/>
      <c r="D229" s="68"/>
      <c r="E229" s="68"/>
      <c r="F229" s="68"/>
      <c r="G229" s="68"/>
      <c r="H229" s="80"/>
      <c r="I229" s="80"/>
      <c r="J229" s="80"/>
      <c r="K229" s="80"/>
      <c r="L229" s="80"/>
      <c r="M229" s="19"/>
      <c r="N229" s="80"/>
      <c r="O229" s="80"/>
      <c r="P229" s="80"/>
      <c r="Q229" s="80"/>
      <c r="R229" s="68"/>
      <c r="S229" s="68"/>
      <c r="T229" s="68"/>
      <c r="U229" s="68"/>
    </row>
    <row r="230" spans="2:21" ht="30" customHeight="1" x14ac:dyDescent="0.2">
      <c r="B230" s="68"/>
      <c r="C230" s="68"/>
      <c r="D230" s="68"/>
      <c r="E230" s="68"/>
      <c r="F230" s="68"/>
      <c r="G230" s="68"/>
      <c r="H230" s="80"/>
      <c r="I230" s="80"/>
      <c r="J230" s="80"/>
      <c r="K230" s="80"/>
      <c r="L230" s="80"/>
      <c r="M230" s="19"/>
      <c r="N230" s="80"/>
      <c r="O230" s="80"/>
      <c r="P230" s="80"/>
      <c r="Q230" s="80"/>
      <c r="R230" s="68"/>
      <c r="S230" s="68"/>
      <c r="T230" s="68"/>
      <c r="U230" s="68"/>
    </row>
    <row r="231" spans="2:21" ht="30" customHeight="1" x14ac:dyDescent="0.2">
      <c r="B231" s="68"/>
      <c r="C231" s="68"/>
      <c r="D231" s="68"/>
      <c r="E231" s="68"/>
      <c r="F231" s="68"/>
      <c r="G231" s="68"/>
      <c r="H231" s="80"/>
      <c r="I231" s="80"/>
      <c r="J231" s="80"/>
      <c r="K231" s="80"/>
      <c r="L231" s="80"/>
      <c r="M231" s="19"/>
      <c r="N231" s="80"/>
      <c r="O231" s="80"/>
      <c r="P231" s="80"/>
      <c r="Q231" s="80"/>
      <c r="R231" s="68"/>
      <c r="S231" s="68"/>
      <c r="T231" s="68"/>
      <c r="U231" s="68"/>
    </row>
    <row r="232" spans="2:21" ht="30" customHeight="1" x14ac:dyDescent="0.2">
      <c r="B232" s="68"/>
      <c r="C232" s="68"/>
      <c r="D232" s="68"/>
      <c r="E232" s="68"/>
      <c r="F232" s="68"/>
      <c r="G232" s="68"/>
      <c r="H232" s="80"/>
      <c r="I232" s="80"/>
      <c r="J232" s="80"/>
      <c r="K232" s="80"/>
      <c r="L232" s="80"/>
      <c r="M232" s="19"/>
      <c r="N232" s="80"/>
      <c r="O232" s="80"/>
      <c r="P232" s="80"/>
      <c r="Q232" s="80"/>
      <c r="R232" s="68"/>
      <c r="S232" s="68"/>
      <c r="T232" s="68"/>
      <c r="U232" s="68"/>
    </row>
    <row r="233" spans="2:21" ht="30" customHeight="1" x14ac:dyDescent="0.2">
      <c r="B233" s="68"/>
      <c r="C233" s="68"/>
      <c r="D233" s="68"/>
      <c r="E233" s="68"/>
      <c r="F233" s="68"/>
      <c r="G233" s="68"/>
      <c r="H233" s="80"/>
      <c r="I233" s="80"/>
      <c r="J233" s="80"/>
      <c r="K233" s="80"/>
      <c r="L233" s="80"/>
      <c r="M233" s="19"/>
      <c r="N233" s="80"/>
      <c r="O233" s="80"/>
      <c r="P233" s="80"/>
      <c r="Q233" s="80"/>
      <c r="R233" s="68"/>
      <c r="S233" s="68"/>
      <c r="T233" s="68"/>
      <c r="U233" s="68"/>
    </row>
    <row r="234" spans="2:21" ht="30" customHeight="1" x14ac:dyDescent="0.2">
      <c r="B234" s="68"/>
      <c r="C234" s="68"/>
      <c r="D234" s="68"/>
      <c r="E234" s="68"/>
      <c r="F234" s="68"/>
      <c r="G234" s="68"/>
      <c r="H234" s="80"/>
      <c r="I234" s="80"/>
      <c r="J234" s="80"/>
      <c r="K234" s="80"/>
      <c r="L234" s="80"/>
      <c r="M234" s="19"/>
      <c r="N234" s="80"/>
      <c r="O234" s="80"/>
      <c r="P234" s="80"/>
      <c r="Q234" s="80"/>
      <c r="R234" s="68"/>
      <c r="S234" s="68"/>
      <c r="T234" s="68"/>
      <c r="U234" s="68"/>
    </row>
    <row r="235" spans="2:21" ht="30" customHeight="1" x14ac:dyDescent="0.2">
      <c r="B235" s="68"/>
      <c r="C235" s="68"/>
      <c r="D235" s="68"/>
      <c r="E235" s="68"/>
      <c r="F235" s="68"/>
      <c r="G235" s="68"/>
      <c r="H235" s="80"/>
      <c r="I235" s="80"/>
      <c r="J235" s="80"/>
      <c r="K235" s="80"/>
      <c r="L235" s="80"/>
      <c r="M235" s="19"/>
      <c r="N235" s="80"/>
      <c r="O235" s="80"/>
      <c r="P235" s="80"/>
      <c r="Q235" s="80"/>
      <c r="R235" s="68"/>
      <c r="S235" s="68"/>
      <c r="T235" s="68"/>
      <c r="U235" s="68"/>
    </row>
    <row r="236" spans="2:21" ht="30" customHeight="1" x14ac:dyDescent="0.2">
      <c r="B236" s="68"/>
      <c r="C236" s="68"/>
      <c r="D236" s="68"/>
      <c r="E236" s="68"/>
      <c r="F236" s="68"/>
      <c r="G236" s="68"/>
      <c r="H236" s="80"/>
      <c r="I236" s="80"/>
      <c r="J236" s="80"/>
      <c r="K236" s="80"/>
      <c r="L236" s="80"/>
      <c r="M236" s="19"/>
      <c r="N236" s="80"/>
      <c r="O236" s="80"/>
      <c r="P236" s="80"/>
      <c r="Q236" s="80"/>
      <c r="R236" s="68"/>
      <c r="S236" s="68"/>
      <c r="T236" s="68"/>
      <c r="U236" s="68"/>
    </row>
    <row r="237" spans="2:21" ht="30" customHeight="1" x14ac:dyDescent="0.2">
      <c r="B237" s="68"/>
      <c r="C237" s="68"/>
      <c r="D237" s="68"/>
      <c r="E237" s="68"/>
      <c r="F237" s="68"/>
      <c r="G237" s="68"/>
      <c r="H237" s="80"/>
      <c r="I237" s="80"/>
      <c r="J237" s="80"/>
      <c r="K237" s="80"/>
      <c r="L237" s="80"/>
      <c r="M237" s="19"/>
      <c r="N237" s="80"/>
      <c r="O237" s="80"/>
      <c r="P237" s="80"/>
      <c r="Q237" s="80"/>
      <c r="R237" s="68"/>
      <c r="S237" s="68"/>
      <c r="T237" s="68"/>
      <c r="U237" s="68"/>
    </row>
    <row r="238" spans="2:21" ht="30" customHeight="1" x14ac:dyDescent="0.2">
      <c r="B238" s="68"/>
      <c r="C238" s="68"/>
      <c r="D238" s="68"/>
      <c r="E238" s="68"/>
      <c r="F238" s="68"/>
      <c r="G238" s="68"/>
      <c r="H238" s="80"/>
      <c r="I238" s="80"/>
      <c r="J238" s="80"/>
      <c r="K238" s="80"/>
      <c r="L238" s="80"/>
      <c r="M238" s="19"/>
      <c r="N238" s="80"/>
      <c r="O238" s="80"/>
      <c r="P238" s="80"/>
      <c r="Q238" s="80"/>
      <c r="R238" s="68"/>
      <c r="S238" s="68"/>
      <c r="T238" s="68"/>
      <c r="U238" s="68"/>
    </row>
    <row r="239" spans="2:21" ht="30" customHeight="1" x14ac:dyDescent="0.2">
      <c r="B239" s="68"/>
      <c r="C239" s="68"/>
      <c r="D239" s="68"/>
      <c r="E239" s="68"/>
      <c r="F239" s="68"/>
      <c r="G239" s="68"/>
      <c r="H239" s="80"/>
      <c r="I239" s="80"/>
      <c r="J239" s="80"/>
      <c r="K239" s="80"/>
      <c r="L239" s="80"/>
      <c r="M239" s="19"/>
      <c r="N239" s="80"/>
      <c r="O239" s="80"/>
      <c r="P239" s="80"/>
      <c r="Q239" s="80"/>
      <c r="R239" s="68"/>
      <c r="S239" s="68"/>
      <c r="T239" s="68"/>
      <c r="U239" s="68"/>
    </row>
    <row r="240" spans="2:21" ht="30" customHeight="1" x14ac:dyDescent="0.2">
      <c r="B240" s="68"/>
      <c r="C240" s="68"/>
      <c r="D240" s="68"/>
      <c r="E240" s="68"/>
      <c r="F240" s="68"/>
      <c r="G240" s="68"/>
      <c r="H240" s="80"/>
      <c r="I240" s="80"/>
      <c r="J240" s="80"/>
      <c r="K240" s="80"/>
      <c r="L240" s="80"/>
      <c r="M240" s="19"/>
      <c r="N240" s="80"/>
      <c r="O240" s="80"/>
      <c r="P240" s="80"/>
      <c r="Q240" s="80"/>
      <c r="R240" s="68"/>
      <c r="S240" s="68"/>
      <c r="T240" s="68"/>
      <c r="U240" s="68"/>
    </row>
    <row r="241" spans="2:21" ht="30" customHeight="1" x14ac:dyDescent="0.2">
      <c r="B241" s="68"/>
      <c r="C241" s="68"/>
      <c r="D241" s="68"/>
      <c r="E241" s="68"/>
      <c r="F241" s="68"/>
      <c r="G241" s="68"/>
      <c r="H241" s="80"/>
      <c r="I241" s="80"/>
      <c r="J241" s="80"/>
      <c r="K241" s="80"/>
      <c r="L241" s="80"/>
      <c r="M241" s="19"/>
      <c r="N241" s="80"/>
      <c r="O241" s="80"/>
      <c r="P241" s="80"/>
      <c r="Q241" s="80"/>
      <c r="R241" s="68"/>
      <c r="S241" s="68"/>
      <c r="T241" s="68"/>
      <c r="U241" s="68"/>
    </row>
    <row r="242" spans="2:21" ht="30" customHeight="1" x14ac:dyDescent="0.2">
      <c r="B242" s="68"/>
      <c r="C242" s="68"/>
      <c r="D242" s="68"/>
      <c r="E242" s="68"/>
      <c r="F242" s="68"/>
      <c r="G242" s="68"/>
      <c r="H242" s="80"/>
      <c r="I242" s="80"/>
      <c r="J242" s="80"/>
      <c r="K242" s="80"/>
      <c r="L242" s="80"/>
      <c r="M242" s="19"/>
      <c r="N242" s="80"/>
      <c r="O242" s="80"/>
      <c r="P242" s="80"/>
      <c r="Q242" s="80"/>
      <c r="R242" s="68"/>
      <c r="S242" s="68"/>
      <c r="T242" s="68"/>
      <c r="U242" s="68"/>
    </row>
    <row r="243" spans="2:21" ht="30" customHeight="1" x14ac:dyDescent="0.2">
      <c r="B243" s="68"/>
      <c r="C243" s="68"/>
      <c r="D243" s="68"/>
      <c r="E243" s="68"/>
      <c r="F243" s="68"/>
      <c r="G243" s="68"/>
      <c r="H243" s="80"/>
      <c r="I243" s="80"/>
      <c r="J243" s="80"/>
      <c r="K243" s="80"/>
      <c r="L243" s="80"/>
      <c r="M243" s="19"/>
      <c r="N243" s="80"/>
      <c r="O243" s="80"/>
      <c r="P243" s="80"/>
      <c r="Q243" s="80"/>
      <c r="R243" s="68"/>
      <c r="S243" s="68"/>
      <c r="T243" s="68"/>
      <c r="U243" s="68"/>
    </row>
    <row r="244" spans="2:21" ht="30" customHeight="1" x14ac:dyDescent="0.2">
      <c r="B244" s="68"/>
      <c r="C244" s="68"/>
      <c r="D244" s="68"/>
      <c r="E244" s="68"/>
      <c r="F244" s="68"/>
      <c r="G244" s="68"/>
      <c r="H244" s="80"/>
      <c r="I244" s="80"/>
      <c r="J244" s="80"/>
      <c r="K244" s="80"/>
      <c r="L244" s="80"/>
      <c r="M244" s="19"/>
      <c r="N244" s="80"/>
      <c r="O244" s="80"/>
      <c r="P244" s="80"/>
      <c r="Q244" s="80"/>
      <c r="R244" s="68"/>
      <c r="S244" s="68"/>
      <c r="T244" s="68"/>
      <c r="U244" s="68"/>
    </row>
    <row r="245" spans="2:21" ht="30" customHeight="1" x14ac:dyDescent="0.2">
      <c r="B245" s="68"/>
      <c r="C245" s="68"/>
      <c r="D245" s="68"/>
      <c r="E245" s="68"/>
      <c r="F245" s="68"/>
      <c r="G245" s="68"/>
      <c r="H245" s="80"/>
      <c r="I245" s="80"/>
      <c r="J245" s="80"/>
      <c r="K245" s="80"/>
      <c r="L245" s="80"/>
      <c r="M245" s="19"/>
      <c r="N245" s="80"/>
      <c r="O245" s="80"/>
      <c r="P245" s="80"/>
      <c r="Q245" s="80"/>
      <c r="R245" s="68"/>
      <c r="S245" s="68"/>
      <c r="T245" s="68"/>
      <c r="U245" s="68"/>
    </row>
    <row r="246" spans="2:21" ht="30" customHeight="1" x14ac:dyDescent="0.2">
      <c r="B246" s="68"/>
      <c r="C246" s="68"/>
      <c r="D246" s="68"/>
      <c r="E246" s="68"/>
      <c r="F246" s="68"/>
      <c r="G246" s="68"/>
      <c r="H246" s="80"/>
      <c r="I246" s="80"/>
      <c r="J246" s="80"/>
      <c r="K246" s="80"/>
      <c r="L246" s="80"/>
      <c r="M246" s="19"/>
      <c r="N246" s="80"/>
      <c r="O246" s="80"/>
      <c r="P246" s="80"/>
      <c r="Q246" s="80"/>
      <c r="R246" s="68"/>
      <c r="S246" s="68"/>
      <c r="T246" s="68"/>
      <c r="U246" s="68"/>
    </row>
    <row r="247" spans="2:21" ht="30" customHeight="1" x14ac:dyDescent="0.2">
      <c r="B247" s="68"/>
      <c r="C247" s="68"/>
      <c r="D247" s="68"/>
      <c r="E247" s="68"/>
      <c r="F247" s="68"/>
      <c r="G247" s="68"/>
      <c r="H247" s="80"/>
      <c r="I247" s="80"/>
      <c r="J247" s="80"/>
      <c r="K247" s="80"/>
      <c r="L247" s="80"/>
      <c r="M247" s="19"/>
      <c r="N247" s="80"/>
      <c r="O247" s="80"/>
      <c r="P247" s="80"/>
      <c r="Q247" s="80"/>
      <c r="R247" s="68"/>
      <c r="S247" s="68"/>
      <c r="T247" s="68"/>
      <c r="U247" s="68"/>
    </row>
    <row r="248" spans="2:21" ht="30" customHeight="1" x14ac:dyDescent="0.2">
      <c r="B248" s="68"/>
      <c r="C248" s="68"/>
      <c r="D248" s="68"/>
      <c r="E248" s="68"/>
      <c r="F248" s="68"/>
      <c r="G248" s="68"/>
      <c r="H248" s="80"/>
      <c r="I248" s="80"/>
      <c r="J248" s="80"/>
      <c r="K248" s="80"/>
      <c r="L248" s="80"/>
      <c r="M248" s="19"/>
      <c r="N248" s="80"/>
      <c r="O248" s="80"/>
      <c r="P248" s="80"/>
      <c r="Q248" s="80"/>
      <c r="R248" s="68"/>
      <c r="S248" s="68"/>
      <c r="T248" s="68"/>
      <c r="U248" s="68"/>
    </row>
    <row r="249" spans="2:21" ht="30" customHeight="1" x14ac:dyDescent="0.2">
      <c r="B249" s="68"/>
      <c r="C249" s="68"/>
      <c r="D249" s="68"/>
      <c r="E249" s="68"/>
      <c r="F249" s="68"/>
      <c r="G249" s="68"/>
      <c r="H249" s="80"/>
      <c r="I249" s="80"/>
      <c r="J249" s="80"/>
      <c r="K249" s="80"/>
      <c r="L249" s="80"/>
      <c r="M249" s="19"/>
      <c r="N249" s="80"/>
      <c r="O249" s="80"/>
      <c r="P249" s="80"/>
      <c r="Q249" s="80"/>
      <c r="R249" s="68"/>
      <c r="S249" s="68"/>
      <c r="T249" s="68"/>
      <c r="U249" s="68"/>
    </row>
    <row r="250" spans="2:21" ht="30" customHeight="1" x14ac:dyDescent="0.2">
      <c r="B250" s="68"/>
      <c r="C250" s="68"/>
      <c r="D250" s="68"/>
      <c r="E250" s="68"/>
      <c r="F250" s="68"/>
      <c r="G250" s="68"/>
      <c r="H250" s="80"/>
      <c r="I250" s="80"/>
      <c r="J250" s="80"/>
      <c r="K250" s="80"/>
      <c r="L250" s="80"/>
      <c r="M250" s="19"/>
      <c r="N250" s="80"/>
      <c r="O250" s="80"/>
      <c r="P250" s="80"/>
      <c r="Q250" s="80"/>
      <c r="R250" s="68"/>
      <c r="S250" s="68"/>
      <c r="T250" s="68"/>
      <c r="U250" s="68"/>
    </row>
    <row r="251" spans="2:21" ht="30" customHeight="1" x14ac:dyDescent="0.2">
      <c r="B251" s="68"/>
      <c r="C251" s="68"/>
      <c r="D251" s="68"/>
      <c r="E251" s="68"/>
      <c r="F251" s="68"/>
      <c r="G251" s="68"/>
      <c r="H251" s="80"/>
      <c r="I251" s="80"/>
      <c r="J251" s="80"/>
      <c r="K251" s="80"/>
      <c r="L251" s="80"/>
      <c r="M251" s="19"/>
      <c r="N251" s="80"/>
      <c r="O251" s="80"/>
      <c r="P251" s="80"/>
      <c r="Q251" s="80"/>
      <c r="R251" s="68"/>
      <c r="S251" s="68"/>
      <c r="T251" s="68"/>
      <c r="U251" s="68"/>
    </row>
    <row r="252" spans="2:21" ht="30" customHeight="1" x14ac:dyDescent="0.2">
      <c r="B252" s="68"/>
      <c r="C252" s="68"/>
      <c r="D252" s="68"/>
      <c r="E252" s="68"/>
      <c r="F252" s="68"/>
      <c r="G252" s="68"/>
      <c r="H252" s="80"/>
      <c r="I252" s="80"/>
      <c r="J252" s="80"/>
      <c r="K252" s="80"/>
      <c r="L252" s="80"/>
      <c r="M252" s="19"/>
      <c r="N252" s="80"/>
      <c r="O252" s="80"/>
      <c r="P252" s="80"/>
      <c r="Q252" s="80"/>
      <c r="R252" s="68"/>
      <c r="S252" s="68"/>
      <c r="T252" s="68"/>
      <c r="U252" s="68"/>
    </row>
    <row r="253" spans="2:21" ht="30" customHeight="1" x14ac:dyDescent="0.2">
      <c r="B253" s="68"/>
      <c r="C253" s="68"/>
      <c r="D253" s="68"/>
      <c r="E253" s="68"/>
      <c r="F253" s="68"/>
      <c r="G253" s="68"/>
      <c r="H253" s="80"/>
      <c r="I253" s="80"/>
      <c r="J253" s="80"/>
      <c r="K253" s="80"/>
      <c r="L253" s="80"/>
      <c r="M253" s="19"/>
      <c r="N253" s="80"/>
      <c r="O253" s="80"/>
      <c r="P253" s="80"/>
      <c r="Q253" s="80"/>
      <c r="R253" s="68"/>
      <c r="S253" s="68"/>
      <c r="T253" s="68"/>
      <c r="U253" s="68"/>
    </row>
    <row r="254" spans="2:21" ht="30" customHeight="1" x14ac:dyDescent="0.2">
      <c r="B254" s="68"/>
      <c r="C254" s="68"/>
      <c r="D254" s="68"/>
      <c r="E254" s="68"/>
      <c r="F254" s="68"/>
      <c r="G254" s="68"/>
      <c r="H254" s="80"/>
      <c r="I254" s="80"/>
      <c r="J254" s="80"/>
      <c r="K254" s="80"/>
      <c r="L254" s="80"/>
      <c r="M254" s="19"/>
      <c r="N254" s="80"/>
      <c r="O254" s="80"/>
      <c r="P254" s="80"/>
      <c r="Q254" s="80"/>
      <c r="R254" s="68"/>
      <c r="S254" s="68"/>
      <c r="T254" s="68"/>
      <c r="U254" s="68"/>
    </row>
    <row r="255" spans="2:21" ht="30" customHeight="1" x14ac:dyDescent="0.2">
      <c r="B255" s="68"/>
      <c r="C255" s="68"/>
      <c r="D255" s="68"/>
      <c r="E255" s="68"/>
      <c r="F255" s="68"/>
      <c r="G255" s="68"/>
      <c r="H255" s="80"/>
      <c r="I255" s="80"/>
      <c r="J255" s="80"/>
      <c r="K255" s="80"/>
      <c r="L255" s="80"/>
      <c r="M255" s="19"/>
      <c r="N255" s="80"/>
      <c r="O255" s="80"/>
      <c r="P255" s="80"/>
      <c r="Q255" s="80"/>
      <c r="R255" s="68"/>
      <c r="S255" s="68"/>
      <c r="T255" s="68"/>
      <c r="U255" s="68"/>
    </row>
    <row r="256" spans="2:21" ht="30" customHeight="1" x14ac:dyDescent="0.2">
      <c r="B256" s="68"/>
      <c r="C256" s="68"/>
      <c r="D256" s="68"/>
      <c r="E256" s="68"/>
      <c r="F256" s="68"/>
      <c r="G256" s="68"/>
      <c r="H256" s="80"/>
      <c r="I256" s="80"/>
      <c r="J256" s="80"/>
      <c r="K256" s="80"/>
      <c r="L256" s="80"/>
      <c r="M256" s="19"/>
      <c r="N256" s="80"/>
      <c r="O256" s="80"/>
      <c r="P256" s="80"/>
      <c r="Q256" s="80"/>
      <c r="R256" s="68"/>
      <c r="S256" s="68"/>
      <c r="T256" s="68"/>
      <c r="U256" s="68"/>
    </row>
    <row r="257" spans="2:21" ht="30" customHeight="1" x14ac:dyDescent="0.2">
      <c r="B257" s="68"/>
      <c r="C257" s="68"/>
      <c r="D257" s="68"/>
      <c r="E257" s="68"/>
      <c r="F257" s="68"/>
      <c r="G257" s="68"/>
      <c r="H257" s="80"/>
      <c r="I257" s="80"/>
      <c r="J257" s="80"/>
      <c r="K257" s="80"/>
      <c r="L257" s="80"/>
      <c r="M257" s="19"/>
      <c r="N257" s="80"/>
      <c r="O257" s="80"/>
      <c r="P257" s="80"/>
      <c r="Q257" s="80"/>
      <c r="R257" s="68"/>
      <c r="S257" s="68"/>
      <c r="T257" s="68"/>
      <c r="U257" s="68"/>
    </row>
    <row r="258" spans="2:21" ht="30" customHeight="1" x14ac:dyDescent="0.2">
      <c r="B258" s="68"/>
      <c r="C258" s="68"/>
      <c r="D258" s="68"/>
      <c r="E258" s="68"/>
      <c r="F258" s="68"/>
      <c r="G258" s="68"/>
      <c r="H258" s="80"/>
      <c r="I258" s="80"/>
      <c r="J258" s="80"/>
      <c r="K258" s="80"/>
      <c r="L258" s="80"/>
      <c r="M258" s="19"/>
      <c r="N258" s="80"/>
      <c r="O258" s="80"/>
      <c r="P258" s="80"/>
      <c r="Q258" s="80"/>
      <c r="R258" s="68"/>
      <c r="S258" s="68"/>
      <c r="T258" s="68"/>
      <c r="U258" s="68"/>
    </row>
    <row r="259" spans="2:21" ht="30" customHeight="1" x14ac:dyDescent="0.2">
      <c r="B259" s="68"/>
      <c r="C259" s="68"/>
      <c r="D259" s="68"/>
      <c r="E259" s="68"/>
      <c r="F259" s="68"/>
      <c r="G259" s="68"/>
      <c r="H259" s="80"/>
      <c r="I259" s="80"/>
      <c r="J259" s="80"/>
      <c r="K259" s="80"/>
      <c r="L259" s="80"/>
      <c r="M259" s="19"/>
      <c r="N259" s="80"/>
      <c r="O259" s="80"/>
      <c r="P259" s="80"/>
      <c r="Q259" s="80"/>
      <c r="R259" s="68"/>
      <c r="S259" s="68"/>
      <c r="T259" s="68"/>
      <c r="U259" s="68"/>
    </row>
    <row r="260" spans="2:21" ht="30" customHeight="1" x14ac:dyDescent="0.2">
      <c r="B260" s="68"/>
      <c r="C260" s="68"/>
      <c r="D260" s="68"/>
      <c r="E260" s="68"/>
      <c r="F260" s="68"/>
      <c r="G260" s="68"/>
      <c r="H260" s="80"/>
      <c r="I260" s="80"/>
      <c r="J260" s="80"/>
      <c r="K260" s="80"/>
      <c r="L260" s="80"/>
      <c r="M260" s="19"/>
      <c r="N260" s="80"/>
      <c r="O260" s="80"/>
      <c r="P260" s="80"/>
      <c r="Q260" s="80"/>
      <c r="R260" s="68"/>
      <c r="S260" s="68"/>
      <c r="T260" s="68"/>
      <c r="U260" s="68"/>
    </row>
    <row r="261" spans="2:21" ht="30" customHeight="1" x14ac:dyDescent="0.2">
      <c r="B261" s="68"/>
      <c r="C261" s="68"/>
      <c r="D261" s="68"/>
      <c r="E261" s="68"/>
      <c r="F261" s="68"/>
      <c r="G261" s="68"/>
      <c r="H261" s="80"/>
      <c r="I261" s="80"/>
      <c r="J261" s="80"/>
      <c r="K261" s="80"/>
      <c r="L261" s="80"/>
      <c r="M261" s="19"/>
      <c r="N261" s="80"/>
      <c r="O261" s="80"/>
      <c r="P261" s="80"/>
      <c r="Q261" s="80"/>
      <c r="R261" s="68"/>
      <c r="S261" s="68"/>
      <c r="T261" s="68"/>
      <c r="U261" s="68"/>
    </row>
    <row r="262" spans="2:21" ht="30" customHeight="1" x14ac:dyDescent="0.2">
      <c r="B262" s="68"/>
      <c r="C262" s="68"/>
      <c r="D262" s="68"/>
      <c r="E262" s="68"/>
      <c r="F262" s="68"/>
      <c r="G262" s="68"/>
      <c r="H262" s="80"/>
      <c r="I262" s="80"/>
      <c r="J262" s="80"/>
      <c r="K262" s="80"/>
      <c r="L262" s="80"/>
      <c r="M262" s="19"/>
      <c r="N262" s="80"/>
      <c r="O262" s="80"/>
      <c r="P262" s="80"/>
      <c r="Q262" s="80"/>
      <c r="R262" s="68"/>
      <c r="S262" s="68"/>
      <c r="T262" s="68"/>
      <c r="U262" s="68"/>
    </row>
    <row r="263" spans="2:21" ht="30" customHeight="1" x14ac:dyDescent="0.2">
      <c r="B263" s="68"/>
      <c r="C263" s="68"/>
      <c r="D263" s="68"/>
      <c r="E263" s="68"/>
      <c r="F263" s="68"/>
      <c r="G263" s="68"/>
      <c r="H263" s="80"/>
      <c r="I263" s="80"/>
      <c r="J263" s="80"/>
      <c r="K263" s="80"/>
      <c r="L263" s="80"/>
      <c r="M263" s="19"/>
      <c r="N263" s="80"/>
      <c r="O263" s="80"/>
      <c r="P263" s="80"/>
      <c r="Q263" s="80"/>
      <c r="R263" s="68"/>
      <c r="S263" s="68"/>
      <c r="T263" s="68"/>
      <c r="U263" s="68"/>
    </row>
    <row r="264" spans="2:21" ht="30" customHeight="1" x14ac:dyDescent="0.2">
      <c r="B264" s="68"/>
      <c r="C264" s="68"/>
      <c r="D264" s="68"/>
      <c r="E264" s="68"/>
      <c r="F264" s="68"/>
      <c r="G264" s="68"/>
      <c r="H264" s="80"/>
      <c r="I264" s="80"/>
      <c r="J264" s="80"/>
      <c r="K264" s="80"/>
      <c r="L264" s="80"/>
      <c r="M264" s="19"/>
      <c r="N264" s="80"/>
      <c r="O264" s="80"/>
      <c r="P264" s="80"/>
      <c r="Q264" s="80"/>
      <c r="R264" s="68"/>
      <c r="S264" s="68"/>
      <c r="T264" s="68"/>
      <c r="U264" s="68"/>
    </row>
    <row r="265" spans="2:21" ht="30" customHeight="1" x14ac:dyDescent="0.2">
      <c r="B265" s="68"/>
      <c r="C265" s="68"/>
      <c r="D265" s="68"/>
      <c r="E265" s="68"/>
      <c r="F265" s="68"/>
      <c r="G265" s="68"/>
      <c r="H265" s="80"/>
      <c r="I265" s="80"/>
      <c r="J265" s="80"/>
      <c r="K265" s="80"/>
      <c r="L265" s="80"/>
      <c r="M265" s="19"/>
      <c r="N265" s="80"/>
      <c r="O265" s="80"/>
      <c r="P265" s="80"/>
      <c r="Q265" s="80"/>
      <c r="R265" s="68"/>
      <c r="S265" s="68"/>
      <c r="T265" s="68"/>
      <c r="U265" s="68"/>
    </row>
    <row r="266" spans="2:21" ht="30" customHeight="1" x14ac:dyDescent="0.2">
      <c r="B266" s="68"/>
      <c r="C266" s="68"/>
      <c r="D266" s="68"/>
      <c r="E266" s="68"/>
      <c r="F266" s="68"/>
      <c r="G266" s="68"/>
      <c r="H266" s="80"/>
      <c r="I266" s="80"/>
      <c r="J266" s="80"/>
      <c r="K266" s="80"/>
      <c r="L266" s="80"/>
      <c r="M266" s="19"/>
      <c r="N266" s="80"/>
      <c r="O266" s="80"/>
      <c r="P266" s="80"/>
      <c r="Q266" s="80"/>
      <c r="R266" s="68"/>
      <c r="S266" s="68"/>
      <c r="T266" s="68"/>
      <c r="U266" s="68"/>
    </row>
    <row r="267" spans="2:21" ht="30" customHeight="1" x14ac:dyDescent="0.2">
      <c r="B267" s="68"/>
      <c r="C267" s="68"/>
      <c r="D267" s="68"/>
      <c r="E267" s="68"/>
      <c r="F267" s="68"/>
      <c r="G267" s="68"/>
      <c r="H267" s="80"/>
      <c r="I267" s="80"/>
      <c r="J267" s="80"/>
      <c r="K267" s="80"/>
      <c r="L267" s="80"/>
      <c r="M267" s="19"/>
      <c r="N267" s="80"/>
      <c r="O267" s="80"/>
      <c r="P267" s="80"/>
      <c r="Q267" s="80"/>
      <c r="R267" s="68"/>
      <c r="S267" s="68"/>
      <c r="T267" s="68"/>
      <c r="U267" s="68"/>
    </row>
    <row r="268" spans="2:21" ht="30" customHeight="1" x14ac:dyDescent="0.2">
      <c r="B268" s="68"/>
      <c r="C268" s="68"/>
      <c r="D268" s="68"/>
      <c r="E268" s="68"/>
      <c r="F268" s="68"/>
      <c r="G268" s="68"/>
      <c r="H268" s="80"/>
      <c r="I268" s="80"/>
      <c r="J268" s="80"/>
      <c r="K268" s="80"/>
      <c r="L268" s="80"/>
      <c r="M268" s="19"/>
      <c r="N268" s="80"/>
      <c r="O268" s="80"/>
      <c r="P268" s="80"/>
      <c r="Q268" s="80"/>
      <c r="R268" s="68"/>
      <c r="S268" s="68"/>
      <c r="T268" s="68"/>
      <c r="U268" s="68"/>
    </row>
    <row r="269" spans="2:21" ht="30" customHeight="1" x14ac:dyDescent="0.2">
      <c r="B269" s="68"/>
      <c r="C269" s="68"/>
      <c r="D269" s="68"/>
      <c r="E269" s="68"/>
      <c r="F269" s="68"/>
      <c r="G269" s="68"/>
      <c r="H269" s="80"/>
      <c r="I269" s="80"/>
      <c r="J269" s="80"/>
      <c r="K269" s="80"/>
      <c r="L269" s="80"/>
      <c r="M269" s="19"/>
      <c r="N269" s="80"/>
      <c r="O269" s="80"/>
      <c r="P269" s="80"/>
      <c r="Q269" s="80"/>
      <c r="R269" s="68"/>
      <c r="S269" s="68"/>
      <c r="T269" s="68"/>
      <c r="U269" s="68"/>
    </row>
    <row r="270" spans="2:21" ht="30" customHeight="1" x14ac:dyDescent="0.2">
      <c r="B270" s="68"/>
      <c r="C270" s="68"/>
      <c r="D270" s="68"/>
      <c r="E270" s="68"/>
      <c r="F270" s="68"/>
      <c r="G270" s="68"/>
      <c r="H270" s="80"/>
      <c r="I270" s="80"/>
      <c r="J270" s="80"/>
      <c r="K270" s="80"/>
      <c r="L270" s="80"/>
      <c r="M270" s="19"/>
      <c r="N270" s="80"/>
      <c r="O270" s="80"/>
      <c r="P270" s="80"/>
      <c r="Q270" s="80"/>
      <c r="R270" s="68"/>
      <c r="S270" s="68"/>
      <c r="T270" s="68"/>
      <c r="U270" s="68"/>
    </row>
    <row r="271" spans="2:21" ht="30" customHeight="1" x14ac:dyDescent="0.2">
      <c r="B271" s="68"/>
      <c r="C271" s="68"/>
      <c r="D271" s="68"/>
      <c r="E271" s="68"/>
      <c r="F271" s="68"/>
      <c r="G271" s="68"/>
      <c r="H271" s="80"/>
      <c r="I271" s="80"/>
      <c r="J271" s="80"/>
      <c r="K271" s="80"/>
      <c r="L271" s="80"/>
      <c r="M271" s="19"/>
      <c r="N271" s="80"/>
      <c r="O271" s="80"/>
      <c r="P271" s="80"/>
      <c r="Q271" s="80"/>
      <c r="R271" s="68"/>
      <c r="S271" s="68"/>
      <c r="T271" s="68"/>
      <c r="U271" s="68"/>
    </row>
    <row r="272" spans="2:21" ht="30" customHeight="1" x14ac:dyDescent="0.2">
      <c r="B272" s="68"/>
      <c r="C272" s="68"/>
      <c r="D272" s="68"/>
      <c r="E272" s="68"/>
      <c r="F272" s="68"/>
      <c r="G272" s="68"/>
      <c r="H272" s="80"/>
      <c r="I272" s="80"/>
      <c r="J272" s="80"/>
      <c r="K272" s="80"/>
      <c r="L272" s="80"/>
      <c r="M272" s="19"/>
      <c r="N272" s="80"/>
      <c r="O272" s="80"/>
      <c r="P272" s="80"/>
      <c r="Q272" s="80"/>
      <c r="R272" s="68"/>
      <c r="S272" s="68"/>
      <c r="T272" s="68"/>
      <c r="U272" s="68"/>
    </row>
    <row r="273" spans="2:21" ht="30" customHeight="1" x14ac:dyDescent="0.2">
      <c r="B273" s="68"/>
      <c r="C273" s="68"/>
      <c r="D273" s="68"/>
      <c r="E273" s="68"/>
      <c r="F273" s="68"/>
      <c r="G273" s="68"/>
      <c r="H273" s="80"/>
      <c r="I273" s="80"/>
      <c r="J273" s="80"/>
      <c r="K273" s="80"/>
      <c r="L273" s="80"/>
      <c r="M273" s="19"/>
      <c r="N273" s="80"/>
      <c r="O273" s="80"/>
      <c r="P273" s="80"/>
      <c r="Q273" s="80"/>
      <c r="R273" s="68"/>
      <c r="S273" s="68"/>
      <c r="T273" s="68"/>
      <c r="U273" s="68"/>
    </row>
    <row r="274" spans="2:21" ht="30" customHeight="1" x14ac:dyDescent="0.2">
      <c r="B274" s="68"/>
      <c r="C274" s="68"/>
      <c r="D274" s="68"/>
      <c r="E274" s="68"/>
      <c r="F274" s="68"/>
      <c r="G274" s="68"/>
      <c r="H274" s="80"/>
      <c r="I274" s="80"/>
      <c r="J274" s="80"/>
      <c r="K274" s="80"/>
      <c r="L274" s="80"/>
      <c r="M274" s="19"/>
      <c r="N274" s="80"/>
      <c r="O274" s="80"/>
      <c r="P274" s="80"/>
      <c r="Q274" s="80"/>
      <c r="R274" s="68"/>
      <c r="S274" s="68"/>
      <c r="T274" s="68"/>
      <c r="U274" s="68"/>
    </row>
    <row r="275" spans="2:21" ht="30" customHeight="1" x14ac:dyDescent="0.2">
      <c r="B275" s="68"/>
      <c r="C275" s="68"/>
      <c r="D275" s="68"/>
      <c r="E275" s="68"/>
      <c r="F275" s="68"/>
      <c r="G275" s="68"/>
      <c r="H275" s="80"/>
      <c r="I275" s="80"/>
      <c r="J275" s="80"/>
      <c r="K275" s="80"/>
      <c r="L275" s="80"/>
      <c r="M275" s="19"/>
      <c r="N275" s="80"/>
      <c r="O275" s="80"/>
      <c r="P275" s="80"/>
      <c r="Q275" s="80"/>
      <c r="R275" s="68"/>
      <c r="S275" s="68"/>
      <c r="T275" s="68"/>
      <c r="U275" s="68"/>
    </row>
    <row r="276" spans="2:21" ht="30" customHeight="1" x14ac:dyDescent="0.2">
      <c r="B276" s="68"/>
      <c r="C276" s="68"/>
      <c r="D276" s="68"/>
      <c r="E276" s="68"/>
      <c r="F276" s="68"/>
      <c r="G276" s="68"/>
      <c r="H276" s="80"/>
      <c r="I276" s="80"/>
      <c r="J276" s="80"/>
      <c r="K276" s="80"/>
      <c r="L276" s="80"/>
      <c r="M276" s="19"/>
      <c r="N276" s="80"/>
      <c r="O276" s="80"/>
      <c r="P276" s="80"/>
      <c r="Q276" s="80"/>
      <c r="R276" s="68"/>
      <c r="S276" s="68"/>
      <c r="T276" s="68"/>
      <c r="U276" s="68"/>
    </row>
    <row r="277" spans="2:21" ht="30" customHeight="1" x14ac:dyDescent="0.2">
      <c r="B277" s="68"/>
      <c r="C277" s="68"/>
      <c r="D277" s="68"/>
      <c r="E277" s="68"/>
      <c r="F277" s="68"/>
      <c r="G277" s="68"/>
      <c r="H277" s="80"/>
      <c r="I277" s="80"/>
      <c r="J277" s="80"/>
      <c r="K277" s="80"/>
      <c r="L277" s="80"/>
      <c r="M277" s="19"/>
      <c r="N277" s="80"/>
      <c r="O277" s="80"/>
      <c r="P277" s="80"/>
      <c r="Q277" s="80"/>
      <c r="R277" s="68"/>
      <c r="S277" s="68"/>
      <c r="T277" s="68"/>
      <c r="U277" s="68"/>
    </row>
    <row r="278" spans="2:21" ht="30" customHeight="1" x14ac:dyDescent="0.2">
      <c r="B278" s="68"/>
      <c r="C278" s="68"/>
      <c r="D278" s="68"/>
      <c r="E278" s="68"/>
      <c r="F278" s="68"/>
      <c r="G278" s="68"/>
      <c r="H278" s="80"/>
      <c r="I278" s="80"/>
      <c r="J278" s="80"/>
      <c r="K278" s="80"/>
      <c r="L278" s="80"/>
      <c r="M278" s="19"/>
      <c r="N278" s="80"/>
      <c r="O278" s="80"/>
      <c r="P278" s="80"/>
      <c r="Q278" s="80"/>
      <c r="R278" s="68"/>
      <c r="S278" s="68"/>
      <c r="T278" s="68"/>
      <c r="U278" s="68"/>
    </row>
    <row r="279" spans="2:21" ht="30" customHeight="1" x14ac:dyDescent="0.2">
      <c r="B279" s="68"/>
      <c r="C279" s="68"/>
      <c r="D279" s="68"/>
      <c r="E279" s="68"/>
      <c r="F279" s="68"/>
      <c r="G279" s="68"/>
      <c r="H279" s="80"/>
      <c r="I279" s="80"/>
      <c r="J279" s="80"/>
      <c r="K279" s="80"/>
      <c r="L279" s="80"/>
      <c r="M279" s="19"/>
      <c r="N279" s="80"/>
      <c r="O279" s="80"/>
      <c r="P279" s="80"/>
      <c r="Q279" s="80"/>
      <c r="R279" s="68"/>
      <c r="S279" s="68"/>
      <c r="T279" s="68"/>
      <c r="U279" s="68"/>
    </row>
    <row r="280" spans="2:21" ht="30" customHeight="1" x14ac:dyDescent="0.2">
      <c r="B280" s="68"/>
      <c r="C280" s="68"/>
      <c r="D280" s="68"/>
      <c r="E280" s="68"/>
      <c r="F280" s="68"/>
      <c r="G280" s="68"/>
      <c r="H280" s="80"/>
      <c r="I280" s="80"/>
      <c r="J280" s="80"/>
      <c r="K280" s="80"/>
      <c r="L280" s="80"/>
      <c r="M280" s="19"/>
      <c r="N280" s="80"/>
      <c r="O280" s="80"/>
      <c r="P280" s="80"/>
      <c r="Q280" s="80"/>
      <c r="R280" s="68"/>
      <c r="S280" s="68"/>
      <c r="T280" s="68"/>
      <c r="U280" s="68"/>
    </row>
    <row r="281" spans="2:21" ht="30" customHeight="1" x14ac:dyDescent="0.2">
      <c r="B281" s="68"/>
      <c r="C281" s="68"/>
      <c r="D281" s="68"/>
      <c r="E281" s="68"/>
      <c r="F281" s="68"/>
      <c r="G281" s="68"/>
      <c r="H281" s="80"/>
      <c r="I281" s="80"/>
      <c r="J281" s="80"/>
      <c r="K281" s="80"/>
      <c r="L281" s="80"/>
      <c r="M281" s="19"/>
      <c r="N281" s="80"/>
      <c r="O281" s="80"/>
      <c r="P281" s="80"/>
      <c r="Q281" s="80"/>
      <c r="R281" s="68"/>
      <c r="S281" s="68"/>
      <c r="T281" s="68"/>
      <c r="U281" s="68"/>
    </row>
    <row r="282" spans="2:21" ht="30" customHeight="1" x14ac:dyDescent="0.2">
      <c r="B282" s="68"/>
      <c r="C282" s="68"/>
      <c r="D282" s="68"/>
      <c r="E282" s="68"/>
      <c r="F282" s="68"/>
      <c r="G282" s="68"/>
      <c r="H282" s="80"/>
      <c r="I282" s="80"/>
      <c r="J282" s="80"/>
      <c r="K282" s="80"/>
      <c r="L282" s="80"/>
      <c r="M282" s="19"/>
      <c r="N282" s="80"/>
      <c r="O282" s="80"/>
      <c r="P282" s="80"/>
      <c r="Q282" s="80"/>
      <c r="R282" s="68"/>
      <c r="S282" s="68"/>
      <c r="T282" s="68"/>
      <c r="U282" s="68"/>
    </row>
    <row r="283" spans="2:21" ht="30" customHeight="1" x14ac:dyDescent="0.2">
      <c r="B283" s="68"/>
      <c r="C283" s="68"/>
      <c r="D283" s="68"/>
      <c r="E283" s="68"/>
      <c r="F283" s="68"/>
      <c r="G283" s="68"/>
      <c r="H283" s="80"/>
      <c r="I283" s="80"/>
      <c r="J283" s="80"/>
      <c r="K283" s="80"/>
      <c r="L283" s="80"/>
      <c r="M283" s="19"/>
      <c r="N283" s="80"/>
      <c r="O283" s="80"/>
      <c r="P283" s="80"/>
      <c r="Q283" s="80"/>
      <c r="R283" s="68"/>
      <c r="S283" s="68"/>
      <c r="T283" s="68"/>
      <c r="U283" s="68"/>
    </row>
    <row r="284" spans="2:21" ht="30" customHeight="1" x14ac:dyDescent="0.2">
      <c r="B284" s="68"/>
      <c r="C284" s="68"/>
      <c r="D284" s="68"/>
      <c r="E284" s="68"/>
      <c r="F284" s="68"/>
      <c r="G284" s="68"/>
      <c r="H284" s="80"/>
      <c r="I284" s="80"/>
      <c r="J284" s="80"/>
      <c r="K284" s="80"/>
      <c r="L284" s="80"/>
      <c r="M284" s="19"/>
      <c r="N284" s="80"/>
      <c r="O284" s="80"/>
      <c r="P284" s="80"/>
      <c r="Q284" s="80"/>
      <c r="R284" s="68"/>
      <c r="S284" s="68"/>
      <c r="T284" s="68"/>
      <c r="U284" s="68"/>
    </row>
    <row r="285" spans="2:21" ht="30" customHeight="1" x14ac:dyDescent="0.2">
      <c r="B285" s="68"/>
      <c r="C285" s="68"/>
      <c r="D285" s="68"/>
      <c r="E285" s="68"/>
      <c r="F285" s="68"/>
      <c r="G285" s="68"/>
      <c r="H285" s="80"/>
      <c r="I285" s="80"/>
      <c r="J285" s="80"/>
      <c r="K285" s="80"/>
      <c r="L285" s="80"/>
      <c r="M285" s="19"/>
      <c r="N285" s="80"/>
      <c r="O285" s="80"/>
      <c r="P285" s="80"/>
      <c r="Q285" s="80"/>
      <c r="R285" s="68"/>
      <c r="S285" s="68"/>
      <c r="T285" s="68"/>
      <c r="U285" s="68"/>
    </row>
    <row r="286" spans="2:21" ht="30" customHeight="1" x14ac:dyDescent="0.2">
      <c r="B286" s="68"/>
      <c r="C286" s="68"/>
      <c r="D286" s="68"/>
      <c r="E286" s="68"/>
      <c r="F286" s="68"/>
      <c r="G286" s="68"/>
      <c r="H286" s="80"/>
      <c r="I286" s="80"/>
      <c r="J286" s="80"/>
      <c r="K286" s="80"/>
      <c r="L286" s="80"/>
      <c r="M286" s="19"/>
      <c r="N286" s="80"/>
      <c r="O286" s="80"/>
      <c r="P286" s="80"/>
      <c r="Q286" s="80"/>
      <c r="R286" s="68"/>
      <c r="S286" s="68"/>
      <c r="T286" s="68"/>
      <c r="U286" s="68"/>
    </row>
    <row r="287" spans="2:21" ht="30" customHeight="1" x14ac:dyDescent="0.2">
      <c r="B287" s="68"/>
      <c r="C287" s="68"/>
      <c r="D287" s="68"/>
      <c r="E287" s="68"/>
      <c r="F287" s="68"/>
      <c r="G287" s="68"/>
      <c r="H287" s="80"/>
      <c r="I287" s="80"/>
      <c r="J287" s="80"/>
      <c r="K287" s="80"/>
      <c r="L287" s="80"/>
      <c r="M287" s="19"/>
      <c r="N287" s="80"/>
      <c r="O287" s="80"/>
      <c r="P287" s="80"/>
      <c r="Q287" s="80"/>
      <c r="R287" s="68"/>
      <c r="S287" s="68"/>
      <c r="T287" s="68"/>
      <c r="U287" s="68"/>
    </row>
    <row r="288" spans="2:21" ht="30" customHeight="1" x14ac:dyDescent="0.2">
      <c r="B288" s="68"/>
      <c r="C288" s="68"/>
      <c r="D288" s="68"/>
      <c r="E288" s="68"/>
      <c r="F288" s="68"/>
      <c r="G288" s="68"/>
      <c r="H288" s="80"/>
      <c r="I288" s="80"/>
      <c r="J288" s="80"/>
      <c r="K288" s="80"/>
      <c r="L288" s="80"/>
      <c r="M288" s="19"/>
      <c r="N288" s="80"/>
      <c r="O288" s="80"/>
      <c r="P288" s="80"/>
      <c r="Q288" s="80"/>
      <c r="R288" s="68"/>
      <c r="S288" s="68"/>
      <c r="T288" s="68"/>
      <c r="U288" s="68"/>
    </row>
    <row r="289" spans="2:21" ht="30" customHeight="1" x14ac:dyDescent="0.2">
      <c r="B289" s="68"/>
      <c r="C289" s="68"/>
      <c r="D289" s="68"/>
      <c r="E289" s="68"/>
      <c r="F289" s="68"/>
      <c r="G289" s="68"/>
      <c r="H289" s="80"/>
      <c r="I289" s="80"/>
      <c r="J289" s="80"/>
      <c r="K289" s="80"/>
      <c r="L289" s="80"/>
      <c r="M289" s="19"/>
      <c r="N289" s="80"/>
      <c r="O289" s="80"/>
      <c r="P289" s="80"/>
      <c r="Q289" s="80"/>
      <c r="R289" s="68"/>
      <c r="S289" s="68"/>
      <c r="T289" s="68"/>
      <c r="U289" s="68"/>
    </row>
    <row r="290" spans="2:21" ht="30" customHeight="1" x14ac:dyDescent="0.2">
      <c r="B290" s="68"/>
      <c r="C290" s="68"/>
      <c r="D290" s="68"/>
      <c r="E290" s="68"/>
      <c r="F290" s="68"/>
      <c r="G290" s="68"/>
      <c r="H290" s="80"/>
      <c r="I290" s="80"/>
      <c r="J290" s="80"/>
      <c r="K290" s="80"/>
      <c r="L290" s="80"/>
      <c r="M290" s="19"/>
      <c r="N290" s="80"/>
      <c r="O290" s="80"/>
      <c r="P290" s="80"/>
      <c r="Q290" s="80"/>
      <c r="R290" s="68"/>
      <c r="S290" s="68"/>
      <c r="T290" s="68"/>
      <c r="U290" s="68"/>
    </row>
    <row r="291" spans="2:21" ht="30" customHeight="1" x14ac:dyDescent="0.2">
      <c r="B291" s="68"/>
      <c r="C291" s="68"/>
      <c r="D291" s="68"/>
      <c r="E291" s="68"/>
      <c r="F291" s="68"/>
      <c r="G291" s="68"/>
      <c r="H291" s="80"/>
      <c r="I291" s="80"/>
      <c r="J291" s="80"/>
      <c r="K291" s="80"/>
      <c r="L291" s="80"/>
      <c r="M291" s="19"/>
      <c r="N291" s="80"/>
      <c r="O291" s="80"/>
      <c r="P291" s="80"/>
      <c r="Q291" s="80"/>
      <c r="R291" s="68"/>
      <c r="S291" s="68"/>
      <c r="T291" s="68"/>
      <c r="U291" s="68"/>
    </row>
    <row r="292" spans="2:21" ht="30" customHeight="1" x14ac:dyDescent="0.2">
      <c r="B292" s="68"/>
      <c r="C292" s="68"/>
      <c r="D292" s="68"/>
      <c r="E292" s="68"/>
      <c r="F292" s="68"/>
      <c r="G292" s="68"/>
      <c r="H292" s="80"/>
      <c r="I292" s="80"/>
      <c r="J292" s="80"/>
      <c r="K292" s="80"/>
      <c r="L292" s="80"/>
      <c r="M292" s="19"/>
      <c r="N292" s="80"/>
      <c r="O292" s="80"/>
      <c r="P292" s="80"/>
      <c r="Q292" s="80"/>
      <c r="R292" s="68"/>
      <c r="S292" s="68"/>
      <c r="T292" s="68"/>
      <c r="U292" s="68"/>
    </row>
    <row r="293" spans="2:21" ht="30" customHeight="1" x14ac:dyDescent="0.2">
      <c r="B293" s="68"/>
      <c r="C293" s="68"/>
      <c r="D293" s="68"/>
      <c r="E293" s="68"/>
      <c r="F293" s="68"/>
      <c r="G293" s="68"/>
      <c r="H293" s="80"/>
      <c r="I293" s="80"/>
      <c r="J293" s="80"/>
      <c r="K293" s="80"/>
      <c r="L293" s="80"/>
      <c r="M293" s="19"/>
      <c r="N293" s="80"/>
      <c r="O293" s="80"/>
      <c r="P293" s="80"/>
      <c r="Q293" s="80"/>
      <c r="R293" s="68"/>
      <c r="S293" s="68"/>
      <c r="T293" s="68"/>
      <c r="U293" s="68"/>
    </row>
    <row r="294" spans="2:21" ht="30" customHeight="1" x14ac:dyDescent="0.2">
      <c r="B294" s="68"/>
      <c r="C294" s="68"/>
      <c r="D294" s="68"/>
      <c r="E294" s="68"/>
      <c r="F294" s="68"/>
      <c r="G294" s="68"/>
      <c r="H294" s="80"/>
      <c r="I294" s="80"/>
      <c r="J294" s="80"/>
      <c r="K294" s="80"/>
      <c r="L294" s="80"/>
      <c r="M294" s="19"/>
      <c r="N294" s="80"/>
      <c r="O294" s="80"/>
      <c r="P294" s="80"/>
      <c r="Q294" s="80"/>
      <c r="R294" s="68"/>
      <c r="S294" s="68"/>
      <c r="T294" s="68"/>
      <c r="U294" s="68"/>
    </row>
    <row r="295" spans="2:21" ht="30" customHeight="1" x14ac:dyDescent="0.2">
      <c r="B295" s="68"/>
      <c r="C295" s="68"/>
      <c r="D295" s="68"/>
      <c r="E295" s="68"/>
      <c r="F295" s="68"/>
      <c r="G295" s="68"/>
      <c r="H295" s="80"/>
      <c r="I295" s="80"/>
      <c r="J295" s="80"/>
      <c r="K295" s="80"/>
      <c r="L295" s="80"/>
      <c r="M295" s="19"/>
      <c r="N295" s="80"/>
      <c r="O295" s="80"/>
      <c r="P295" s="80"/>
      <c r="Q295" s="80"/>
      <c r="R295" s="68"/>
      <c r="S295" s="68"/>
      <c r="T295" s="68"/>
      <c r="U295" s="68"/>
    </row>
    <row r="296" spans="2:21" ht="30" customHeight="1" x14ac:dyDescent="0.2">
      <c r="B296" s="68"/>
      <c r="C296" s="68"/>
      <c r="D296" s="68"/>
      <c r="E296" s="68"/>
      <c r="F296" s="68"/>
      <c r="G296" s="68"/>
      <c r="H296" s="80"/>
      <c r="I296" s="80"/>
      <c r="J296" s="80"/>
      <c r="K296" s="80"/>
      <c r="L296" s="80"/>
      <c r="M296" s="19"/>
      <c r="N296" s="80"/>
      <c r="O296" s="80"/>
      <c r="P296" s="80"/>
      <c r="Q296" s="80"/>
      <c r="R296" s="68"/>
      <c r="S296" s="68"/>
      <c r="T296" s="68"/>
      <c r="U296" s="68"/>
    </row>
    <row r="297" spans="2:21" ht="30" customHeight="1" x14ac:dyDescent="0.2">
      <c r="B297" s="68"/>
      <c r="C297" s="68"/>
      <c r="D297" s="68"/>
      <c r="E297" s="68"/>
      <c r="F297" s="68"/>
      <c r="G297" s="68"/>
      <c r="H297" s="80"/>
      <c r="I297" s="80"/>
      <c r="J297" s="80"/>
      <c r="K297" s="80"/>
      <c r="L297" s="80"/>
      <c r="M297" s="19"/>
      <c r="N297" s="80"/>
      <c r="O297" s="80"/>
      <c r="P297" s="80"/>
      <c r="Q297" s="80"/>
      <c r="R297" s="68"/>
      <c r="S297" s="68"/>
      <c r="T297" s="68"/>
      <c r="U297" s="68"/>
    </row>
    <row r="298" spans="2:21" ht="30" customHeight="1" x14ac:dyDescent="0.2">
      <c r="B298" s="68"/>
      <c r="C298" s="68"/>
      <c r="D298" s="68"/>
      <c r="E298" s="68"/>
      <c r="F298" s="68"/>
      <c r="G298" s="68"/>
      <c r="H298" s="80"/>
      <c r="I298" s="80"/>
      <c r="J298" s="80"/>
      <c r="K298" s="80"/>
      <c r="L298" s="80"/>
      <c r="M298" s="19"/>
      <c r="N298" s="80"/>
      <c r="O298" s="80"/>
      <c r="P298" s="80"/>
      <c r="Q298" s="80"/>
      <c r="R298" s="68"/>
      <c r="S298" s="68"/>
      <c r="T298" s="68"/>
      <c r="U298" s="68"/>
    </row>
    <row r="299" spans="2:21" ht="30" customHeight="1" x14ac:dyDescent="0.2">
      <c r="B299" s="68"/>
      <c r="C299" s="68"/>
      <c r="D299" s="68"/>
      <c r="E299" s="68"/>
      <c r="F299" s="68"/>
      <c r="G299" s="68"/>
      <c r="H299" s="80"/>
      <c r="I299" s="80"/>
      <c r="J299" s="80"/>
      <c r="K299" s="80"/>
      <c r="L299" s="80"/>
      <c r="M299" s="19"/>
      <c r="N299" s="80"/>
      <c r="O299" s="80"/>
      <c r="P299" s="80"/>
      <c r="Q299" s="80"/>
      <c r="R299" s="68"/>
      <c r="S299" s="68"/>
      <c r="T299" s="68"/>
      <c r="U299" s="68"/>
    </row>
    <row r="300" spans="2:21" ht="30" customHeight="1" x14ac:dyDescent="0.2">
      <c r="B300" s="68"/>
      <c r="C300" s="68"/>
      <c r="D300" s="68"/>
      <c r="E300" s="68"/>
      <c r="F300" s="68"/>
      <c r="G300" s="68"/>
      <c r="H300" s="80"/>
      <c r="I300" s="80"/>
      <c r="J300" s="80"/>
      <c r="K300" s="80"/>
      <c r="L300" s="80"/>
      <c r="M300" s="19"/>
      <c r="N300" s="80"/>
      <c r="O300" s="80"/>
      <c r="P300" s="80"/>
      <c r="Q300" s="80"/>
      <c r="R300" s="68"/>
      <c r="S300" s="68"/>
      <c r="T300" s="68"/>
      <c r="U300" s="68"/>
    </row>
    <row r="301" spans="2:21" ht="30" customHeight="1" x14ac:dyDescent="0.2">
      <c r="B301" s="68"/>
      <c r="C301" s="68"/>
      <c r="D301" s="68"/>
      <c r="E301" s="68"/>
      <c r="F301" s="68"/>
      <c r="G301" s="68"/>
      <c r="H301" s="80"/>
      <c r="I301" s="80"/>
      <c r="J301" s="80"/>
      <c r="K301" s="80"/>
      <c r="L301" s="80"/>
      <c r="M301" s="19"/>
      <c r="N301" s="80"/>
      <c r="O301" s="80"/>
      <c r="P301" s="80"/>
      <c r="Q301" s="80"/>
      <c r="R301" s="68"/>
      <c r="S301" s="68"/>
      <c r="T301" s="68"/>
      <c r="U301" s="68"/>
    </row>
    <row r="302" spans="2:21" ht="30" customHeight="1" x14ac:dyDescent="0.2">
      <c r="B302" s="68"/>
      <c r="C302" s="68"/>
      <c r="D302" s="68"/>
      <c r="E302" s="68"/>
      <c r="F302" s="68"/>
      <c r="G302" s="68"/>
      <c r="H302" s="80"/>
      <c r="I302" s="80"/>
      <c r="J302" s="80"/>
      <c r="K302" s="80"/>
      <c r="L302" s="80"/>
      <c r="M302" s="19"/>
      <c r="N302" s="80"/>
      <c r="O302" s="80"/>
      <c r="P302" s="80"/>
      <c r="Q302" s="80"/>
      <c r="R302" s="68"/>
      <c r="S302" s="68"/>
      <c r="T302" s="68"/>
      <c r="U302" s="68"/>
    </row>
    <row r="303" spans="2:21" ht="30" customHeight="1" x14ac:dyDescent="0.2">
      <c r="B303" s="68"/>
      <c r="C303" s="68"/>
      <c r="D303" s="68"/>
      <c r="E303" s="68"/>
      <c r="F303" s="68"/>
      <c r="G303" s="68"/>
      <c r="H303" s="80"/>
      <c r="I303" s="80"/>
      <c r="J303" s="80"/>
      <c r="K303" s="80"/>
      <c r="L303" s="80"/>
      <c r="M303" s="19"/>
      <c r="N303" s="80"/>
      <c r="O303" s="80"/>
      <c r="P303" s="80"/>
      <c r="Q303" s="80"/>
      <c r="R303" s="68"/>
      <c r="S303" s="68"/>
      <c r="T303" s="68"/>
      <c r="U303" s="68"/>
    </row>
    <row r="304" spans="2:21" ht="30" customHeight="1" x14ac:dyDescent="0.2">
      <c r="B304" s="68"/>
      <c r="C304" s="68"/>
      <c r="D304" s="68"/>
      <c r="E304" s="68"/>
      <c r="F304" s="68"/>
      <c r="G304" s="68"/>
      <c r="H304" s="80"/>
      <c r="I304" s="80"/>
      <c r="J304" s="80"/>
      <c r="K304" s="80"/>
      <c r="L304" s="80"/>
      <c r="M304" s="19"/>
      <c r="N304" s="80"/>
      <c r="O304" s="80"/>
      <c r="P304" s="80"/>
      <c r="Q304" s="80"/>
      <c r="R304" s="68"/>
      <c r="S304" s="68"/>
      <c r="T304" s="68"/>
      <c r="U304" s="68"/>
    </row>
    <row r="305" spans="2:21" ht="30" customHeight="1" x14ac:dyDescent="0.2">
      <c r="B305" s="68"/>
      <c r="C305" s="68"/>
      <c r="D305" s="68"/>
      <c r="E305" s="68"/>
      <c r="F305" s="68"/>
      <c r="G305" s="68"/>
      <c r="H305" s="80"/>
      <c r="I305" s="80"/>
      <c r="J305" s="80"/>
      <c r="K305" s="80"/>
      <c r="L305" s="80"/>
      <c r="M305" s="19"/>
      <c r="N305" s="80"/>
      <c r="O305" s="80"/>
      <c r="P305" s="80"/>
      <c r="Q305" s="80"/>
      <c r="R305" s="68"/>
      <c r="S305" s="68"/>
      <c r="T305" s="68"/>
      <c r="U305" s="68"/>
    </row>
    <row r="306" spans="2:21" ht="30" customHeight="1" x14ac:dyDescent="0.2">
      <c r="B306" s="68"/>
      <c r="C306" s="68"/>
      <c r="D306" s="68"/>
      <c r="E306" s="68"/>
      <c r="F306" s="68"/>
      <c r="G306" s="68"/>
      <c r="H306" s="80"/>
      <c r="I306" s="80"/>
      <c r="J306" s="80"/>
      <c r="K306" s="80"/>
      <c r="L306" s="80"/>
      <c r="M306" s="19"/>
      <c r="N306" s="80"/>
      <c r="O306" s="80"/>
      <c r="P306" s="80"/>
      <c r="Q306" s="80"/>
      <c r="R306" s="68"/>
      <c r="S306" s="68"/>
      <c r="T306" s="68"/>
      <c r="U306" s="68"/>
    </row>
    <row r="307" spans="2:21" ht="30" customHeight="1" x14ac:dyDescent="0.2">
      <c r="B307" s="68"/>
      <c r="C307" s="68"/>
      <c r="D307" s="68"/>
      <c r="E307" s="68"/>
      <c r="F307" s="68"/>
      <c r="G307" s="68"/>
      <c r="H307" s="80"/>
      <c r="I307" s="80"/>
      <c r="J307" s="80"/>
      <c r="K307" s="80"/>
      <c r="L307" s="80"/>
      <c r="M307" s="19"/>
      <c r="N307" s="80"/>
      <c r="O307" s="80"/>
      <c r="P307" s="80"/>
      <c r="Q307" s="80"/>
      <c r="R307" s="68"/>
      <c r="S307" s="68"/>
      <c r="T307" s="68"/>
      <c r="U307" s="68"/>
    </row>
    <row r="308" spans="2:21" ht="30" customHeight="1" x14ac:dyDescent="0.2">
      <c r="B308" s="68"/>
      <c r="C308" s="68"/>
      <c r="D308" s="68"/>
      <c r="E308" s="68"/>
      <c r="F308" s="68"/>
      <c r="G308" s="68"/>
      <c r="H308" s="80"/>
      <c r="I308" s="80"/>
      <c r="J308" s="80"/>
      <c r="K308" s="80"/>
      <c r="L308" s="80"/>
      <c r="M308" s="19"/>
      <c r="N308" s="80"/>
      <c r="O308" s="80"/>
      <c r="P308" s="80"/>
      <c r="Q308" s="80"/>
      <c r="R308" s="68"/>
      <c r="S308" s="68"/>
      <c r="T308" s="68"/>
      <c r="U308" s="68"/>
    </row>
    <row r="309" spans="2:21" ht="30" customHeight="1" x14ac:dyDescent="0.2">
      <c r="B309" s="68"/>
      <c r="C309" s="68"/>
      <c r="D309" s="68"/>
      <c r="E309" s="68"/>
      <c r="F309" s="68"/>
      <c r="G309" s="68"/>
      <c r="H309" s="80"/>
      <c r="I309" s="80"/>
      <c r="J309" s="80"/>
      <c r="K309" s="80"/>
      <c r="L309" s="80"/>
      <c r="M309" s="19"/>
      <c r="N309" s="80"/>
      <c r="O309" s="80"/>
      <c r="P309" s="80"/>
      <c r="Q309" s="80"/>
      <c r="R309" s="68"/>
      <c r="S309" s="68"/>
      <c r="T309" s="68"/>
      <c r="U309" s="68"/>
    </row>
    <row r="310" spans="2:21" ht="30" customHeight="1" x14ac:dyDescent="0.2">
      <c r="B310" s="68"/>
      <c r="C310" s="68"/>
      <c r="D310" s="68"/>
      <c r="E310" s="68"/>
      <c r="F310" s="68"/>
      <c r="G310" s="68"/>
      <c r="H310" s="80"/>
      <c r="I310" s="80"/>
      <c r="J310" s="80"/>
      <c r="K310" s="80"/>
      <c r="L310" s="80"/>
      <c r="M310" s="19"/>
      <c r="N310" s="80"/>
      <c r="O310" s="80"/>
      <c r="P310" s="80"/>
      <c r="Q310" s="80"/>
      <c r="R310" s="68"/>
      <c r="S310" s="68"/>
      <c r="T310" s="68"/>
      <c r="U310" s="68"/>
    </row>
    <row r="311" spans="2:21" ht="30" customHeight="1" x14ac:dyDescent="0.2">
      <c r="B311" s="68"/>
      <c r="C311" s="68"/>
      <c r="D311" s="68"/>
      <c r="E311" s="68"/>
      <c r="F311" s="68"/>
      <c r="G311" s="68"/>
      <c r="H311" s="80"/>
      <c r="I311" s="80"/>
      <c r="J311" s="80"/>
      <c r="K311" s="80"/>
      <c r="L311" s="80"/>
      <c r="M311" s="19"/>
      <c r="N311" s="80"/>
      <c r="O311" s="80"/>
      <c r="P311" s="80"/>
      <c r="Q311" s="80"/>
      <c r="R311" s="68"/>
      <c r="S311" s="68"/>
      <c r="T311" s="68"/>
      <c r="U311" s="68"/>
    </row>
    <row r="312" spans="2:21" ht="30" customHeight="1" x14ac:dyDescent="0.2">
      <c r="B312" s="68"/>
      <c r="C312" s="68"/>
      <c r="D312" s="68"/>
      <c r="E312" s="68"/>
      <c r="F312" s="68"/>
      <c r="G312" s="68"/>
      <c r="H312" s="80"/>
      <c r="I312" s="80"/>
      <c r="J312" s="80"/>
      <c r="K312" s="80"/>
      <c r="L312" s="80"/>
      <c r="M312" s="19"/>
      <c r="N312" s="80"/>
      <c r="O312" s="80"/>
      <c r="P312" s="80"/>
      <c r="Q312" s="80"/>
      <c r="R312" s="68"/>
      <c r="S312" s="68"/>
      <c r="T312" s="68"/>
      <c r="U312" s="68"/>
    </row>
    <row r="313" spans="2:21" ht="30" customHeight="1" x14ac:dyDescent="0.2">
      <c r="B313" s="68"/>
      <c r="C313" s="68"/>
      <c r="D313" s="68"/>
      <c r="E313" s="68"/>
      <c r="F313" s="68"/>
      <c r="G313" s="68"/>
      <c r="H313" s="80"/>
      <c r="I313" s="80"/>
      <c r="J313" s="80"/>
      <c r="K313" s="80"/>
      <c r="L313" s="80"/>
      <c r="M313" s="19"/>
      <c r="N313" s="80"/>
      <c r="O313" s="80"/>
      <c r="P313" s="80"/>
      <c r="Q313" s="80"/>
      <c r="R313" s="68"/>
      <c r="S313" s="68"/>
      <c r="T313" s="68"/>
      <c r="U313" s="68"/>
    </row>
    <row r="314" spans="2:21" ht="30" customHeight="1" x14ac:dyDescent="0.2">
      <c r="B314" s="68"/>
      <c r="C314" s="68"/>
      <c r="D314" s="68"/>
      <c r="E314" s="68"/>
      <c r="F314" s="68"/>
      <c r="G314" s="68"/>
      <c r="H314" s="80"/>
      <c r="I314" s="80"/>
      <c r="J314" s="80"/>
      <c r="K314" s="80"/>
      <c r="L314" s="80"/>
      <c r="M314" s="19"/>
      <c r="N314" s="80"/>
      <c r="O314" s="80"/>
      <c r="P314" s="80"/>
      <c r="Q314" s="80"/>
      <c r="R314" s="68"/>
      <c r="S314" s="68"/>
      <c r="T314" s="68"/>
      <c r="U314" s="68"/>
    </row>
    <row r="315" spans="2:21" ht="30" customHeight="1" x14ac:dyDescent="0.2">
      <c r="B315" s="68"/>
      <c r="C315" s="68"/>
      <c r="D315" s="68"/>
      <c r="E315" s="68"/>
      <c r="F315" s="68"/>
      <c r="G315" s="68"/>
      <c r="H315" s="80"/>
      <c r="I315" s="80"/>
      <c r="J315" s="80"/>
      <c r="K315" s="80"/>
      <c r="L315" s="80"/>
      <c r="M315" s="19"/>
      <c r="N315" s="80"/>
      <c r="O315" s="80"/>
      <c r="P315" s="80"/>
      <c r="Q315" s="80"/>
      <c r="R315" s="68"/>
      <c r="S315" s="68"/>
      <c r="T315" s="68"/>
      <c r="U315" s="68"/>
    </row>
    <row r="316" spans="2:21" ht="30" customHeight="1" x14ac:dyDescent="0.2">
      <c r="B316" s="68"/>
      <c r="C316" s="68"/>
      <c r="D316" s="68"/>
      <c r="E316" s="68"/>
      <c r="F316" s="68"/>
      <c r="G316" s="68"/>
      <c r="H316" s="80"/>
      <c r="I316" s="80"/>
      <c r="J316" s="80"/>
      <c r="K316" s="80"/>
      <c r="L316" s="80"/>
      <c r="M316" s="19"/>
      <c r="N316" s="80"/>
      <c r="O316" s="80"/>
      <c r="P316" s="80"/>
      <c r="Q316" s="80"/>
      <c r="R316" s="68"/>
      <c r="S316" s="68"/>
      <c r="T316" s="68"/>
      <c r="U316" s="68"/>
    </row>
    <row r="317" spans="2:21" ht="30" customHeight="1" x14ac:dyDescent="0.2">
      <c r="B317" s="68"/>
      <c r="C317" s="68"/>
      <c r="D317" s="68"/>
      <c r="E317" s="68"/>
      <c r="F317" s="68"/>
      <c r="G317" s="68"/>
      <c r="H317" s="80"/>
      <c r="I317" s="80"/>
      <c r="J317" s="80"/>
      <c r="K317" s="80"/>
      <c r="L317" s="80"/>
      <c r="M317" s="19"/>
      <c r="N317" s="80"/>
      <c r="O317" s="80"/>
      <c r="P317" s="80"/>
      <c r="Q317" s="80"/>
      <c r="R317" s="68"/>
      <c r="S317" s="68"/>
      <c r="T317" s="68"/>
      <c r="U317" s="68"/>
    </row>
    <row r="318" spans="2:21" ht="30" customHeight="1" x14ac:dyDescent="0.2">
      <c r="B318" s="68"/>
      <c r="C318" s="68"/>
      <c r="D318" s="68"/>
      <c r="E318" s="68"/>
      <c r="F318" s="68"/>
      <c r="G318" s="68"/>
      <c r="H318" s="80"/>
      <c r="I318" s="80"/>
      <c r="J318" s="80"/>
      <c r="K318" s="80"/>
      <c r="L318" s="80"/>
      <c r="M318" s="19"/>
      <c r="N318" s="80"/>
      <c r="O318" s="80"/>
      <c r="P318" s="80"/>
      <c r="Q318" s="80"/>
      <c r="R318" s="68"/>
      <c r="S318" s="68"/>
      <c r="T318" s="68"/>
      <c r="U318" s="68"/>
    </row>
    <row r="319" spans="2:21" ht="30" customHeight="1" x14ac:dyDescent="0.2">
      <c r="B319" s="68"/>
      <c r="C319" s="68"/>
      <c r="D319" s="68"/>
      <c r="E319" s="68"/>
      <c r="F319" s="68"/>
      <c r="G319" s="68"/>
      <c r="H319" s="80"/>
      <c r="I319" s="80"/>
      <c r="J319" s="80"/>
      <c r="K319" s="80"/>
      <c r="L319" s="80"/>
      <c r="M319" s="19"/>
      <c r="N319" s="80"/>
      <c r="O319" s="80"/>
      <c r="P319" s="80"/>
      <c r="Q319" s="80"/>
      <c r="R319" s="68"/>
      <c r="S319" s="68"/>
      <c r="T319" s="68"/>
      <c r="U319" s="68"/>
    </row>
    <row r="320" spans="2:21" ht="30" customHeight="1" x14ac:dyDescent="0.2">
      <c r="B320" s="68"/>
      <c r="C320" s="68"/>
      <c r="D320" s="68"/>
      <c r="E320" s="68"/>
      <c r="F320" s="68"/>
      <c r="G320" s="68"/>
      <c r="H320" s="80"/>
      <c r="I320" s="80"/>
      <c r="J320" s="80"/>
      <c r="K320" s="80"/>
      <c r="L320" s="80"/>
      <c r="M320" s="19"/>
      <c r="N320" s="80"/>
      <c r="O320" s="80"/>
      <c r="P320" s="80"/>
      <c r="Q320" s="80"/>
      <c r="R320" s="68"/>
      <c r="S320" s="68"/>
      <c r="T320" s="68"/>
      <c r="U320" s="68"/>
    </row>
    <row r="321" spans="2:21" ht="30" customHeight="1" x14ac:dyDescent="0.2">
      <c r="B321" s="68"/>
      <c r="C321" s="68"/>
      <c r="D321" s="68"/>
      <c r="E321" s="68"/>
      <c r="F321" s="68"/>
      <c r="G321" s="68"/>
      <c r="H321" s="80"/>
      <c r="I321" s="80"/>
      <c r="J321" s="80"/>
      <c r="K321" s="80"/>
      <c r="L321" s="80"/>
      <c r="M321" s="19"/>
      <c r="N321" s="80"/>
      <c r="O321" s="80"/>
      <c r="P321" s="80"/>
      <c r="Q321" s="80"/>
      <c r="R321" s="68"/>
      <c r="S321" s="68"/>
      <c r="T321" s="68"/>
      <c r="U321" s="68"/>
    </row>
    <row r="322" spans="2:21" ht="30" customHeight="1" x14ac:dyDescent="0.2">
      <c r="B322" s="68"/>
      <c r="C322" s="68"/>
      <c r="D322" s="68"/>
      <c r="E322" s="68"/>
      <c r="F322" s="68"/>
      <c r="G322" s="68"/>
      <c r="H322" s="80"/>
      <c r="I322" s="80"/>
      <c r="J322" s="80"/>
      <c r="K322" s="80"/>
      <c r="L322" s="80"/>
      <c r="M322" s="19"/>
      <c r="N322" s="80"/>
      <c r="O322" s="80"/>
      <c r="P322" s="80"/>
      <c r="Q322" s="80"/>
      <c r="R322" s="68"/>
      <c r="S322" s="68"/>
      <c r="T322" s="68"/>
      <c r="U322" s="68"/>
    </row>
    <row r="323" spans="2:21" ht="30" customHeight="1" x14ac:dyDescent="0.2">
      <c r="B323" s="68"/>
      <c r="C323" s="68"/>
      <c r="D323" s="68"/>
      <c r="E323" s="68"/>
      <c r="F323" s="68"/>
      <c r="G323" s="68"/>
      <c r="H323" s="80"/>
      <c r="I323" s="80"/>
      <c r="J323" s="80"/>
      <c r="K323" s="80"/>
      <c r="L323" s="80"/>
      <c r="M323" s="19"/>
      <c r="N323" s="80"/>
      <c r="O323" s="80"/>
      <c r="P323" s="80"/>
      <c r="Q323" s="80"/>
      <c r="R323" s="68"/>
      <c r="S323" s="68"/>
      <c r="T323" s="68"/>
      <c r="U323" s="68"/>
    </row>
    <row r="324" spans="2:21" ht="30" customHeight="1" x14ac:dyDescent="0.2">
      <c r="B324" s="68"/>
      <c r="C324" s="68"/>
      <c r="D324" s="68"/>
      <c r="E324" s="68"/>
      <c r="F324" s="68"/>
      <c r="G324" s="68"/>
      <c r="H324" s="80"/>
      <c r="I324" s="80"/>
      <c r="J324" s="80"/>
      <c r="K324" s="80"/>
      <c r="L324" s="80"/>
      <c r="M324" s="19"/>
      <c r="N324" s="80"/>
      <c r="O324" s="80"/>
      <c r="P324" s="80"/>
      <c r="Q324" s="80"/>
      <c r="R324" s="68"/>
      <c r="S324" s="68"/>
      <c r="T324" s="68"/>
      <c r="U324" s="68"/>
    </row>
    <row r="325" spans="2:21" ht="30" customHeight="1" x14ac:dyDescent="0.2">
      <c r="B325" s="68"/>
      <c r="C325" s="68"/>
      <c r="D325" s="68"/>
      <c r="E325" s="68"/>
      <c r="F325" s="68"/>
      <c r="G325" s="68"/>
      <c r="H325" s="80"/>
      <c r="I325" s="80"/>
      <c r="J325" s="80"/>
      <c r="K325" s="80"/>
      <c r="L325" s="80"/>
      <c r="M325" s="19"/>
      <c r="N325" s="80"/>
      <c r="O325" s="80"/>
      <c r="P325" s="80"/>
      <c r="Q325" s="80"/>
      <c r="R325" s="68"/>
      <c r="S325" s="68"/>
      <c r="T325" s="68"/>
      <c r="U325" s="68"/>
    </row>
    <row r="326" spans="2:21" ht="30" customHeight="1" x14ac:dyDescent="0.2">
      <c r="B326" s="68"/>
      <c r="C326" s="68"/>
      <c r="D326" s="68"/>
      <c r="E326" s="68"/>
      <c r="F326" s="68"/>
      <c r="G326" s="68"/>
      <c r="H326" s="80"/>
      <c r="I326" s="80"/>
      <c r="J326" s="80"/>
      <c r="K326" s="80"/>
      <c r="L326" s="80"/>
      <c r="M326" s="19"/>
      <c r="N326" s="80"/>
      <c r="O326" s="80"/>
      <c r="P326" s="80"/>
      <c r="Q326" s="80"/>
      <c r="R326" s="68"/>
      <c r="S326" s="68"/>
      <c r="T326" s="68"/>
      <c r="U326" s="68"/>
    </row>
    <row r="327" spans="2:21" ht="30" customHeight="1" x14ac:dyDescent="0.2">
      <c r="B327" s="68"/>
      <c r="C327" s="68"/>
      <c r="D327" s="68"/>
      <c r="E327" s="68"/>
      <c r="F327" s="68"/>
      <c r="G327" s="68"/>
      <c r="H327" s="80"/>
      <c r="I327" s="80"/>
      <c r="J327" s="80"/>
      <c r="K327" s="80"/>
      <c r="L327" s="80"/>
      <c r="M327" s="19"/>
      <c r="N327" s="80"/>
      <c r="O327" s="80"/>
      <c r="P327" s="80"/>
      <c r="Q327" s="80"/>
      <c r="R327" s="68"/>
      <c r="S327" s="68"/>
      <c r="T327" s="68"/>
      <c r="U327" s="68"/>
    </row>
    <row r="328" spans="2:21" ht="30" customHeight="1" x14ac:dyDescent="0.2">
      <c r="B328" s="68"/>
      <c r="C328" s="68"/>
      <c r="D328" s="68"/>
      <c r="E328" s="68"/>
      <c r="F328" s="68"/>
      <c r="G328" s="68"/>
      <c r="H328" s="80"/>
      <c r="I328" s="80"/>
      <c r="J328" s="80"/>
      <c r="K328" s="80"/>
      <c r="L328" s="80"/>
      <c r="M328" s="19"/>
      <c r="N328" s="80"/>
      <c r="O328" s="80"/>
      <c r="P328" s="80"/>
      <c r="Q328" s="80"/>
      <c r="R328" s="68"/>
      <c r="S328" s="68"/>
      <c r="T328" s="68"/>
      <c r="U328" s="68"/>
    </row>
    <row r="329" spans="2:21" ht="30" customHeight="1" x14ac:dyDescent="0.2">
      <c r="B329" s="68"/>
      <c r="C329" s="68"/>
      <c r="D329" s="68"/>
      <c r="E329" s="68"/>
      <c r="F329" s="68"/>
      <c r="G329" s="68"/>
      <c r="H329" s="80"/>
      <c r="I329" s="80"/>
      <c r="J329" s="80"/>
      <c r="K329" s="80"/>
      <c r="L329" s="80"/>
      <c r="M329" s="19"/>
      <c r="N329" s="80"/>
      <c r="O329" s="80"/>
      <c r="P329" s="80"/>
      <c r="Q329" s="80"/>
      <c r="R329" s="68"/>
      <c r="S329" s="68"/>
      <c r="T329" s="68"/>
      <c r="U329" s="68"/>
    </row>
    <row r="330" spans="2:21" ht="30" customHeight="1" x14ac:dyDescent="0.2">
      <c r="B330" s="68"/>
      <c r="C330" s="68"/>
      <c r="D330" s="68"/>
      <c r="E330" s="68"/>
      <c r="F330" s="68"/>
      <c r="G330" s="68"/>
      <c r="H330" s="80"/>
      <c r="I330" s="80"/>
      <c r="J330" s="80"/>
      <c r="K330" s="80"/>
      <c r="L330" s="80"/>
      <c r="M330" s="19"/>
      <c r="N330" s="80"/>
      <c r="O330" s="80"/>
      <c r="P330" s="80"/>
      <c r="Q330" s="80"/>
      <c r="R330" s="68"/>
      <c r="S330" s="68"/>
      <c r="T330" s="68"/>
      <c r="U330" s="68"/>
    </row>
    <row r="331" spans="2:21" ht="30" customHeight="1" x14ac:dyDescent="0.2">
      <c r="B331" s="68"/>
      <c r="C331" s="68"/>
      <c r="D331" s="68"/>
      <c r="E331" s="68"/>
      <c r="F331" s="68"/>
      <c r="G331" s="68"/>
      <c r="H331" s="80"/>
      <c r="I331" s="80"/>
      <c r="J331" s="80"/>
      <c r="K331" s="80"/>
      <c r="L331" s="80"/>
      <c r="M331" s="19"/>
      <c r="N331" s="80"/>
      <c r="O331" s="80"/>
      <c r="P331" s="80"/>
      <c r="Q331" s="80"/>
      <c r="R331" s="68"/>
      <c r="S331" s="68"/>
      <c r="T331" s="68"/>
      <c r="U331" s="68"/>
    </row>
    <row r="332" spans="2:21" ht="30" customHeight="1" x14ac:dyDescent="0.2">
      <c r="B332" s="68"/>
      <c r="C332" s="68"/>
      <c r="D332" s="68"/>
      <c r="E332" s="68"/>
      <c r="F332" s="68"/>
      <c r="G332" s="68"/>
      <c r="H332" s="80"/>
      <c r="I332" s="80"/>
      <c r="J332" s="80"/>
      <c r="K332" s="80"/>
      <c r="L332" s="80"/>
      <c r="M332" s="19"/>
      <c r="N332" s="80"/>
      <c r="O332" s="80"/>
      <c r="P332" s="80"/>
      <c r="Q332" s="80"/>
      <c r="R332" s="68"/>
      <c r="S332" s="68"/>
      <c r="T332" s="68"/>
      <c r="U332" s="68"/>
    </row>
    <row r="333" spans="2:21" ht="30" customHeight="1" x14ac:dyDescent="0.2">
      <c r="B333" s="68"/>
      <c r="C333" s="68"/>
      <c r="D333" s="68"/>
      <c r="E333" s="68"/>
      <c r="F333" s="68"/>
      <c r="G333" s="68"/>
      <c r="H333" s="80"/>
      <c r="I333" s="80"/>
      <c r="J333" s="80"/>
      <c r="K333" s="80"/>
      <c r="L333" s="80"/>
      <c r="M333" s="19"/>
      <c r="N333" s="80"/>
      <c r="O333" s="80"/>
      <c r="P333" s="80"/>
      <c r="Q333" s="80"/>
      <c r="R333" s="68"/>
      <c r="S333" s="68"/>
      <c r="T333" s="68"/>
      <c r="U333" s="68"/>
    </row>
    <row r="334" spans="2:21" ht="30" customHeight="1" x14ac:dyDescent="0.2">
      <c r="B334" s="68"/>
      <c r="C334" s="68"/>
      <c r="D334" s="68"/>
      <c r="E334" s="68"/>
      <c r="F334" s="68"/>
      <c r="G334" s="68"/>
      <c r="H334" s="80"/>
      <c r="I334" s="80"/>
      <c r="J334" s="80"/>
      <c r="K334" s="80"/>
      <c r="L334" s="80"/>
      <c r="M334" s="19"/>
      <c r="N334" s="80"/>
      <c r="O334" s="80"/>
      <c r="P334" s="80"/>
      <c r="Q334" s="80"/>
      <c r="R334" s="68"/>
      <c r="S334" s="68"/>
      <c r="T334" s="68"/>
      <c r="U334" s="68"/>
    </row>
    <row r="335" spans="2:21" ht="30" customHeight="1" x14ac:dyDescent="0.2">
      <c r="B335" s="68"/>
      <c r="C335" s="68"/>
      <c r="D335" s="68"/>
      <c r="E335" s="68"/>
      <c r="F335" s="68"/>
      <c r="G335" s="68"/>
      <c r="H335" s="80"/>
      <c r="I335" s="80"/>
      <c r="J335" s="80"/>
      <c r="K335" s="80"/>
      <c r="L335" s="80"/>
      <c r="M335" s="19"/>
      <c r="N335" s="80"/>
      <c r="O335" s="80"/>
      <c r="P335" s="80"/>
      <c r="Q335" s="80"/>
      <c r="R335" s="68"/>
      <c r="S335" s="68"/>
      <c r="T335" s="68"/>
      <c r="U335" s="68"/>
    </row>
    <row r="336" spans="2:21" ht="30" customHeight="1" x14ac:dyDescent="0.2">
      <c r="B336" s="68"/>
      <c r="C336" s="68"/>
      <c r="D336" s="68"/>
      <c r="E336" s="68"/>
      <c r="F336" s="68"/>
      <c r="G336" s="68"/>
      <c r="H336" s="80"/>
      <c r="I336" s="80"/>
      <c r="J336" s="80"/>
      <c r="K336" s="80"/>
      <c r="L336" s="80"/>
      <c r="M336" s="19"/>
      <c r="N336" s="80"/>
      <c r="O336" s="80"/>
      <c r="P336" s="80"/>
      <c r="Q336" s="80"/>
      <c r="R336" s="68"/>
      <c r="S336" s="68"/>
      <c r="T336" s="68"/>
      <c r="U336" s="68"/>
    </row>
    <row r="337" spans="2:21" ht="30" customHeight="1" x14ac:dyDescent="0.2">
      <c r="B337" s="68"/>
      <c r="C337" s="68"/>
      <c r="D337" s="68"/>
      <c r="E337" s="68"/>
      <c r="F337" s="68"/>
      <c r="G337" s="68"/>
      <c r="H337" s="80"/>
      <c r="I337" s="80"/>
      <c r="J337" s="80"/>
      <c r="K337" s="80"/>
      <c r="L337" s="80"/>
      <c r="M337" s="19"/>
      <c r="N337" s="80"/>
      <c r="O337" s="80"/>
      <c r="P337" s="80"/>
      <c r="Q337" s="80"/>
      <c r="R337" s="68"/>
      <c r="S337" s="68"/>
      <c r="T337" s="68"/>
      <c r="U337" s="68"/>
    </row>
    <row r="338" spans="2:21" ht="30" customHeight="1" x14ac:dyDescent="0.2">
      <c r="B338" s="68"/>
      <c r="C338" s="68"/>
      <c r="D338" s="68"/>
      <c r="E338" s="68"/>
      <c r="F338" s="68"/>
      <c r="G338" s="68"/>
      <c r="H338" s="80"/>
      <c r="I338" s="80"/>
      <c r="J338" s="80"/>
      <c r="K338" s="80"/>
      <c r="L338" s="80"/>
      <c r="M338" s="19"/>
      <c r="N338" s="80"/>
      <c r="O338" s="80"/>
      <c r="P338" s="80"/>
      <c r="Q338" s="80"/>
      <c r="R338" s="68"/>
      <c r="S338" s="68"/>
      <c r="T338" s="68"/>
      <c r="U338" s="68"/>
    </row>
    <row r="339" spans="2:21" ht="30" customHeight="1" x14ac:dyDescent="0.2">
      <c r="B339" s="68"/>
      <c r="C339" s="68"/>
      <c r="D339" s="68"/>
      <c r="E339" s="68"/>
      <c r="F339" s="68"/>
      <c r="G339" s="68"/>
      <c r="H339" s="80"/>
      <c r="I339" s="80"/>
      <c r="J339" s="80"/>
      <c r="K339" s="80"/>
      <c r="L339" s="80"/>
      <c r="M339" s="19"/>
      <c r="N339" s="80"/>
      <c r="O339" s="80"/>
      <c r="P339" s="80"/>
      <c r="Q339" s="80"/>
      <c r="R339" s="68"/>
      <c r="S339" s="68"/>
      <c r="T339" s="68"/>
      <c r="U339" s="68"/>
    </row>
    <row r="340" spans="2:21" ht="30" customHeight="1" x14ac:dyDescent="0.2">
      <c r="B340" s="68"/>
      <c r="C340" s="68"/>
      <c r="D340" s="68"/>
      <c r="E340" s="68"/>
      <c r="F340" s="68"/>
      <c r="G340" s="68"/>
      <c r="H340" s="80"/>
      <c r="I340" s="80"/>
      <c r="J340" s="80"/>
      <c r="K340" s="80"/>
      <c r="L340" s="80"/>
      <c r="M340" s="19"/>
      <c r="N340" s="80"/>
      <c r="O340" s="80"/>
      <c r="P340" s="80"/>
      <c r="Q340" s="80"/>
      <c r="R340" s="68"/>
      <c r="S340" s="68"/>
      <c r="T340" s="68"/>
      <c r="U340" s="68"/>
    </row>
    <row r="341" spans="2:21" ht="30" customHeight="1" x14ac:dyDescent="0.2">
      <c r="B341" s="68"/>
      <c r="C341" s="68"/>
      <c r="D341" s="68"/>
      <c r="E341" s="68"/>
      <c r="F341" s="68"/>
      <c r="G341" s="68"/>
      <c r="H341" s="80"/>
      <c r="I341" s="80"/>
      <c r="J341" s="80"/>
      <c r="K341" s="80"/>
      <c r="L341" s="80"/>
      <c r="M341" s="19"/>
      <c r="N341" s="80"/>
      <c r="O341" s="80"/>
      <c r="P341" s="80"/>
      <c r="Q341" s="80"/>
      <c r="R341" s="68"/>
      <c r="S341" s="68"/>
      <c r="T341" s="68"/>
      <c r="U341" s="68"/>
    </row>
    <row r="342" spans="2:21" ht="30" customHeight="1" x14ac:dyDescent="0.2">
      <c r="B342" s="68"/>
      <c r="C342" s="68"/>
      <c r="D342" s="68"/>
      <c r="E342" s="68"/>
      <c r="F342" s="68"/>
      <c r="G342" s="68"/>
      <c r="H342" s="80"/>
      <c r="I342" s="80"/>
      <c r="J342" s="80"/>
      <c r="K342" s="80"/>
      <c r="L342" s="80"/>
      <c r="M342" s="19"/>
      <c r="N342" s="80"/>
      <c r="O342" s="80"/>
      <c r="P342" s="80"/>
      <c r="Q342" s="80"/>
      <c r="R342" s="68"/>
      <c r="S342" s="68"/>
      <c r="T342" s="68"/>
      <c r="U342" s="68"/>
    </row>
    <row r="343" spans="2:21" ht="30" customHeight="1" x14ac:dyDescent="0.2">
      <c r="B343" s="68"/>
      <c r="C343" s="68"/>
      <c r="D343" s="68"/>
      <c r="E343" s="68"/>
      <c r="F343" s="68"/>
      <c r="G343" s="68"/>
      <c r="H343" s="80"/>
      <c r="I343" s="80"/>
      <c r="J343" s="80"/>
      <c r="K343" s="80"/>
      <c r="L343" s="80"/>
      <c r="M343" s="19"/>
      <c r="N343" s="80"/>
      <c r="O343" s="80"/>
      <c r="P343" s="80"/>
      <c r="Q343" s="80"/>
      <c r="R343" s="68"/>
      <c r="S343" s="68"/>
      <c r="T343" s="68"/>
      <c r="U343" s="68"/>
    </row>
    <row r="344" spans="2:21" ht="30" customHeight="1" x14ac:dyDescent="0.2">
      <c r="B344" s="68"/>
      <c r="C344" s="68"/>
      <c r="D344" s="68"/>
      <c r="E344" s="68"/>
      <c r="F344" s="68"/>
      <c r="G344" s="68"/>
      <c r="H344" s="80"/>
      <c r="I344" s="80"/>
      <c r="J344" s="80"/>
      <c r="K344" s="80"/>
      <c r="L344" s="80"/>
      <c r="M344" s="19"/>
      <c r="N344" s="80"/>
      <c r="O344" s="80"/>
      <c r="P344" s="80"/>
      <c r="Q344" s="80"/>
      <c r="R344" s="68"/>
      <c r="S344" s="68"/>
      <c r="T344" s="68"/>
      <c r="U344" s="68"/>
    </row>
    <row r="345" spans="2:21" ht="30" customHeight="1" x14ac:dyDescent="0.2">
      <c r="B345" s="68"/>
      <c r="C345" s="68"/>
      <c r="D345" s="68"/>
      <c r="E345" s="68"/>
      <c r="F345" s="68"/>
      <c r="G345" s="68"/>
      <c r="H345" s="80"/>
      <c r="I345" s="80"/>
      <c r="J345" s="80"/>
      <c r="K345" s="80"/>
      <c r="L345" s="80"/>
      <c r="M345" s="19"/>
      <c r="N345" s="80"/>
      <c r="O345" s="80"/>
      <c r="P345" s="80"/>
      <c r="Q345" s="80"/>
      <c r="R345" s="68"/>
      <c r="S345" s="68"/>
      <c r="T345" s="68"/>
      <c r="U345" s="68"/>
    </row>
    <row r="346" spans="2:21" ht="30" customHeight="1" x14ac:dyDescent="0.2">
      <c r="B346" s="68"/>
      <c r="C346" s="68"/>
      <c r="D346" s="68"/>
      <c r="E346" s="68"/>
      <c r="F346" s="68"/>
      <c r="G346" s="68"/>
      <c r="H346" s="80"/>
      <c r="I346" s="80"/>
      <c r="J346" s="80"/>
      <c r="K346" s="80"/>
      <c r="L346" s="80"/>
      <c r="M346" s="19"/>
      <c r="N346" s="80"/>
      <c r="O346" s="80"/>
      <c r="P346" s="80"/>
      <c r="Q346" s="80"/>
      <c r="R346" s="68"/>
      <c r="S346" s="68"/>
      <c r="T346" s="68"/>
      <c r="U346" s="68"/>
    </row>
    <row r="347" spans="2:21" ht="30" customHeight="1" x14ac:dyDescent="0.2">
      <c r="B347" s="68"/>
      <c r="C347" s="68"/>
      <c r="D347" s="68"/>
      <c r="E347" s="68"/>
      <c r="F347" s="68"/>
      <c r="G347" s="68"/>
      <c r="H347" s="80"/>
      <c r="I347" s="80"/>
      <c r="J347" s="80"/>
      <c r="K347" s="80"/>
      <c r="L347" s="80"/>
      <c r="M347" s="19"/>
      <c r="N347" s="80"/>
      <c r="O347" s="80"/>
      <c r="P347" s="80"/>
      <c r="Q347" s="80"/>
      <c r="R347" s="68"/>
      <c r="S347" s="68"/>
      <c r="T347" s="68"/>
      <c r="U347" s="68"/>
    </row>
    <row r="348" spans="2:21" ht="30" customHeight="1" x14ac:dyDescent="0.2">
      <c r="B348" s="68"/>
      <c r="C348" s="68"/>
      <c r="D348" s="68"/>
      <c r="E348" s="68"/>
      <c r="F348" s="68"/>
      <c r="G348" s="68"/>
      <c r="H348" s="80"/>
      <c r="I348" s="80"/>
      <c r="J348" s="80"/>
      <c r="K348" s="80"/>
      <c r="L348" s="80"/>
      <c r="M348" s="19"/>
      <c r="N348" s="80"/>
      <c r="O348" s="80"/>
      <c r="P348" s="80"/>
      <c r="Q348" s="80"/>
      <c r="R348" s="68"/>
      <c r="S348" s="68"/>
      <c r="T348" s="68"/>
      <c r="U348" s="68"/>
    </row>
    <row r="349" spans="2:21" ht="30" customHeight="1" x14ac:dyDescent="0.2">
      <c r="B349" s="68"/>
      <c r="C349" s="68"/>
      <c r="D349" s="68"/>
      <c r="E349" s="68"/>
      <c r="F349" s="68"/>
      <c r="G349" s="68"/>
      <c r="H349" s="80"/>
      <c r="I349" s="80"/>
      <c r="J349" s="80"/>
      <c r="K349" s="80"/>
      <c r="L349" s="80"/>
      <c r="M349" s="19"/>
      <c r="N349" s="80"/>
      <c r="O349" s="80"/>
      <c r="P349" s="80"/>
      <c r="Q349" s="80"/>
      <c r="R349" s="68"/>
      <c r="S349" s="68"/>
      <c r="T349" s="68"/>
      <c r="U349" s="68"/>
    </row>
    <row r="350" spans="2:21" ht="30" customHeight="1" x14ac:dyDescent="0.2">
      <c r="B350" s="68"/>
      <c r="C350" s="68"/>
      <c r="D350" s="68"/>
      <c r="E350" s="68"/>
      <c r="F350" s="68"/>
      <c r="G350" s="68"/>
      <c r="H350" s="80"/>
      <c r="I350" s="80"/>
      <c r="J350" s="80"/>
      <c r="K350" s="80"/>
      <c r="L350" s="80"/>
      <c r="M350" s="19"/>
      <c r="N350" s="80"/>
      <c r="O350" s="80"/>
      <c r="P350" s="80"/>
      <c r="Q350" s="80"/>
      <c r="R350" s="68"/>
      <c r="S350" s="68"/>
      <c r="T350" s="68"/>
      <c r="U350" s="68"/>
    </row>
    <row r="351" spans="2:21" ht="30" customHeight="1" x14ac:dyDescent="0.2">
      <c r="B351" s="68"/>
      <c r="C351" s="68"/>
      <c r="D351" s="68"/>
      <c r="E351" s="68"/>
      <c r="F351" s="68"/>
      <c r="G351" s="68"/>
      <c r="H351" s="80"/>
      <c r="I351" s="80"/>
      <c r="J351" s="80"/>
      <c r="K351" s="80"/>
      <c r="L351" s="80"/>
      <c r="M351" s="19"/>
      <c r="N351" s="80"/>
      <c r="O351" s="80"/>
      <c r="P351" s="80"/>
      <c r="Q351" s="80"/>
      <c r="R351" s="68"/>
      <c r="S351" s="68"/>
      <c r="T351" s="68"/>
      <c r="U351" s="68"/>
    </row>
    <row r="352" spans="2:21" ht="30" customHeight="1" x14ac:dyDescent="0.2">
      <c r="B352" s="68"/>
      <c r="C352" s="68"/>
      <c r="D352" s="68"/>
      <c r="E352" s="68"/>
      <c r="F352" s="68"/>
      <c r="G352" s="68"/>
      <c r="H352" s="80"/>
      <c r="I352" s="80"/>
      <c r="J352" s="80"/>
      <c r="K352" s="80"/>
      <c r="L352" s="80"/>
      <c r="M352" s="19"/>
      <c r="N352" s="80"/>
      <c r="O352" s="80"/>
      <c r="P352" s="80"/>
      <c r="Q352" s="80"/>
      <c r="R352" s="68"/>
      <c r="S352" s="68"/>
      <c r="T352" s="68"/>
      <c r="U352" s="68"/>
    </row>
    <row r="353" spans="2:21" ht="30" customHeight="1" x14ac:dyDescent="0.2">
      <c r="B353" s="68"/>
      <c r="C353" s="68"/>
      <c r="D353" s="68"/>
      <c r="E353" s="68"/>
      <c r="F353" s="68"/>
      <c r="G353" s="68"/>
      <c r="H353" s="80"/>
      <c r="I353" s="80"/>
      <c r="J353" s="80"/>
      <c r="K353" s="80"/>
      <c r="L353" s="80"/>
      <c r="M353" s="19"/>
      <c r="N353" s="80"/>
      <c r="O353" s="80"/>
      <c r="P353" s="80"/>
      <c r="Q353" s="80"/>
      <c r="R353" s="68"/>
      <c r="S353" s="68"/>
      <c r="T353" s="68"/>
      <c r="U353" s="68"/>
    </row>
    <row r="354" spans="2:21" ht="30" customHeight="1" x14ac:dyDescent="0.2">
      <c r="B354" s="68"/>
      <c r="C354" s="68"/>
      <c r="D354" s="68"/>
      <c r="E354" s="68"/>
      <c r="F354" s="68"/>
      <c r="G354" s="68"/>
      <c r="H354" s="80"/>
      <c r="I354" s="80"/>
      <c r="J354" s="80"/>
      <c r="K354" s="80"/>
      <c r="L354" s="80"/>
      <c r="M354" s="19"/>
      <c r="N354" s="80"/>
      <c r="O354" s="80"/>
      <c r="P354" s="80"/>
      <c r="Q354" s="80"/>
      <c r="R354" s="68"/>
      <c r="S354" s="68"/>
      <c r="T354" s="68"/>
      <c r="U354" s="68"/>
    </row>
    <row r="355" spans="2:21" ht="30" customHeight="1" x14ac:dyDescent="0.2">
      <c r="B355" s="68"/>
      <c r="C355" s="68"/>
      <c r="D355" s="68"/>
      <c r="E355" s="68"/>
      <c r="F355" s="68"/>
      <c r="G355" s="68"/>
      <c r="H355" s="80"/>
      <c r="I355" s="80"/>
      <c r="J355" s="80"/>
      <c r="K355" s="80"/>
      <c r="L355" s="80"/>
      <c r="M355" s="19"/>
      <c r="N355" s="80"/>
      <c r="O355" s="80"/>
      <c r="P355" s="80"/>
      <c r="Q355" s="80"/>
      <c r="R355" s="68"/>
      <c r="S355" s="68"/>
      <c r="T355" s="68"/>
      <c r="U355" s="68"/>
    </row>
    <row r="356" spans="2:21" ht="30" customHeight="1" x14ac:dyDescent="0.2">
      <c r="B356" s="68"/>
      <c r="C356" s="68"/>
      <c r="D356" s="68"/>
      <c r="E356" s="68"/>
      <c r="F356" s="68"/>
      <c r="G356" s="68"/>
      <c r="H356" s="80"/>
      <c r="I356" s="80"/>
      <c r="J356" s="80"/>
      <c r="K356" s="80"/>
      <c r="L356" s="80"/>
      <c r="M356" s="19"/>
      <c r="N356" s="80"/>
      <c r="O356" s="80"/>
      <c r="P356" s="80"/>
      <c r="Q356" s="80"/>
      <c r="R356" s="68"/>
      <c r="S356" s="68"/>
      <c r="T356" s="68"/>
      <c r="U356" s="68"/>
    </row>
    <row r="357" spans="2:21" ht="30" customHeight="1" x14ac:dyDescent="0.2">
      <c r="B357" s="68"/>
      <c r="C357" s="68"/>
      <c r="D357" s="68"/>
      <c r="E357" s="68"/>
      <c r="F357" s="68"/>
      <c r="G357" s="68"/>
      <c r="H357" s="80"/>
      <c r="I357" s="80"/>
      <c r="J357" s="80"/>
      <c r="K357" s="80"/>
      <c r="L357" s="80"/>
      <c r="M357" s="19"/>
      <c r="N357" s="80"/>
      <c r="O357" s="80"/>
      <c r="P357" s="80"/>
      <c r="Q357" s="80"/>
      <c r="R357" s="68"/>
      <c r="S357" s="68"/>
      <c r="T357" s="68"/>
      <c r="U357" s="68"/>
    </row>
    <row r="358" spans="2:21" ht="30" customHeight="1" x14ac:dyDescent="0.2">
      <c r="B358" s="68"/>
      <c r="C358" s="68"/>
      <c r="D358" s="68"/>
      <c r="E358" s="68"/>
      <c r="F358" s="68"/>
      <c r="G358" s="68"/>
      <c r="H358" s="80"/>
      <c r="I358" s="80"/>
      <c r="J358" s="80"/>
      <c r="K358" s="80"/>
      <c r="L358" s="80"/>
      <c r="M358" s="19"/>
      <c r="N358" s="80"/>
      <c r="O358" s="80"/>
      <c r="P358" s="80"/>
      <c r="Q358" s="80"/>
      <c r="R358" s="68"/>
      <c r="S358" s="68"/>
      <c r="T358" s="68"/>
      <c r="U358" s="68"/>
    </row>
    <row r="359" spans="2:21" ht="30" customHeight="1" x14ac:dyDescent="0.2">
      <c r="B359" s="68"/>
      <c r="C359" s="68"/>
      <c r="D359" s="68"/>
      <c r="E359" s="68"/>
      <c r="F359" s="68"/>
      <c r="G359" s="68"/>
      <c r="H359" s="80"/>
      <c r="I359" s="80"/>
      <c r="J359" s="80"/>
      <c r="K359" s="80"/>
      <c r="L359" s="80"/>
      <c r="M359" s="19"/>
      <c r="N359" s="80"/>
      <c r="O359" s="80"/>
      <c r="P359" s="80"/>
      <c r="Q359" s="80"/>
      <c r="R359" s="68"/>
      <c r="S359" s="68"/>
      <c r="T359" s="68"/>
      <c r="U359" s="68"/>
    </row>
    <row r="360" spans="2:21" ht="30" customHeight="1" x14ac:dyDescent="0.2">
      <c r="B360" s="68"/>
      <c r="C360" s="68"/>
      <c r="D360" s="68"/>
      <c r="E360" s="68"/>
      <c r="F360" s="68"/>
      <c r="G360" s="68"/>
      <c r="H360" s="80"/>
      <c r="I360" s="80"/>
      <c r="J360" s="80"/>
      <c r="K360" s="80"/>
      <c r="L360" s="80"/>
      <c r="M360" s="19"/>
      <c r="N360" s="80"/>
      <c r="O360" s="80"/>
      <c r="P360" s="80"/>
      <c r="Q360" s="80"/>
      <c r="R360" s="68"/>
      <c r="S360" s="68"/>
      <c r="T360" s="68"/>
      <c r="U360" s="68"/>
    </row>
    <row r="361" spans="2:21" ht="30" customHeight="1" x14ac:dyDescent="0.2">
      <c r="B361" s="68"/>
      <c r="C361" s="68"/>
      <c r="D361" s="68"/>
      <c r="E361" s="68"/>
      <c r="F361" s="68"/>
      <c r="G361" s="68"/>
      <c r="H361" s="80"/>
      <c r="I361" s="80"/>
      <c r="J361" s="80"/>
      <c r="K361" s="80"/>
      <c r="L361" s="80"/>
      <c r="M361" s="19"/>
      <c r="N361" s="80"/>
      <c r="O361" s="80"/>
      <c r="P361" s="80"/>
      <c r="Q361" s="80"/>
      <c r="R361" s="68"/>
      <c r="S361" s="68"/>
      <c r="T361" s="68"/>
      <c r="U361" s="68"/>
    </row>
    <row r="362" spans="2:21" ht="30" customHeight="1" x14ac:dyDescent="0.2">
      <c r="B362" s="68"/>
      <c r="C362" s="68"/>
      <c r="D362" s="68"/>
      <c r="E362" s="68"/>
      <c r="F362" s="68"/>
      <c r="G362" s="68"/>
      <c r="H362" s="80"/>
      <c r="I362" s="80"/>
      <c r="J362" s="80"/>
      <c r="K362" s="80"/>
      <c r="L362" s="80"/>
      <c r="M362" s="19"/>
      <c r="N362" s="80"/>
      <c r="O362" s="80"/>
      <c r="P362" s="80"/>
      <c r="Q362" s="80"/>
      <c r="R362" s="68"/>
      <c r="S362" s="68"/>
      <c r="T362" s="68"/>
      <c r="U362" s="68"/>
    </row>
    <row r="363" spans="2:21" ht="30" customHeight="1" x14ac:dyDescent="0.2">
      <c r="B363" s="68"/>
      <c r="C363" s="68"/>
      <c r="D363" s="68"/>
      <c r="E363" s="68"/>
      <c r="F363" s="68"/>
      <c r="G363" s="68"/>
      <c r="H363" s="80"/>
      <c r="I363" s="80"/>
      <c r="J363" s="80"/>
      <c r="K363" s="80"/>
      <c r="L363" s="80"/>
      <c r="M363" s="19"/>
      <c r="N363" s="80"/>
      <c r="O363" s="80"/>
      <c r="P363" s="80"/>
      <c r="Q363" s="80"/>
      <c r="R363" s="68"/>
      <c r="S363" s="68"/>
      <c r="T363" s="68"/>
      <c r="U363" s="68"/>
    </row>
    <row r="364" spans="2:21" ht="30" customHeight="1" x14ac:dyDescent="0.2">
      <c r="B364" s="68"/>
      <c r="C364" s="68"/>
      <c r="D364" s="68"/>
      <c r="E364" s="68"/>
      <c r="F364" s="68"/>
      <c r="G364" s="68"/>
      <c r="H364" s="80"/>
      <c r="I364" s="80"/>
      <c r="J364" s="80"/>
      <c r="K364" s="80"/>
      <c r="L364" s="80"/>
      <c r="M364" s="19"/>
      <c r="N364" s="80"/>
      <c r="O364" s="80"/>
      <c r="P364" s="80"/>
      <c r="Q364" s="80"/>
      <c r="R364" s="68"/>
      <c r="S364" s="68"/>
      <c r="T364" s="68"/>
      <c r="U364" s="68"/>
    </row>
    <row r="365" spans="2:21" ht="30" customHeight="1" x14ac:dyDescent="0.2">
      <c r="B365" s="68"/>
      <c r="C365" s="68"/>
      <c r="D365" s="68"/>
      <c r="E365" s="68"/>
      <c r="F365" s="68"/>
      <c r="G365" s="68"/>
      <c r="H365" s="80"/>
      <c r="I365" s="80"/>
      <c r="J365" s="80"/>
      <c r="K365" s="80"/>
      <c r="L365" s="80"/>
      <c r="M365" s="19"/>
      <c r="N365" s="80"/>
      <c r="O365" s="80"/>
      <c r="P365" s="80"/>
      <c r="Q365" s="80"/>
      <c r="R365" s="68"/>
      <c r="S365" s="68"/>
      <c r="T365" s="68"/>
      <c r="U365" s="68"/>
    </row>
    <row r="366" spans="2:21" ht="30" customHeight="1" x14ac:dyDescent="0.2">
      <c r="B366" s="68"/>
      <c r="C366" s="68"/>
      <c r="D366" s="68"/>
      <c r="E366" s="68"/>
      <c r="F366" s="68"/>
      <c r="G366" s="68"/>
      <c r="H366" s="80"/>
      <c r="I366" s="80"/>
      <c r="J366" s="80"/>
      <c r="K366" s="80"/>
      <c r="L366" s="80"/>
      <c r="M366" s="19"/>
      <c r="N366" s="80"/>
      <c r="O366" s="80"/>
      <c r="P366" s="80"/>
      <c r="Q366" s="80"/>
      <c r="R366" s="68"/>
      <c r="S366" s="68"/>
      <c r="T366" s="68"/>
      <c r="U366" s="68"/>
    </row>
    <row r="367" spans="2:21" ht="30" customHeight="1" x14ac:dyDescent="0.2">
      <c r="B367" s="68"/>
      <c r="C367" s="68"/>
      <c r="D367" s="68"/>
      <c r="E367" s="68"/>
      <c r="F367" s="68"/>
      <c r="G367" s="68"/>
      <c r="H367" s="80"/>
      <c r="I367" s="80"/>
      <c r="J367" s="80"/>
      <c r="K367" s="80"/>
      <c r="L367" s="80"/>
      <c r="M367" s="19"/>
      <c r="N367" s="80"/>
      <c r="O367" s="80"/>
      <c r="P367" s="80"/>
      <c r="Q367" s="80"/>
      <c r="R367" s="68"/>
      <c r="S367" s="68"/>
      <c r="T367" s="68"/>
      <c r="U367" s="68"/>
    </row>
    <row r="368" spans="2:21" ht="30" customHeight="1" x14ac:dyDescent="0.2">
      <c r="B368" s="68"/>
      <c r="C368" s="68"/>
      <c r="D368" s="68"/>
      <c r="E368" s="68"/>
      <c r="F368" s="68"/>
      <c r="G368" s="68"/>
      <c r="H368" s="80"/>
      <c r="I368" s="80"/>
      <c r="J368" s="80"/>
      <c r="K368" s="80"/>
      <c r="L368" s="80"/>
      <c r="M368" s="19"/>
      <c r="N368" s="80"/>
      <c r="O368" s="80"/>
      <c r="P368" s="80"/>
      <c r="Q368" s="80"/>
      <c r="R368" s="68"/>
      <c r="S368" s="68"/>
      <c r="T368" s="68"/>
      <c r="U368" s="68"/>
    </row>
    <row r="369" spans="2:21" ht="30" customHeight="1" x14ac:dyDescent="0.2">
      <c r="B369" s="68"/>
      <c r="C369" s="68"/>
      <c r="D369" s="68"/>
      <c r="E369" s="68"/>
      <c r="F369" s="68"/>
      <c r="G369" s="68"/>
      <c r="H369" s="80"/>
      <c r="I369" s="80"/>
      <c r="J369" s="80"/>
      <c r="K369" s="80"/>
      <c r="L369" s="80"/>
      <c r="M369" s="19"/>
      <c r="N369" s="80"/>
      <c r="O369" s="80"/>
      <c r="P369" s="80"/>
      <c r="Q369" s="80"/>
      <c r="R369" s="68"/>
      <c r="S369" s="68"/>
      <c r="T369" s="68"/>
      <c r="U369" s="68"/>
    </row>
    <row r="370" spans="2:21" ht="30" customHeight="1" x14ac:dyDescent="0.2">
      <c r="B370" s="68"/>
      <c r="C370" s="68"/>
      <c r="D370" s="68"/>
      <c r="E370" s="68"/>
      <c r="F370" s="68"/>
      <c r="G370" s="68"/>
      <c r="H370" s="80"/>
      <c r="I370" s="80"/>
      <c r="J370" s="80"/>
      <c r="K370" s="80"/>
      <c r="L370" s="80"/>
      <c r="M370" s="19"/>
      <c r="N370" s="80"/>
      <c r="O370" s="80"/>
      <c r="P370" s="80"/>
      <c r="Q370" s="80"/>
      <c r="R370" s="68"/>
      <c r="S370" s="68"/>
      <c r="T370" s="68"/>
      <c r="U370" s="68"/>
    </row>
    <row r="371" spans="2:21" ht="30" customHeight="1" x14ac:dyDescent="0.2">
      <c r="B371" s="68"/>
      <c r="C371" s="68"/>
      <c r="D371" s="68"/>
      <c r="E371" s="68"/>
      <c r="F371" s="68"/>
      <c r="G371" s="68"/>
      <c r="H371" s="80"/>
      <c r="I371" s="80"/>
      <c r="J371" s="80"/>
      <c r="K371" s="80"/>
      <c r="L371" s="80"/>
      <c r="M371" s="19"/>
      <c r="N371" s="80"/>
      <c r="O371" s="80"/>
      <c r="P371" s="80"/>
      <c r="Q371" s="80"/>
      <c r="R371" s="68"/>
      <c r="S371" s="68"/>
      <c r="T371" s="68"/>
      <c r="U371" s="68"/>
    </row>
    <row r="372" spans="2:21" ht="30" customHeight="1" x14ac:dyDescent="0.2">
      <c r="B372" s="68"/>
      <c r="C372" s="68"/>
      <c r="D372" s="68"/>
      <c r="E372" s="68"/>
      <c r="F372" s="68"/>
      <c r="G372" s="68"/>
      <c r="H372" s="80"/>
      <c r="I372" s="80"/>
      <c r="J372" s="80"/>
      <c r="K372" s="80"/>
      <c r="L372" s="80"/>
      <c r="M372" s="19"/>
      <c r="N372" s="80"/>
      <c r="O372" s="80"/>
      <c r="P372" s="80"/>
      <c r="Q372" s="80"/>
      <c r="R372" s="68"/>
      <c r="S372" s="68"/>
      <c r="T372" s="68"/>
      <c r="U372" s="68"/>
    </row>
    <row r="373" spans="2:21" ht="30" customHeight="1" x14ac:dyDescent="0.2">
      <c r="B373" s="68"/>
      <c r="C373" s="68"/>
      <c r="D373" s="68"/>
      <c r="E373" s="68"/>
      <c r="F373" s="68"/>
      <c r="G373" s="68"/>
      <c r="H373" s="80"/>
      <c r="I373" s="80"/>
      <c r="J373" s="80"/>
      <c r="K373" s="80"/>
      <c r="L373" s="80"/>
      <c r="M373" s="19"/>
      <c r="N373" s="80"/>
      <c r="O373" s="80"/>
      <c r="P373" s="80"/>
      <c r="Q373" s="80"/>
      <c r="R373" s="68"/>
      <c r="S373" s="68"/>
      <c r="T373" s="68"/>
      <c r="U373" s="68"/>
    </row>
    <row r="374" spans="2:21" ht="30" customHeight="1" x14ac:dyDescent="0.2">
      <c r="B374" s="68"/>
      <c r="C374" s="68"/>
      <c r="D374" s="68"/>
      <c r="E374" s="68"/>
      <c r="F374" s="68"/>
      <c r="G374" s="68"/>
      <c r="H374" s="80"/>
      <c r="I374" s="80"/>
      <c r="J374" s="80"/>
      <c r="K374" s="80"/>
      <c r="L374" s="80"/>
      <c r="M374" s="19"/>
      <c r="N374" s="80"/>
      <c r="O374" s="80"/>
      <c r="P374" s="80"/>
      <c r="Q374" s="80"/>
      <c r="R374" s="68"/>
      <c r="S374" s="68"/>
      <c r="T374" s="68"/>
      <c r="U374" s="68"/>
    </row>
    <row r="375" spans="2:21" ht="30" customHeight="1" x14ac:dyDescent="0.2">
      <c r="B375" s="68"/>
      <c r="C375" s="68"/>
      <c r="D375" s="68"/>
      <c r="E375" s="68"/>
      <c r="F375" s="68"/>
      <c r="G375" s="68"/>
      <c r="H375" s="80"/>
      <c r="I375" s="80"/>
      <c r="J375" s="80"/>
      <c r="K375" s="80"/>
      <c r="L375" s="80"/>
      <c r="M375" s="19"/>
      <c r="N375" s="80"/>
      <c r="O375" s="80"/>
      <c r="P375" s="80"/>
      <c r="Q375" s="80"/>
      <c r="R375" s="68"/>
      <c r="S375" s="68"/>
      <c r="T375" s="68"/>
      <c r="U375" s="68"/>
    </row>
    <row r="376" spans="2:21" ht="30" customHeight="1" x14ac:dyDescent="0.2">
      <c r="B376" s="68"/>
      <c r="C376" s="68"/>
      <c r="D376" s="68"/>
      <c r="E376" s="68"/>
      <c r="F376" s="68"/>
      <c r="G376" s="68"/>
      <c r="H376" s="80"/>
      <c r="I376" s="80"/>
      <c r="J376" s="80"/>
      <c r="K376" s="80"/>
      <c r="L376" s="80"/>
      <c r="M376" s="19"/>
      <c r="N376" s="80"/>
      <c r="O376" s="80"/>
      <c r="P376" s="80"/>
      <c r="Q376" s="80"/>
      <c r="R376" s="68"/>
      <c r="S376" s="68"/>
      <c r="T376" s="68"/>
      <c r="U376" s="68"/>
    </row>
    <row r="377" spans="2:21" ht="30" customHeight="1" x14ac:dyDescent="0.2">
      <c r="B377" s="68"/>
      <c r="C377" s="68"/>
      <c r="D377" s="68"/>
      <c r="E377" s="68"/>
      <c r="F377" s="68"/>
      <c r="G377" s="68"/>
      <c r="H377" s="80"/>
      <c r="I377" s="80"/>
      <c r="J377" s="80"/>
      <c r="K377" s="80"/>
      <c r="L377" s="80"/>
      <c r="M377" s="19"/>
      <c r="N377" s="80"/>
      <c r="O377" s="80"/>
      <c r="P377" s="80"/>
      <c r="Q377" s="80"/>
      <c r="R377" s="68"/>
      <c r="S377" s="68"/>
      <c r="T377" s="68"/>
      <c r="U377" s="68"/>
    </row>
    <row r="378" spans="2:21" ht="30" customHeight="1" x14ac:dyDescent="0.2">
      <c r="B378" s="68"/>
      <c r="C378" s="68"/>
      <c r="D378" s="68"/>
      <c r="E378" s="68"/>
      <c r="F378" s="68"/>
      <c r="G378" s="68"/>
      <c r="H378" s="80"/>
      <c r="I378" s="80"/>
      <c r="J378" s="80"/>
      <c r="K378" s="80"/>
      <c r="L378" s="80"/>
      <c r="M378" s="19"/>
      <c r="N378" s="80"/>
      <c r="O378" s="80"/>
      <c r="P378" s="80"/>
      <c r="Q378" s="80"/>
      <c r="R378" s="68"/>
      <c r="S378" s="68"/>
      <c r="T378" s="68"/>
      <c r="U378" s="68"/>
    </row>
    <row r="379" spans="2:21" ht="30" customHeight="1" x14ac:dyDescent="0.2">
      <c r="B379" s="68"/>
      <c r="C379" s="68"/>
      <c r="D379" s="68"/>
      <c r="E379" s="68"/>
      <c r="F379" s="68"/>
      <c r="G379" s="68"/>
      <c r="H379" s="80"/>
      <c r="I379" s="80"/>
      <c r="J379" s="80"/>
      <c r="K379" s="80"/>
      <c r="L379" s="80"/>
      <c r="M379" s="19"/>
      <c r="N379" s="80"/>
      <c r="O379" s="80"/>
      <c r="P379" s="80"/>
      <c r="Q379" s="80"/>
      <c r="R379" s="68"/>
      <c r="S379" s="68"/>
      <c r="T379" s="68"/>
      <c r="U379" s="68"/>
    </row>
    <row r="380" spans="2:21" ht="30" customHeight="1" x14ac:dyDescent="0.2">
      <c r="B380" s="68"/>
      <c r="C380" s="68"/>
      <c r="D380" s="68"/>
      <c r="E380" s="68"/>
      <c r="F380" s="68"/>
      <c r="G380" s="68"/>
      <c r="H380" s="80"/>
      <c r="I380" s="80"/>
      <c r="J380" s="80"/>
      <c r="K380" s="80"/>
      <c r="L380" s="80"/>
      <c r="M380" s="19"/>
      <c r="N380" s="80"/>
      <c r="O380" s="80"/>
      <c r="P380" s="80"/>
      <c r="Q380" s="80"/>
      <c r="R380" s="68"/>
      <c r="S380" s="68"/>
      <c r="T380" s="68"/>
      <c r="U380" s="68"/>
    </row>
    <row r="381" spans="2:21" ht="30" customHeight="1" x14ac:dyDescent="0.2">
      <c r="B381" s="68"/>
      <c r="C381" s="68"/>
      <c r="D381" s="68"/>
      <c r="E381" s="68"/>
      <c r="F381" s="68"/>
      <c r="G381" s="68"/>
      <c r="H381" s="80"/>
      <c r="I381" s="80"/>
      <c r="J381" s="80"/>
      <c r="K381" s="80"/>
      <c r="L381" s="80"/>
      <c r="M381" s="19"/>
      <c r="N381" s="80"/>
      <c r="O381" s="80"/>
      <c r="P381" s="80"/>
      <c r="Q381" s="80"/>
      <c r="R381" s="68"/>
      <c r="S381" s="68"/>
      <c r="T381" s="68"/>
      <c r="U381" s="68"/>
    </row>
    <row r="382" spans="2:21" ht="30" customHeight="1" x14ac:dyDescent="0.2">
      <c r="B382" s="68"/>
      <c r="C382" s="68"/>
      <c r="D382" s="68"/>
      <c r="E382" s="68"/>
      <c r="F382" s="68"/>
      <c r="G382" s="68"/>
      <c r="H382" s="80"/>
      <c r="I382" s="80"/>
      <c r="J382" s="80"/>
      <c r="K382" s="80"/>
      <c r="L382" s="80"/>
      <c r="M382" s="19"/>
      <c r="N382" s="80"/>
      <c r="O382" s="80"/>
      <c r="P382" s="80"/>
      <c r="Q382" s="80"/>
      <c r="R382" s="68"/>
      <c r="S382" s="68"/>
      <c r="T382" s="68"/>
      <c r="U382" s="68"/>
    </row>
    <row r="383" spans="2:21" ht="30" customHeight="1" x14ac:dyDescent="0.2">
      <c r="B383" s="68"/>
      <c r="C383" s="68"/>
      <c r="D383" s="68"/>
      <c r="E383" s="68"/>
      <c r="F383" s="68"/>
      <c r="G383" s="68"/>
      <c r="H383" s="80"/>
      <c r="I383" s="80"/>
      <c r="J383" s="80"/>
      <c r="K383" s="80"/>
      <c r="L383" s="80"/>
      <c r="M383" s="19"/>
      <c r="N383" s="80"/>
      <c r="O383" s="80"/>
      <c r="P383" s="80"/>
      <c r="Q383" s="80"/>
      <c r="R383" s="68"/>
      <c r="S383" s="68"/>
      <c r="T383" s="68"/>
      <c r="U383" s="68"/>
    </row>
    <row r="384" spans="2:21" ht="30" customHeight="1" x14ac:dyDescent="0.2">
      <c r="B384" s="68"/>
      <c r="C384" s="68"/>
      <c r="D384" s="68"/>
      <c r="E384" s="68"/>
      <c r="F384" s="68"/>
      <c r="G384" s="68"/>
      <c r="H384" s="80"/>
      <c r="I384" s="80"/>
      <c r="J384" s="80"/>
      <c r="K384" s="80"/>
      <c r="L384" s="80"/>
      <c r="M384" s="19"/>
      <c r="N384" s="80"/>
      <c r="O384" s="80"/>
      <c r="P384" s="80"/>
      <c r="Q384" s="80"/>
      <c r="R384" s="68"/>
      <c r="S384" s="68"/>
      <c r="T384" s="68"/>
      <c r="U384" s="68"/>
    </row>
    <row r="385" spans="2:21" ht="30" customHeight="1" x14ac:dyDescent="0.2">
      <c r="B385" s="68"/>
      <c r="C385" s="68"/>
      <c r="D385" s="68"/>
      <c r="E385" s="68"/>
      <c r="F385" s="68"/>
      <c r="G385" s="68"/>
      <c r="H385" s="80"/>
      <c r="I385" s="80"/>
      <c r="J385" s="80"/>
      <c r="K385" s="80"/>
      <c r="L385" s="80"/>
      <c r="M385" s="19"/>
      <c r="N385" s="80"/>
      <c r="O385" s="80"/>
      <c r="P385" s="80"/>
      <c r="Q385" s="80"/>
      <c r="R385" s="68"/>
      <c r="S385" s="68"/>
      <c r="T385" s="68"/>
      <c r="U385" s="68"/>
    </row>
    <row r="386" spans="2:21" ht="30" customHeight="1" x14ac:dyDescent="0.2">
      <c r="B386" s="68"/>
      <c r="C386" s="68"/>
      <c r="D386" s="68"/>
      <c r="E386" s="68"/>
      <c r="F386" s="68"/>
      <c r="G386" s="68"/>
      <c r="H386" s="80"/>
      <c r="I386" s="80"/>
      <c r="J386" s="80"/>
      <c r="K386" s="80"/>
      <c r="L386" s="80"/>
      <c r="M386" s="19"/>
      <c r="N386" s="80"/>
      <c r="O386" s="80"/>
      <c r="P386" s="80"/>
      <c r="Q386" s="80"/>
      <c r="R386" s="68"/>
      <c r="S386" s="68"/>
      <c r="T386" s="68"/>
      <c r="U386" s="68"/>
    </row>
    <row r="387" spans="2:21" ht="30" customHeight="1" x14ac:dyDescent="0.2">
      <c r="B387" s="68"/>
      <c r="C387" s="68"/>
      <c r="D387" s="68"/>
      <c r="E387" s="68"/>
      <c r="F387" s="68"/>
      <c r="G387" s="68"/>
      <c r="H387" s="80"/>
      <c r="I387" s="80"/>
      <c r="J387" s="80"/>
      <c r="K387" s="80"/>
      <c r="L387" s="80"/>
      <c r="M387" s="19"/>
      <c r="N387" s="80"/>
      <c r="O387" s="80"/>
      <c r="P387" s="80"/>
      <c r="Q387" s="80"/>
      <c r="R387" s="68"/>
      <c r="S387" s="68"/>
      <c r="T387" s="68"/>
      <c r="U387" s="68"/>
    </row>
    <row r="388" spans="2:21" ht="30" customHeight="1" x14ac:dyDescent="0.2">
      <c r="B388" s="68"/>
      <c r="C388" s="68"/>
      <c r="D388" s="68"/>
      <c r="E388" s="68"/>
      <c r="F388" s="68"/>
      <c r="G388" s="68"/>
      <c r="H388" s="80"/>
      <c r="I388" s="80"/>
      <c r="J388" s="80"/>
      <c r="K388" s="80"/>
      <c r="L388" s="80"/>
      <c r="M388" s="19"/>
      <c r="N388" s="80"/>
      <c r="O388" s="80"/>
      <c r="P388" s="80"/>
      <c r="Q388" s="80"/>
      <c r="R388" s="68"/>
      <c r="S388" s="68"/>
      <c r="T388" s="68"/>
      <c r="U388" s="68"/>
    </row>
    <row r="389" spans="2:21" ht="30" customHeight="1" x14ac:dyDescent="0.2">
      <c r="B389" s="68"/>
      <c r="C389" s="68"/>
      <c r="D389" s="68"/>
      <c r="E389" s="68"/>
      <c r="F389" s="68"/>
      <c r="G389" s="68"/>
      <c r="H389" s="80"/>
      <c r="I389" s="80"/>
      <c r="J389" s="80"/>
      <c r="K389" s="80"/>
      <c r="L389" s="80"/>
      <c r="M389" s="19"/>
      <c r="N389" s="80"/>
      <c r="O389" s="80"/>
      <c r="P389" s="80"/>
      <c r="Q389" s="80"/>
      <c r="R389" s="68"/>
      <c r="S389" s="68"/>
      <c r="T389" s="68"/>
      <c r="U389" s="68"/>
    </row>
    <row r="390" spans="2:21" ht="30" customHeight="1" x14ac:dyDescent="0.2">
      <c r="B390" s="68"/>
      <c r="C390" s="68"/>
      <c r="D390" s="68"/>
      <c r="E390" s="68"/>
      <c r="F390" s="68"/>
      <c r="G390" s="68"/>
      <c r="H390" s="80"/>
      <c r="I390" s="80"/>
      <c r="J390" s="80"/>
      <c r="K390" s="80"/>
      <c r="L390" s="80"/>
      <c r="M390" s="19"/>
      <c r="N390" s="80"/>
      <c r="O390" s="80"/>
      <c r="P390" s="80"/>
      <c r="Q390" s="80"/>
      <c r="R390" s="68"/>
      <c r="S390" s="68"/>
      <c r="T390" s="68"/>
      <c r="U390" s="68"/>
    </row>
    <row r="391" spans="2:21" ht="30" customHeight="1" x14ac:dyDescent="0.2">
      <c r="B391" s="68"/>
      <c r="C391" s="68"/>
      <c r="D391" s="68"/>
      <c r="E391" s="68"/>
      <c r="F391" s="68"/>
      <c r="G391" s="68"/>
      <c r="H391" s="80"/>
      <c r="I391" s="80"/>
      <c r="J391" s="80"/>
      <c r="K391" s="80"/>
      <c r="L391" s="80"/>
      <c r="M391" s="19"/>
      <c r="N391" s="80"/>
      <c r="O391" s="80"/>
      <c r="P391" s="80"/>
      <c r="Q391" s="80"/>
      <c r="R391" s="68"/>
      <c r="S391" s="68"/>
      <c r="T391" s="68"/>
      <c r="U391" s="68"/>
    </row>
    <row r="392" spans="2:21" ht="30" customHeight="1" x14ac:dyDescent="0.2">
      <c r="B392" s="68"/>
      <c r="C392" s="68"/>
      <c r="D392" s="68"/>
      <c r="E392" s="68"/>
      <c r="F392" s="68"/>
      <c r="G392" s="68"/>
      <c r="H392" s="80"/>
      <c r="I392" s="80"/>
      <c r="J392" s="80"/>
      <c r="K392" s="80"/>
      <c r="L392" s="80"/>
      <c r="M392" s="19"/>
      <c r="N392" s="80"/>
      <c r="O392" s="80"/>
      <c r="P392" s="80"/>
      <c r="Q392" s="80"/>
      <c r="R392" s="68"/>
      <c r="S392" s="68"/>
      <c r="T392" s="68"/>
      <c r="U392" s="68"/>
    </row>
    <row r="393" spans="2:21" ht="30" customHeight="1" x14ac:dyDescent="0.2">
      <c r="B393" s="68"/>
      <c r="C393" s="68"/>
      <c r="D393" s="68"/>
      <c r="E393" s="68"/>
      <c r="F393" s="68"/>
      <c r="G393" s="68"/>
      <c r="H393" s="80"/>
      <c r="I393" s="80"/>
      <c r="J393" s="80"/>
      <c r="K393" s="80"/>
      <c r="L393" s="80"/>
      <c r="M393" s="19"/>
      <c r="N393" s="80"/>
      <c r="O393" s="80"/>
      <c r="P393" s="80"/>
      <c r="Q393" s="80"/>
      <c r="R393" s="68"/>
      <c r="S393" s="68"/>
      <c r="T393" s="68"/>
      <c r="U393" s="68"/>
    </row>
    <row r="394" spans="2:21" ht="30" customHeight="1" x14ac:dyDescent="0.2">
      <c r="B394" s="68"/>
      <c r="C394" s="68"/>
      <c r="D394" s="68"/>
      <c r="E394" s="68"/>
      <c r="F394" s="68"/>
      <c r="G394" s="68"/>
      <c r="H394" s="80"/>
      <c r="I394" s="80"/>
      <c r="J394" s="80"/>
      <c r="K394" s="80"/>
      <c r="L394" s="80"/>
      <c r="M394" s="19"/>
      <c r="N394" s="80"/>
      <c r="O394" s="80"/>
      <c r="P394" s="80"/>
      <c r="Q394" s="80"/>
      <c r="R394" s="68"/>
      <c r="S394" s="68"/>
      <c r="T394" s="68"/>
      <c r="U394" s="68"/>
    </row>
  </sheetData>
  <mergeCells count="2">
    <mergeCell ref="G3:J3"/>
    <mergeCell ref="N3:Q3"/>
  </mergeCells>
  <conditionalFormatting sqref="F1:F1048576">
    <cfRule type="duplicateValues" dxfId="25" priority="1"/>
  </conditionalFormatting>
  <pageMargins left="0.7" right="0.7" top="0.75" bottom="0.75" header="0.3" footer="0.3"/>
  <pageSetup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F27FB-C7DB-4382-BD28-20FA5C4738A7}">
  <sheetPr filterMode="1"/>
  <dimension ref="B1:F32"/>
  <sheetViews>
    <sheetView workbookViewId="0">
      <selection activeCell="E37" sqref="E37"/>
    </sheetView>
  </sheetViews>
  <sheetFormatPr defaultRowHeight="15" x14ac:dyDescent="0.2"/>
  <cols>
    <col min="2" max="2" width="54.48046875" customWidth="1"/>
    <col min="5" max="5" width="117.57421875" customWidth="1"/>
  </cols>
  <sheetData>
    <row r="1" spans="2:6" ht="27.75" x14ac:dyDescent="0.2">
      <c r="B1" s="103" t="s">
        <v>4</v>
      </c>
      <c r="C1" s="104" t="s">
        <v>5</v>
      </c>
      <c r="D1" s="103" t="s">
        <v>6</v>
      </c>
      <c r="E1" s="104" t="s">
        <v>7</v>
      </c>
    </row>
    <row r="2" spans="2:6" x14ac:dyDescent="0.2">
      <c r="B2" s="99" t="s">
        <v>39</v>
      </c>
      <c r="C2" s="99" t="s">
        <v>201</v>
      </c>
      <c r="D2" s="99" t="s">
        <v>40</v>
      </c>
      <c r="E2" s="100" t="s">
        <v>41</v>
      </c>
    </row>
    <row r="3" spans="2:6" ht="27.75" x14ac:dyDescent="0.2">
      <c r="B3" s="68" t="s">
        <v>39</v>
      </c>
      <c r="C3" s="68" t="s">
        <v>201</v>
      </c>
      <c r="D3" s="18" t="s">
        <v>55</v>
      </c>
      <c r="E3" s="55" t="s">
        <v>41</v>
      </c>
      <c r="F3">
        <v>-1</v>
      </c>
    </row>
    <row r="4" spans="2:6" ht="27.75" x14ac:dyDescent="0.2">
      <c r="B4" s="99" t="s">
        <v>39</v>
      </c>
      <c r="C4" s="99" t="s">
        <v>201</v>
      </c>
      <c r="D4" s="101" t="s">
        <v>55</v>
      </c>
      <c r="E4" s="100" t="s">
        <v>41</v>
      </c>
      <c r="F4">
        <v>-1</v>
      </c>
    </row>
    <row r="5" spans="2:6" hidden="1" x14ac:dyDescent="0.2">
      <c r="B5" s="68" t="s">
        <v>58</v>
      </c>
      <c r="C5" s="68" t="s">
        <v>203</v>
      </c>
      <c r="D5" s="68" t="s">
        <v>59</v>
      </c>
      <c r="E5" s="56" t="s">
        <v>60</v>
      </c>
    </row>
    <row r="6" spans="2:6" hidden="1" x14ac:dyDescent="0.2">
      <c r="B6" s="99" t="s">
        <v>58</v>
      </c>
      <c r="C6" s="99" t="s">
        <v>203</v>
      </c>
      <c r="D6" s="99" t="s">
        <v>59</v>
      </c>
      <c r="E6" s="102" t="s">
        <v>60</v>
      </c>
      <c r="F6">
        <v>-1</v>
      </c>
    </row>
    <row r="7" spans="2:6" hidden="1" x14ac:dyDescent="0.2">
      <c r="B7" s="90" t="s">
        <v>284</v>
      </c>
      <c r="C7" s="68" t="s">
        <v>361</v>
      </c>
      <c r="D7" s="68" t="s">
        <v>278</v>
      </c>
      <c r="E7" s="56" t="s">
        <v>372</v>
      </c>
      <c r="F7">
        <v>-1</v>
      </c>
    </row>
    <row r="8" spans="2:6" hidden="1" x14ac:dyDescent="0.2">
      <c r="B8" s="90" t="s">
        <v>285</v>
      </c>
      <c r="C8" s="99" t="s">
        <v>361</v>
      </c>
      <c r="D8" s="99" t="s">
        <v>278</v>
      </c>
      <c r="E8" s="102" t="s">
        <v>372</v>
      </c>
      <c r="F8">
        <v>-1</v>
      </c>
    </row>
    <row r="9" spans="2:6" hidden="1" x14ac:dyDescent="0.2">
      <c r="B9" s="90" t="s">
        <v>286</v>
      </c>
      <c r="C9" s="68" t="s">
        <v>361</v>
      </c>
      <c r="D9" s="68" t="s">
        <v>278</v>
      </c>
      <c r="E9" s="56" t="s">
        <v>372</v>
      </c>
    </row>
    <row r="10" spans="2:6" hidden="1" x14ac:dyDescent="0.2">
      <c r="B10" s="99" t="s">
        <v>283</v>
      </c>
      <c r="C10" s="99" t="s">
        <v>361</v>
      </c>
      <c r="D10" s="99" t="s">
        <v>278</v>
      </c>
      <c r="E10" s="102" t="s">
        <v>372</v>
      </c>
    </row>
    <row r="11" spans="2:6" hidden="1" x14ac:dyDescent="0.2">
      <c r="B11" s="44" t="s">
        <v>277</v>
      </c>
      <c r="C11" s="68" t="s">
        <v>361</v>
      </c>
      <c r="D11" s="68" t="s">
        <v>278</v>
      </c>
      <c r="E11" s="56" t="s">
        <v>372</v>
      </c>
      <c r="F11">
        <v>-1</v>
      </c>
    </row>
    <row r="12" spans="2:6" hidden="1" x14ac:dyDescent="0.2">
      <c r="B12" s="44" t="s">
        <v>280</v>
      </c>
      <c r="C12" s="99" t="s">
        <v>361</v>
      </c>
      <c r="D12" s="99" t="s">
        <v>278</v>
      </c>
      <c r="E12" s="102" t="s">
        <v>372</v>
      </c>
    </row>
    <row r="13" spans="2:6" hidden="1" x14ac:dyDescent="0.2">
      <c r="B13" s="68" t="s">
        <v>282</v>
      </c>
      <c r="C13" s="68" t="s">
        <v>361</v>
      </c>
      <c r="D13" s="68" t="s">
        <v>278</v>
      </c>
      <c r="E13" s="56" t="s">
        <v>372</v>
      </c>
    </row>
    <row r="14" spans="2:6" hidden="1" x14ac:dyDescent="0.2">
      <c r="B14" s="89" t="s">
        <v>345</v>
      </c>
      <c r="C14" s="99" t="s">
        <v>210</v>
      </c>
      <c r="D14" s="101" t="s">
        <v>123</v>
      </c>
      <c r="E14" s="100" t="s">
        <v>344</v>
      </c>
      <c r="F14">
        <v>-1</v>
      </c>
    </row>
    <row r="15" spans="2:6" hidden="1" x14ac:dyDescent="0.2">
      <c r="B15" s="89" t="s">
        <v>343</v>
      </c>
      <c r="C15" s="68" t="s">
        <v>210</v>
      </c>
      <c r="D15" s="18" t="s">
        <v>123</v>
      </c>
      <c r="E15" s="55" t="s">
        <v>344</v>
      </c>
    </row>
    <row r="16" spans="2:6" hidden="1" x14ac:dyDescent="0.2">
      <c r="B16" s="91" t="s">
        <v>152</v>
      </c>
      <c r="C16" s="99" t="s">
        <v>210</v>
      </c>
      <c r="D16" s="101" t="s">
        <v>123</v>
      </c>
      <c r="E16" s="100" t="s">
        <v>151</v>
      </c>
      <c r="F16">
        <v>-1</v>
      </c>
    </row>
    <row r="17" spans="2:6" hidden="1" x14ac:dyDescent="0.2">
      <c r="B17" s="91" t="s">
        <v>150</v>
      </c>
      <c r="C17" s="68" t="s">
        <v>210</v>
      </c>
      <c r="D17" s="18" t="s">
        <v>123</v>
      </c>
      <c r="E17" s="55" t="s">
        <v>151</v>
      </c>
    </row>
    <row r="18" spans="2:6" hidden="1" x14ac:dyDescent="0.2">
      <c r="B18" s="92" t="s">
        <v>178</v>
      </c>
      <c r="C18" s="99" t="s">
        <v>210</v>
      </c>
      <c r="D18" s="101" t="s">
        <v>123</v>
      </c>
      <c r="E18" s="100" t="s">
        <v>276</v>
      </c>
      <c r="F18">
        <v>-1</v>
      </c>
    </row>
    <row r="19" spans="2:6" hidden="1" x14ac:dyDescent="0.2">
      <c r="B19" s="92" t="s">
        <v>177</v>
      </c>
      <c r="C19" s="68" t="s">
        <v>210</v>
      </c>
      <c r="D19" s="18" t="s">
        <v>123</v>
      </c>
      <c r="E19" s="55" t="s">
        <v>276</v>
      </c>
    </row>
    <row r="20" spans="2:6" hidden="1" x14ac:dyDescent="0.2">
      <c r="B20" s="93" t="s">
        <v>168</v>
      </c>
      <c r="C20" s="99" t="s">
        <v>210</v>
      </c>
      <c r="D20" s="101" t="s">
        <v>123</v>
      </c>
      <c r="E20" s="100" t="s">
        <v>355</v>
      </c>
      <c r="F20">
        <v>-1</v>
      </c>
    </row>
    <row r="21" spans="2:6" hidden="1" x14ac:dyDescent="0.2">
      <c r="B21" s="93" t="s">
        <v>166</v>
      </c>
      <c r="C21" s="68" t="s">
        <v>210</v>
      </c>
      <c r="D21" s="18" t="s">
        <v>123</v>
      </c>
      <c r="E21" s="55" t="s">
        <v>355</v>
      </c>
    </row>
    <row r="22" spans="2:6" hidden="1" x14ac:dyDescent="0.2">
      <c r="B22" s="94" t="s">
        <v>121</v>
      </c>
      <c r="C22" s="99" t="s">
        <v>210</v>
      </c>
      <c r="D22" s="99" t="s">
        <v>119</v>
      </c>
      <c r="E22" s="102" t="s">
        <v>120</v>
      </c>
      <c r="F22">
        <v>-1</v>
      </c>
    </row>
    <row r="23" spans="2:6" hidden="1" x14ac:dyDescent="0.2">
      <c r="B23" s="94" t="s">
        <v>118</v>
      </c>
      <c r="C23" s="68" t="s">
        <v>210</v>
      </c>
      <c r="D23" s="68" t="s">
        <v>119</v>
      </c>
      <c r="E23" s="56" t="s">
        <v>120</v>
      </c>
    </row>
    <row r="24" spans="2:6" hidden="1" x14ac:dyDescent="0.2">
      <c r="B24" s="95" t="s">
        <v>128</v>
      </c>
      <c r="C24" s="99" t="s">
        <v>210</v>
      </c>
      <c r="D24" s="101" t="s">
        <v>123</v>
      </c>
      <c r="E24" s="100" t="s">
        <v>342</v>
      </c>
      <c r="F24">
        <v>-1</v>
      </c>
    </row>
    <row r="25" spans="2:6" hidden="1" x14ac:dyDescent="0.2">
      <c r="B25" s="95" t="s">
        <v>127</v>
      </c>
      <c r="C25" s="68" t="s">
        <v>210</v>
      </c>
      <c r="D25" s="18" t="s">
        <v>123</v>
      </c>
      <c r="E25" s="55" t="s">
        <v>342</v>
      </c>
    </row>
    <row r="26" spans="2:6" hidden="1" x14ac:dyDescent="0.2">
      <c r="B26" s="96" t="s">
        <v>129</v>
      </c>
      <c r="C26" s="99" t="s">
        <v>210</v>
      </c>
      <c r="D26" s="101" t="s">
        <v>123</v>
      </c>
      <c r="E26" s="100" t="s">
        <v>341</v>
      </c>
      <c r="F26">
        <v>-1</v>
      </c>
    </row>
    <row r="27" spans="2:6" hidden="1" x14ac:dyDescent="0.2">
      <c r="B27" s="96" t="s">
        <v>122</v>
      </c>
      <c r="C27" s="68" t="s">
        <v>210</v>
      </c>
      <c r="D27" s="18" t="s">
        <v>123</v>
      </c>
      <c r="E27" s="55" t="s">
        <v>341</v>
      </c>
    </row>
    <row r="28" spans="2:6" hidden="1" x14ac:dyDescent="0.2">
      <c r="B28" s="97" t="s">
        <v>198</v>
      </c>
      <c r="C28" s="99" t="s">
        <v>207</v>
      </c>
      <c r="D28" s="99" t="s">
        <v>184</v>
      </c>
      <c r="E28" s="102" t="s">
        <v>197</v>
      </c>
      <c r="F28">
        <v>-1</v>
      </c>
    </row>
    <row r="29" spans="2:6" hidden="1" x14ac:dyDescent="0.2">
      <c r="B29" s="97" t="s">
        <v>196</v>
      </c>
      <c r="C29" s="68" t="s">
        <v>207</v>
      </c>
      <c r="D29" s="68" t="s">
        <v>184</v>
      </c>
      <c r="E29" s="56" t="s">
        <v>197</v>
      </c>
    </row>
    <row r="30" spans="2:6" hidden="1" x14ac:dyDescent="0.2">
      <c r="B30" s="98" t="s">
        <v>255</v>
      </c>
      <c r="C30" s="99" t="s">
        <v>207</v>
      </c>
      <c r="D30" s="99" t="s">
        <v>251</v>
      </c>
      <c r="E30" s="102" t="s">
        <v>254</v>
      </c>
      <c r="F30">
        <v>-1</v>
      </c>
    </row>
    <row r="31" spans="2:6" hidden="1" x14ac:dyDescent="0.2">
      <c r="B31" s="98" t="s">
        <v>253</v>
      </c>
      <c r="C31" s="68" t="s">
        <v>207</v>
      </c>
      <c r="D31" s="68" t="s">
        <v>251</v>
      </c>
      <c r="E31" s="56" t="s">
        <v>254</v>
      </c>
    </row>
    <row r="32" spans="2:6" hidden="1" x14ac:dyDescent="0.2">
      <c r="F32">
        <f>SUM(F2:F31)</f>
        <v>-15</v>
      </c>
    </row>
  </sheetData>
  <autoFilter ref="B1:F32" xr:uid="{7B000C80-69F9-41F7-877E-1E3845A18024}">
    <filterColumn colId="1">
      <filters>
        <filter val="Central"/>
      </filters>
    </filterColumn>
  </autoFilter>
  <conditionalFormatting sqref="E2:E31">
    <cfRule type="duplicateValues" dxfId="1" priority="2"/>
  </conditionalFormatting>
  <conditionalFormatting sqref="E1">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L 0 E A A B Q S w M E F A A C A A g A r H K W U P C j b 7 C p A A A A + A A A A B I A H A B D b 2 5 m a W c v U G F j a 2 F n Z S 5 4 b W w g o h g A K K A U A A A A A A A A A A A A A A A A A A A A A A A A A A A A h Y / R C o I w G I V f R X b v N p d W y O + E u u g m I Q i i 2 z G X j n S G m + m 7 d d E j 9 Q o J Z X X X 5 T l 8 B 7 7 z u N 0 h H e r K u 6 r W 6 s Y k K M A U e c r I J t e m S F D n T v 4 S p R x 2 Q p 5 F o b w R N j Y e r E 5 Q 6 d w l J q T v e 9 z P c N M W h F E a k G O 2 3 c t S 1 c L X x j p h p E K f V f 5 / h T g c X j K c 4 Q X D U R T N c R g G Q K Y a M m 2 + C B u N M Q X y U 8 K 6 q 1 z X K q 6 M v 1 k B m S K Q 9 w v + B F B L A w Q U A A I A C A C s c p Z 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H K W U L d A z F 2 y A Q A A N w Q A A B M A H A B G b 3 J t d W x h c y 9 T Z W N 0 a W 9 u M S 5 t I K I Y A C i g F A A A A A A A A A A A A A A A A A A A A A A A A A A A A J V T w W 7 a Q B C 9 I / E P I + c C k k t U m v Y S 5 Y D c p i A 1 p s J U r R T l s N i D W b G 7 g 3 b H T S j i 3 7 v G u F V s J 1 V 9 8 e q 9 8 c y + N 8 8 O U 5 Z k I K n e b 6 / 7 v X 7 P b Y T F D J Z i p X A M N 6 C Q + z 3 w T 0 K F T d E j n 5 5 S V K O o s B Y N f y e 7 X R F t B 8 P D f S w 0 3 g T V l 8 H D 8 T 4 i w 7 7 k I a w a X A T R R p i 8 b L 7 f Y e A 7 n U p H S y u M W 5 P V E a l C m 5 J 0 g 2 p a e D g E M Y 2 C E G a G P 1 y N S u 4 Y w i G I C s e k 0 X q G P Q a M T 3 w i F p h 7 K S 3 4 C 6 W C u 4 h J l l l 0 r o V / n v 9 o Y 5 O 4 x o T Z n 6 F F u 2 w 6 b p b F h V 6 h B V r D V 0 t Z k X J b U Y y P c K v o E S L S u 4 I 7 p M 1 V 9 o + K a I P p F u 6 k c 9 L k f k B p a i 2 7 M W 6 e z C a Q 7 B 2 j 7 t I + 7 h L / r g N c X H X p f 9 8 C Z 8 4 V 6 O B W p O X V m O D b L r c i w / J 4 M V D r 4 W s X + i h Y n P P X 4 h J U P r 4 + V F 4 s l C Y u P a C R 7 f 6 l b i c P l y J 3 l 9 W J W C j 5 C 6 0 D 9 i B I A 9 O 7 2 S X I N 1 P p Q 2 a l M M 1 1 L l A L u 3 3 W + D j 8 k 3 L P 0 k 9 / o S r O 7 m / Q K + I M D x q / Q / j 6 + h o L q 3 d U r 6 X e R G 3 + / / r 9 z O L j s N + T 5 i U 5 1 7 8 B U E s B A i 0 A F A A C A A g A r H K W U P C j b 7 C p A A A A + A A A A B I A A A A A A A A A A A A A A A A A A A A A A E N v b m Z p Z y 9 Q Y W N r Y W d l L n h t b F B L A Q I t A B Q A A g A I A K x y l l A P y u m r p A A A A O k A A A A T A A A A A A A A A A A A A A A A A P U A A A B b Q 2 9 u d G V u d F 9 U e X B l c 1 0 u e G 1 s U E s B A i 0 A F A A C A A g A r H K W U L d A z F 2 y A Q A A N w Q A A B M A A A A A A A A A A A A A A A A A 5 g E A A E Z v c m 1 1 b G F z L 1 N l Y 3 R p b 2 4 x L m 1 Q S w U G A A A A A A M A A w D C A A A A 5 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x A A A A A A A A B N 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x M S I g L z 4 8 R W 5 0 c n k g V H l w Z T 0 i R m l s b E V y c m 9 y Q 2 9 k Z S I g V m F s d W U 9 I n N V b m t u b 3 d u I i A v P j x F b n R y e S B U e X B l P S J G a W x s R X J y b 3 J D b 3 V u d C I g V m F s d W U 9 I m w w I i A v P j x F b n R y e S B U e X B l P S J G a W x s T G F z d F V w Z G F 0 Z W Q i I F Z h b H V l P S J k M j A y M C 0 w N C 0 y M F Q x M T o z N T o w O C 4 0 M D M z N j A x W i I g L z 4 8 R W 5 0 c n k g V H l w Z T 0 i R m l s b E N v b H V t b l R 5 c G V z I i B W Y W x 1 Z T 0 i c 0 F 3 W U d C Z 1 l H Q U F Z Q U F 3 W U d C Z 0 F H I i A v P j x F b n R y e S B U e X B l P S J G a W x s Q 2 9 s d W 1 u T m F t Z X M i I F Z h b H V l P S J z W y Z x d W 9 0 O 0 5 v L i Z x d W 9 0 O y w m c X V v d D t D d X N 0 b 2 1 l c i Z x d W 9 0 O y w m c X V v d D t S Z W d p b 2 4 m c X V v d D s s J n F 1 b 3 Q 7 T G 9 j Y X R p b 2 4 m c X V v d D s s J n F 1 b 3 Q 7 Q W R k c m V z c y Z x d W 9 0 O y w m c X V v d D t H T 1 g m c X V v d D s s J n F 1 b 3 Q 7 R 0 F O J n F 1 b 3 Q 7 L C Z x d W 9 0 O 0 d B U i Z x d W 9 0 O y w m c X V v d D t H S D I m c X V v d D s s J n F 1 b 3 Q 7 T n V t Y m V y I G 9 m I F B y b 2 R 1 Y 3 Q m c X V v d D s s J n F 1 b 3 Q 7 T m V 3 I E Z s b 3 c g Q 2 9 t c H V 0 Z X I m c X V v d D s s J n F 1 b 3 Q 7 T 2 x k I E Z s b 3 c g Q 2 9 t c H V 0 Z X I m c X V v d D s s J n F 1 b 3 Q 7 U 2 V s Z W N 0 Z W Q g Z m 9 y I E 5 l d y B U Z W x l b W V 0 c n k g U 3 l z d G V t J n F 1 b 3 Q 7 L C Z x d W 9 0 O 0 Z s b 3 c g V G F n c y 9 G b G 9 3 I F R v d G F s a X p l c n M g d G F n c y B p b i B I T U k v I G k t S G l z d G 9 y a W F u J n F 1 b 3 Q 7 L C Z x d W 9 0 O 1 J l b W F y a 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Y W J s Z T I v Q 2 h h b m d l Z C B U e X B l L n t O b y 4 s M H 0 m c X V v d D s s J n F 1 b 3 Q 7 U 2 V j d G l v b j E v V G F i b G U y L 0 N o Y W 5 n Z W Q g V H l w Z S 5 7 Q 3 V z d G 9 t Z X I s M X 0 m c X V v d D s s J n F 1 b 3 Q 7 U 2 V j d G l v b j E v V G F i b G U y L 0 N o Y W 5 n Z W Q g V H l w Z S 5 7 U m V n a W 9 u L D J 9 J n F 1 b 3 Q 7 L C Z x d W 9 0 O 1 N l Y 3 R p b 2 4 x L 1 R h Y m x l M i 9 D a G F u Z 2 V k I F R 5 c G U u e 0 x v Y 2 F 0 a W 9 u L D N 9 J n F 1 b 3 Q 7 L C Z x d W 9 0 O 1 N l Y 3 R p b 2 4 x L 1 R h Y m x l M i 9 D a G F u Z 2 V k I F R 5 c G U u e 0 F k Z H J l c 3 M s N H 0 m c X V v d D s s J n F 1 b 3 Q 7 U 2 V j d G l v b j E v V G F i b G U y L 0 N o Y W 5 n Z W Q g V H l w Z S 5 7 R 0 9 Y L D V 9 J n F 1 b 3 Q 7 L C Z x d W 9 0 O 1 N l Y 3 R p b 2 4 x L 1 R h Y m x l M i 9 D a G F u Z 2 V k I F R 5 c G U u e 0 d B T i w 2 f S Z x d W 9 0 O y w m c X V v d D t T Z W N 0 a W 9 u M S 9 U Y W J s Z T I v Q 2 h h b m d l Z C B U e X B l L n t H Q V I s N 3 0 m c X V v d D s s J n F 1 b 3 Q 7 U 2 V j d G l v b j E v V G F i b G U y L 0 N o Y W 5 n Z W Q g V H l w Z S 5 7 R 0 g y L D h 9 J n F 1 b 3 Q 7 L C Z x d W 9 0 O 1 N l Y 3 R p b 2 4 x L 1 R h Y m x l M i 9 D a G F u Z 2 V k I F R 5 c G U u e 0 5 1 b W J l c i B v Z i B Q c m 9 k d W N 0 L D l 9 J n F 1 b 3 Q 7 L C Z x d W 9 0 O 1 N l Y 3 R p b 2 4 x L 1 R h Y m x l M i 9 D a G F u Z 2 V k I F R 5 c G U u e 0 5 l d y B G b G 9 3 I E N v b X B 1 d G V y L D E w f S Z x d W 9 0 O y w m c X V v d D t T Z W N 0 a W 9 u M S 9 U Y W J s Z T I v Q 2 h h b m d l Z C B U e X B l L n t P b G Q g R m x v d y B D b 2 1 w d X R l c i w x M X 0 m c X V v d D s s J n F 1 b 3 Q 7 U 2 V j d G l v b j E v V G F i b G U y L 0 N o Y W 5 n Z W Q g V H l w Z S 5 7 U 2 V s Z W N 0 Z W Q g Z m 9 y I E 5 l d y B U Z W x l b W V 0 c n k g U 3 l z d G V t L D I w f S Z x d W 9 0 O y w m c X V v d D t T Z W N 0 a W 9 u M S 9 U Y W J s Z T I v Q 2 h h b m d l Z C B U e X B l L n t G b G 9 3 I F R h Z 3 M v R m x v d y B U b 3 R h b G l 6 Z X J z I H R h Z 3 M g a W 4 g S E 1 J L y B p L U h p c 3 R v c m l h b i w y M X 0 m c X V v d D s s J n F 1 b 3 Q 7 U 2 V j d G l v b j E v V G F i b G U y L 0 N o Y W 5 n Z W Q g V H l w Z S 5 7 U m V t Y X J r L D I y f S Z x d W 9 0 O 1 0 s J n F 1 b 3 Q 7 Q 2 9 s d W 1 u Q 2 9 1 b n Q m c X V v d D s 6 M T U s J n F 1 b 3 Q 7 S 2 V 5 Q 2 9 s d W 1 u T m F t Z X M m c X V v d D s 6 W 1 0 s J n F 1 b 3 Q 7 Q 2 9 s d W 1 u S W R l b n R p d G l l c y Z x d W 9 0 O z p b J n F 1 b 3 Q 7 U 2 V j d G l v b j E v V G F i b G U y L 0 N o Y W 5 n Z W Q g V H l w Z S 5 7 T m 8 u L D B 9 J n F 1 b 3 Q 7 L C Z x d W 9 0 O 1 N l Y 3 R p b 2 4 x L 1 R h Y m x l M i 9 D a G F u Z 2 V k I F R 5 c G U u e 0 N 1 c 3 R v b W V y L D F 9 J n F 1 b 3 Q 7 L C Z x d W 9 0 O 1 N l Y 3 R p b 2 4 x L 1 R h Y m x l M i 9 D a G F u Z 2 V k I F R 5 c G U u e 1 J l Z 2 l v b i w y f S Z x d W 9 0 O y w m c X V v d D t T Z W N 0 a W 9 u M S 9 U Y W J s Z T I v Q 2 h h b m d l Z C B U e X B l L n t M b 2 N h d G l v b i w z f S Z x d W 9 0 O y w m c X V v d D t T Z W N 0 a W 9 u M S 9 U Y W J s Z T I v Q 2 h h b m d l Z C B U e X B l L n t B Z G R y Z X N z L D R 9 J n F 1 b 3 Q 7 L C Z x d W 9 0 O 1 N l Y 3 R p b 2 4 x L 1 R h Y m x l M i 9 D a G F u Z 2 V k I F R 5 c G U u e 0 d P W C w 1 f S Z x d W 9 0 O y w m c X V v d D t T Z W N 0 a W 9 u M S 9 U Y W J s Z T I v Q 2 h h b m d l Z C B U e X B l L n t H Q U 4 s N n 0 m c X V v d D s s J n F 1 b 3 Q 7 U 2 V j d G l v b j E v V G F i b G U y L 0 N o Y W 5 n Z W Q g V H l w Z S 5 7 R 0 F S L D d 9 J n F 1 b 3 Q 7 L C Z x d W 9 0 O 1 N l Y 3 R p b 2 4 x L 1 R h Y m x l M i 9 D a G F u Z 2 V k I F R 5 c G U u e 0 d I M i w 4 f S Z x d W 9 0 O y w m c X V v d D t T Z W N 0 a W 9 u M S 9 U Y W J s Z T I v Q 2 h h b m d l Z C B U e X B l L n t O d W 1 i Z X I g b 2 Y g U H J v Z H V j d C w 5 f S Z x d W 9 0 O y w m c X V v d D t T Z W N 0 a W 9 u M S 9 U Y W J s Z T I v Q 2 h h b m d l Z C B U e X B l L n t O Z X c g R m x v d y B D b 2 1 w d X R l c i w x M H 0 m c X V v d D s s J n F 1 b 3 Q 7 U 2 V j d G l v b j E v V G F i b G U y L 0 N o Y W 5 n Z W Q g V H l w Z S 5 7 T 2 x k I E Z s b 3 c g Q 2 9 t c H V 0 Z X I s M T F 9 J n F 1 b 3 Q 7 L C Z x d W 9 0 O 1 N l Y 3 R p b 2 4 x L 1 R h Y m x l M i 9 D a G F u Z 2 V k I F R 5 c G U u e 1 N l b G V j d G V k I G Z v c i B O Z X c g V G V s Z W 1 l d H J 5 I F N 5 c 3 R l b S w y M H 0 m c X V v d D s s J n F 1 b 3 Q 7 U 2 V j d G l v b j E v V G F i b G U y L 0 N o Y W 5 n Z W Q g V H l w Z S 5 7 R m x v d y B U Y W d z L 0 Z s b 3 c g V G 9 0 Y W x p e m V y c y B 0 Y W d z I G l u I E h N S S 8 g a S 1 I a X N 0 b 3 J p Y W 4 s M j F 9 J n F 1 b 3 Q 7 L C Z x d W 9 0 O 1 N l Y 3 R p b 2 4 x L 1 R h Y m x l M i 9 D a G F u Z 2 V k I F R 5 c G U u e 1 J l b W F y a y w y M n 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m V t b 3 Z l Z C U y M E N v b H V t b n M 8 L 0 l 0 Z W 1 Q Y X R o P j w v S X R l b U x v Y 2 F 0 a W 9 u P j x T d G F i b G V F b n R y a W V z I C 8 + P C 9 J d G V t P j w v S X R l b X M + P C 9 M b 2 N h b F B h Y 2 t h Z 2 V N Z X R h Z G F 0 Y U Z p b G U + F g A A A F B L B Q Y A A A A A A A A A A A A A A A A A A A A A A A D a A A A A A Q A A A N C M n d 8 B F d E R j H o A w E / C l + s B A A A A M 5 h R g T / B I k + w 3 s o J z R A I I w A A A A A C A A A A A A A D Z g A A w A A A A B A A A A C p 4 e y K c U 1 N K W 3 1 / R R 0 I j + U A A A A A A S A A A C g A A A A E A A A A C E H 9 O k / B k Z V W I j b k K + Z n 4 d Q A A A A K l M C M h O J z H r x E d s 2 M r P 8 2 t K z H A d F I B 1 S x 8 Q r a W c T I B N R H u n + U L B 0 A y Z K / H m + 4 1 T V t F g 8 M F Q Y f f F w 6 M o b f k 6 S A X Y S + 0 d k A 2 O 1 v Q V h s w 8 X C x M U A A A A y K P A w a m + Q F G 6 U A U l p L r a i v B B 1 u Q = < / D a t a M a s h u p > 
</file>

<file path=customXml/item3.xml><?xml version="1.0" encoding="utf-8"?>
<ct:contentTypeSchema xmlns:ct="http://schemas.microsoft.com/office/2006/metadata/contentType" xmlns:ma="http://schemas.microsoft.com/office/2006/metadata/properties/metaAttributes" ct:_="" ma:_="" ma:contentTypeName="Document" ma:contentTypeID="0x01010038246E1E2D17A94293C76C6FE230F3FD" ma:contentTypeVersion="9" ma:contentTypeDescription="Create a new document." ma:contentTypeScope="" ma:versionID="7d825c559787cc7ab391e9b1c96e4127">
  <xsd:schema xmlns:xsd="http://www.w3.org/2001/XMLSchema" xmlns:xs="http://www.w3.org/2001/XMLSchema" xmlns:p="http://schemas.microsoft.com/office/2006/metadata/properties" xmlns:ns2="184fdd78-1813-4853-be6c-48b090dea6a9" xmlns:ns3="4faa4e30-7063-414c-a3f8-8279a15f5b02" targetNamespace="http://schemas.microsoft.com/office/2006/metadata/properties" ma:root="true" ma:fieldsID="7c97b6ec9a9fbe23f366f001827d3b74" ns2:_="" ns3:_="">
    <xsd:import namespace="184fdd78-1813-4853-be6c-48b090dea6a9"/>
    <xsd:import namespace="4faa4e30-7063-414c-a3f8-8279a15f5b0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4fdd78-1813-4853-be6c-48b090dea6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faa4e30-7063-414c-a3f8-8279a15f5b02"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4C4CC6-194F-450E-AF13-333E60E4BB8B}">
  <ds:schemaRefs>
    <ds:schemaRef ds:uri="http://schemas.microsoft.com/sharepoint/v3/contenttype/forms"/>
  </ds:schemaRefs>
</ds:datastoreItem>
</file>

<file path=customXml/itemProps2.xml><?xml version="1.0" encoding="utf-8"?>
<ds:datastoreItem xmlns:ds="http://schemas.openxmlformats.org/officeDocument/2006/customXml" ds:itemID="{CB55FE87-954C-40D2-B483-E147EE0F4762}">
  <ds:schemaRefs>
    <ds:schemaRef ds:uri="http://schemas.microsoft.com/DataMashup"/>
  </ds:schemaRefs>
</ds:datastoreItem>
</file>

<file path=customXml/itemProps3.xml><?xml version="1.0" encoding="utf-8"?>
<ds:datastoreItem xmlns:ds="http://schemas.openxmlformats.org/officeDocument/2006/customXml" ds:itemID="{076196F6-82DF-48DD-8F7F-F999DDF6DE6B}">
  <ds:schemaRefs>
    <ds:schemaRef ds:uri="http://schemas.microsoft.com/office/2006/metadata/contentType"/>
    <ds:schemaRef ds:uri="http://schemas.microsoft.com/office/2006/metadata/properties/metaAttributes"/>
    <ds:schemaRef ds:uri="http://www.w3.org/2000/xmlns/"/>
    <ds:schemaRef ds:uri="http://www.w3.org/2001/XMLSchema"/>
    <ds:schemaRef ds:uri="184fdd78-1813-4853-be6c-48b090dea6a9"/>
    <ds:schemaRef ds:uri="4faa4e30-7063-414c-a3f8-8279a15f5b02"/>
  </ds:schemaRefs>
</ds:datastoreItem>
</file>

<file path=customXml/itemProps4.xml><?xml version="1.0" encoding="utf-8"?>
<ds:datastoreItem xmlns:ds="http://schemas.openxmlformats.org/officeDocument/2006/customXml" ds:itemID="{4101DE06-3495-48DB-B39E-A76F35501775}">
  <ds:schemaRefs>
    <ds:schemaRef ds:uri="http://schemas.microsoft.com/office/2006/metadata/properties"/>
    <ds:schemaRef ds:uri="http://www.w3.org/2000/xmlns/"/>
  </ds:schemaRefs>
</ds:datastoreItem>
</file>

<file path=docProps/app.xml><?xml version="1.0" encoding="utf-8"?>
<Properties xmlns="http://schemas.openxmlformats.org/officeDocument/2006/extended-properties" xmlns:vt="http://schemas.openxmlformats.org/officeDocument/2006/docPropsVTypes">
  <TotalTime>0</TotalTime>
  <Application>Excel Android</Application>
  <DocSecurity>0</DocSecurity>
  <ScaleCrop>false</ScaleCrop>
  <HeadingPairs>
    <vt:vector size="2" baseType="variant">
      <vt:variant>
        <vt:lpstr>Worksheets</vt:lpstr>
      </vt:variant>
      <vt:variant>
        <vt:i4>10</vt:i4>
      </vt:variant>
    </vt:vector>
  </HeadingPairs>
  <TitlesOfParts>
    <vt:vector size="10" baseType="lpstr">
      <vt:lpstr>Metering Station Address</vt:lpstr>
      <vt:lpstr>Metering List</vt:lpstr>
      <vt:lpstr>Pipeline Customer Database</vt:lpstr>
      <vt:lpstr>OSIA System</vt:lpstr>
      <vt:lpstr>Implementation Schedule</vt:lpstr>
      <vt:lpstr>Sheet3</vt:lpstr>
      <vt:lpstr>East Malaysia Flow Panel</vt:lpstr>
      <vt:lpstr>Pipeline Customer Database (2)</vt:lpstr>
      <vt:lpstr>Duplicate address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Loo</dc:creator>
  <cp:keywords/>
  <dc:description/>
  <cp:lastModifiedBy>Nick Loo</cp:lastModifiedBy>
  <cp:revision/>
  <dcterms:created xsi:type="dcterms:W3CDTF">2019-12-05T02:42:32Z</dcterms:created>
  <dcterms:modified xsi:type="dcterms:W3CDTF">2020-08-03T14:33:03Z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0x01010038246E1E2D17A94293C76C6FE230F3FD</vt:lpwstr>
  </property>
</Properties>
</file>