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Weekly Schedule\"/>
    </mc:Choice>
  </mc:AlternateContent>
  <bookViews>
    <workbookView xWindow="-195" yWindow="135" windowWidth="28200" windowHeight="11025" tabRatio="781" activeTab="5"/>
  </bookViews>
  <sheets>
    <sheet name="22-23周" sheetId="6" r:id="rId1"/>
    <sheet name="24-25周" sheetId="7" r:id="rId2"/>
    <sheet name="26-27周" sheetId="8" r:id="rId3"/>
    <sheet name="28-29周" sheetId="9" r:id="rId4"/>
    <sheet name="30-31周" sheetId="10" r:id="rId5"/>
    <sheet name="32-33周" sheetId="11" r:id="rId6"/>
    <sheet name="20160328-20160403" sheetId="5" state="hidden" r:id="rId7"/>
  </sheets>
  <calcPr calcId="162913"/>
</workbook>
</file>

<file path=xl/calcChain.xml><?xml version="1.0" encoding="utf-8"?>
<calcChain xmlns="http://schemas.openxmlformats.org/spreadsheetml/2006/main">
  <c r="B2" i="11" l="1"/>
  <c r="D2" i="11" s="1"/>
  <c r="G1" i="11" l="1"/>
  <c r="F2" i="11"/>
  <c r="D7" i="11"/>
  <c r="B7" i="11"/>
  <c r="G6" i="11" s="1"/>
  <c r="B2" i="10"/>
  <c r="D2" i="10" s="1"/>
  <c r="F7" i="11" l="1"/>
  <c r="H2" i="11"/>
  <c r="G1" i="10"/>
  <c r="F2" i="10"/>
  <c r="D7" i="10"/>
  <c r="B7" i="10"/>
  <c r="G6" i="10" s="1"/>
  <c r="B7" i="9"/>
  <c r="F2" i="9"/>
  <c r="D2" i="9"/>
  <c r="B2" i="9"/>
  <c r="G1" i="9"/>
  <c r="J2" i="11" l="1"/>
  <c r="H7" i="11"/>
  <c r="F7" i="10"/>
  <c r="H2" i="10"/>
  <c r="D7" i="9"/>
  <c r="G6" i="9"/>
  <c r="B2" i="8"/>
  <c r="B7" i="8" s="1"/>
  <c r="G6" i="8" s="1"/>
  <c r="G1" i="8"/>
  <c r="L2" i="11" l="1"/>
  <c r="J7" i="11"/>
  <c r="J2" i="10"/>
  <c r="H7" i="10"/>
  <c r="F7" i="9"/>
  <c r="H2" i="9"/>
  <c r="D2" i="8"/>
  <c r="F2" i="8" s="1"/>
  <c r="H2" i="8" s="1"/>
  <c r="F7" i="8"/>
  <c r="D7" i="8"/>
  <c r="B7" i="7"/>
  <c r="B2" i="7"/>
  <c r="D2" i="7" s="1"/>
  <c r="N2" i="11" l="1"/>
  <c r="N7" i="11" s="1"/>
  <c r="L7" i="11"/>
  <c r="L2" i="10"/>
  <c r="J7" i="10"/>
  <c r="J2" i="9"/>
  <c r="H7" i="9"/>
  <c r="H7" i="8"/>
  <c r="J2" i="8"/>
  <c r="G1" i="7"/>
  <c r="F2" i="7"/>
  <c r="D7" i="7"/>
  <c r="G6" i="7"/>
  <c r="N2" i="10" l="1"/>
  <c r="N7" i="10" s="1"/>
  <c r="L7" i="10"/>
  <c r="L2" i="9"/>
  <c r="J7" i="9"/>
  <c r="L2" i="8"/>
  <c r="J7" i="8"/>
  <c r="F7" i="7"/>
  <c r="H2" i="7"/>
  <c r="N2" i="9" l="1"/>
  <c r="N7" i="9" s="1"/>
  <c r="L7" i="9"/>
  <c r="N2" i="8"/>
  <c r="N7" i="8" s="1"/>
  <c r="L7" i="8"/>
  <c r="J2" i="7"/>
  <c r="H7" i="7"/>
  <c r="L2" i="7" l="1"/>
  <c r="J7" i="7"/>
  <c r="N2" i="7" l="1"/>
  <c r="N7" i="7" s="1"/>
  <c r="L7" i="7"/>
  <c r="B2" i="6" l="1"/>
  <c r="G1" i="6" l="1"/>
  <c r="B7" i="6"/>
  <c r="G6" i="6" s="1"/>
  <c r="D2" i="6"/>
  <c r="D7" i="6" l="1"/>
  <c r="F2" i="6"/>
  <c r="F7" i="6" l="1"/>
  <c r="H2" i="6"/>
  <c r="H7" i="6" l="1"/>
  <c r="J2" i="6"/>
  <c r="L2" i="6" l="1"/>
  <c r="J7" i="6"/>
  <c r="N2" i="6" l="1"/>
  <c r="N7" i="6" s="1"/>
  <c r="L7" i="6"/>
</calcChain>
</file>

<file path=xl/sharedStrings.xml><?xml version="1.0" encoding="utf-8"?>
<sst xmlns="http://schemas.openxmlformats.org/spreadsheetml/2006/main" count="393" uniqueCount="115">
  <si>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</si>
  <si>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</si>
  <si>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</si>
  <si>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</si>
  <si>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</si>
  <si>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</si>
  <si>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</si>
  <si>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</si>
  <si>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</si>
  <si>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</si>
  <si>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</si>
  <si>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</si>
  <si>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</si>
  <si>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</si>
  <si>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</si>
  <si>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</si>
  <si>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</si>
  <si>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</si>
  <si>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</si>
  <si>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</si>
  <si>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</si>
  <si>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</si>
  <si>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</si>
  <si>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</si>
  <si>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</si>
  <si>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</si>
  <si>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</si>
  <si>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</si>
  <si>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</si>
  <si>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</si>
  <si>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</si>
  <si>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</si>
  <si>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</si>
  <si>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</si>
  <si>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</si>
  <si>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</si>
  <si>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</si>
  <si>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</si>
  <si>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</si>
  <si>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</si>
  <si>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</si>
  <si>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</si>
  <si>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</si>
  <si>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</si>
  <si>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</si>
  <si>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</si>
  <si>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</si>
  <si>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</si>
  <si>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</si>
  <si>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</si>
  <si>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</si>
  <si>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</si>
  <si>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</si>
  <si>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</si>
  <si>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</si>
  <si>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</si>
  <si>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</si>
  <si>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</si>
  <si>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</si>
  <si>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</si>
  <si>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吴利东</t>
    <phoneticPr fontId="18" type="noConversion"/>
  </si>
  <si>
    <t>无纸化信息安全测评事宜，无纸化专利申请事宜；）</t>
    <phoneticPr fontId="18" type="noConversion"/>
  </si>
  <si>
    <t>河北幸福消费金融培训无纸化（外出）</t>
    <phoneticPr fontId="18" type="noConversion"/>
  </si>
  <si>
    <t>编写哈行标书</t>
    <phoneticPr fontId="18" type="noConversion"/>
  </si>
  <si>
    <t>编写哈行标书</t>
    <phoneticPr fontId="18" type="noConversion"/>
  </si>
  <si>
    <t>无纸化黑白盒测试</t>
    <phoneticPr fontId="18" type="noConversion"/>
  </si>
  <si>
    <t>河北幸福消费金融上线实施+服务器证书交流</t>
    <phoneticPr fontId="18" type="noConversion"/>
  </si>
  <si>
    <t>成都银行标书编写支撑</t>
    <phoneticPr fontId="18" type="noConversion"/>
  </si>
  <si>
    <t>包商银行交流无纸化方案（外出）</t>
    <phoneticPr fontId="18" type="noConversion"/>
  </si>
  <si>
    <t>包商银行交流无纸化方案（外出）</t>
    <phoneticPr fontId="18" type="noConversion"/>
  </si>
  <si>
    <t>编写包商银行方案</t>
    <phoneticPr fontId="18" type="noConversion"/>
  </si>
  <si>
    <t>编写包商银行方案</t>
    <phoneticPr fontId="18" type="noConversion"/>
  </si>
  <si>
    <t>修改包商银行方案</t>
    <phoneticPr fontId="18" type="noConversion"/>
  </si>
  <si>
    <t>修改包商银行方案</t>
    <phoneticPr fontId="18" type="noConversion"/>
  </si>
  <si>
    <t>处理中石油灌多个章问题</t>
    <phoneticPr fontId="18" type="noConversion"/>
  </si>
  <si>
    <t>处理中石油灌多个章问题</t>
    <phoneticPr fontId="18" type="noConversion"/>
  </si>
  <si>
    <t>编写焦作中旅银行无纸化方案</t>
    <phoneticPr fontId="18" type="noConversion"/>
  </si>
  <si>
    <t>安全评测</t>
    <phoneticPr fontId="18" type="noConversion"/>
  </si>
  <si>
    <t>保联网络科技无纸化交流（外出）</t>
    <phoneticPr fontId="18" type="noConversion"/>
  </si>
  <si>
    <t>给河北银行整理行业内APP端线上贷款的无纸化案例。</t>
    <phoneticPr fontId="18" type="noConversion"/>
  </si>
  <si>
    <t>准备明天亿联的售前交流PPT</t>
    <phoneticPr fontId="18" type="noConversion"/>
  </si>
  <si>
    <t>参加产品汇报会</t>
    <phoneticPr fontId="18" type="noConversion"/>
  </si>
  <si>
    <t>威海商业银行移动营销的Demo准备和电话交流</t>
    <phoneticPr fontId="18" type="noConversion"/>
  </si>
  <si>
    <t>准备亿联交流后的文档。</t>
    <phoneticPr fontId="18" type="noConversion"/>
  </si>
  <si>
    <t>亿联的无纸化售前交流（外出）</t>
    <phoneticPr fontId="18" type="noConversion"/>
  </si>
  <si>
    <t>国家信息中心的法律风险评估提供相关文档和资质，已完成</t>
    <phoneticPr fontId="18" type="noConversion"/>
  </si>
  <si>
    <t>威海商业银行Demo远程支撑</t>
    <phoneticPr fontId="18" type="noConversion"/>
  </si>
  <si>
    <t>亿联部署测试环境(外出)</t>
    <phoneticPr fontId="18" type="noConversion"/>
  </si>
  <si>
    <t>亿联部署测试环境(外出)</t>
    <phoneticPr fontId="18" type="noConversion"/>
  </si>
  <si>
    <t>搭建预置前置，为支撑华融湘江机房搬迁做准备</t>
    <phoneticPr fontId="18" type="noConversion"/>
  </si>
  <si>
    <t>搭建RA，为支撑华融湘江机房搬迁做准备</t>
    <phoneticPr fontId="18" type="noConversion"/>
  </si>
  <si>
    <t xml:space="preserve">准备承德银行的POC测试
</t>
    <phoneticPr fontId="18" type="noConversion"/>
  </si>
  <si>
    <t xml:space="preserve">准备承德银行的POC测试
</t>
    <phoneticPr fontId="18" type="noConversion"/>
  </si>
  <si>
    <t>支撑华融湘江银行机房搬迁（外出）</t>
    <phoneticPr fontId="18" type="noConversion"/>
  </si>
  <si>
    <t>从长沙回京。</t>
    <phoneticPr fontId="18" type="noConversion"/>
  </si>
  <si>
    <t>吴利东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</si>
  <si>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</si>
  <si>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</si>
  <si>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</si>
  <si>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</si>
  <si>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中石油电子招投标网系统转云问题定位-trustsignpdf（北京本地外出）</t>
    <phoneticPr fontId="18" type="noConversion"/>
  </si>
  <si>
    <t>河北幸福消费金融app业务上线支撑无纸化及技能培训（北京本地外出）</t>
    <phoneticPr fontId="18" type="noConversion"/>
  </si>
  <si>
    <t>青岛海尔消费金融售前交流（外出-青岛）</t>
    <phoneticPr fontId="18" type="noConversion"/>
  </si>
  <si>
    <t>去青岛海尔消费金融路上（外出-青岛）</t>
    <phoneticPr fontId="18" type="noConversion"/>
  </si>
  <si>
    <t>去山东城商行联盟（外出-济南）</t>
    <phoneticPr fontId="18" type="noConversion"/>
  </si>
  <si>
    <t>山东城商行联盟升级无纸化及集成支撑（外出-济南）</t>
    <phoneticPr fontId="18" type="noConversion"/>
  </si>
  <si>
    <t>山东城商行联盟升级无纸化及集成支撑（外出-济南）--晚上回京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</si>
  <si>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</si>
  <si>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</si>
  <si>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</si>
  <si>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商业助学贷款方案编写</t>
    <phoneticPr fontId="18" type="noConversion"/>
  </si>
  <si>
    <t>中国石油国际事业售前交流（北京本地外出）</t>
    <phoneticPr fontId="18" type="noConversion"/>
  </si>
  <si>
    <t>国家信息中心的法律风险评估提供相关文档和资质</t>
    <phoneticPr fontId="18" type="noConversion"/>
  </si>
  <si>
    <t>跟踪国家信息中心的法律风险评估</t>
    <phoneticPr fontId="18" type="noConversion"/>
  </si>
  <si>
    <t>包商银行实施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</si>
</sst>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F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2" t="s">
        <v>59</v>
      </c>
      <c r="B2" s="43">
        <f>DATE(2017,5,29)</f>
        <v>42884</v>
      </c>
      <c r="C2" s="43"/>
      <c r="D2" s="43">
        <f>SUM(B2+1)</f>
        <v>42885</v>
      </c>
      <c r="E2" s="43"/>
      <c r="F2" s="43">
        <f t="shared" ref="F2" si="0">SUM(D2+1)</f>
        <v>42886</v>
      </c>
      <c r="G2" s="43"/>
      <c r="H2" s="43">
        <f t="shared" ref="H2" si="1">SUM(F2+1)</f>
        <v>42887</v>
      </c>
      <c r="I2" s="43"/>
      <c r="J2" s="43">
        <f t="shared" ref="J2" si="2">SUM(H2+1)</f>
        <v>42888</v>
      </c>
      <c r="K2" s="43"/>
      <c r="L2" s="43">
        <f t="shared" ref="L2" si="3">SUM(J2+1)</f>
        <v>42889</v>
      </c>
      <c r="M2" s="43"/>
      <c r="N2" s="43">
        <f t="shared" ref="N2" si="4">SUM(L2+1)</f>
        <v>42890</v>
      </c>
      <c r="O2" s="43"/>
    </row>
    <row r="3" spans="1:15" ht="30" customHeight="1">
      <c r="A3" s="42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>
        <v>10</v>
      </c>
      <c r="C4" s="28">
        <v>2</v>
      </c>
      <c r="D4" s="28">
        <v>3</v>
      </c>
      <c r="E4" s="28">
        <v>4</v>
      </c>
      <c r="F4" s="28">
        <v>5</v>
      </c>
      <c r="G4" s="28">
        <v>6</v>
      </c>
      <c r="H4" s="28">
        <v>7</v>
      </c>
      <c r="I4" s="28">
        <v>8</v>
      </c>
      <c r="J4" s="28">
        <v>9</v>
      </c>
      <c r="K4" s="28">
        <v>10</v>
      </c>
      <c r="L4" s="28">
        <v>11</v>
      </c>
      <c r="M4" s="28">
        <v>12</v>
      </c>
      <c r="N4" s="28">
        <v>13</v>
      </c>
      <c r="O4" s="28">
        <v>14</v>
      </c>
    </row>
    <row r="5" spans="1:15" ht="24" customHeight="1"/>
    <row r="6" spans="1:15" ht="33.75" customHeight="1">
      <c r="A6" s="41" t="s">
        <v>57</v>
      </c>
      <c r="B6" s="41"/>
      <c r="C6" s="41"/>
      <c r="D6" s="41"/>
      <c r="E6" s="41"/>
      <c r="F6" s="29" t="s">
        <v>58</v>
      </c>
      <c r="G6" s="30">
        <f>WEEKNUM(B7)</f>
        <v>23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2" t="s">
        <v>59</v>
      </c>
      <c r="B7" s="43">
        <f>B2+7</f>
        <v>42891</v>
      </c>
      <c r="C7" s="43"/>
      <c r="D7" s="43">
        <f t="shared" ref="D7" si="5">D2+7</f>
        <v>42892</v>
      </c>
      <c r="E7" s="43"/>
      <c r="F7" s="43">
        <f t="shared" ref="F7" si="6">F2+7</f>
        <v>42893</v>
      </c>
      <c r="G7" s="43"/>
      <c r="H7" s="43">
        <f t="shared" ref="H7" si="7">H2+7</f>
        <v>42894</v>
      </c>
      <c r="I7" s="43"/>
      <c r="J7" s="43">
        <f t="shared" ref="J7" si="8">J2+7</f>
        <v>42895</v>
      </c>
      <c r="K7" s="43"/>
      <c r="L7" s="43">
        <f t="shared" ref="L7" si="9">L2+7</f>
        <v>42896</v>
      </c>
      <c r="M7" s="43"/>
      <c r="N7" s="43">
        <f t="shared" ref="N7" si="10">N2+7</f>
        <v>42897</v>
      </c>
      <c r="O7" s="43"/>
    </row>
    <row r="8" spans="1:15" ht="30" customHeight="1">
      <c r="A8" s="42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61</v>
      </c>
      <c r="C9" s="28" t="s">
        <v>61</v>
      </c>
      <c r="D9" s="28" t="s">
        <v>61</v>
      </c>
      <c r="E9" s="28" t="s">
        <v>61</v>
      </c>
      <c r="F9" s="28" t="s">
        <v>61</v>
      </c>
      <c r="G9" s="28" t="s">
        <v>61</v>
      </c>
      <c r="H9" s="28" t="s">
        <v>61</v>
      </c>
      <c r="I9" s="28" t="s">
        <v>61</v>
      </c>
      <c r="J9" s="28" t="s">
        <v>62</v>
      </c>
      <c r="K9" s="28" t="s">
        <v>62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2" t="s">
        <v>59</v>
      </c>
      <c r="B2" s="43">
        <f>DATE(2017,6,12)</f>
        <v>42898</v>
      </c>
      <c r="C2" s="43"/>
      <c r="D2" s="43">
        <f>SUM(B2+1)</f>
        <v>42899</v>
      </c>
      <c r="E2" s="43"/>
      <c r="F2" s="43">
        <f t="shared" ref="F2" si="0">SUM(D2+1)</f>
        <v>42900</v>
      </c>
      <c r="G2" s="43"/>
      <c r="H2" s="43">
        <f t="shared" ref="H2" si="1">SUM(F2+1)</f>
        <v>42901</v>
      </c>
      <c r="I2" s="43"/>
      <c r="J2" s="43">
        <f t="shared" ref="J2" si="2">SUM(H2+1)</f>
        <v>42902</v>
      </c>
      <c r="K2" s="43"/>
      <c r="L2" s="43">
        <f t="shared" ref="L2" si="3">SUM(J2+1)</f>
        <v>42903</v>
      </c>
      <c r="M2" s="43"/>
      <c r="N2" s="43">
        <f t="shared" ref="N2" si="4">SUM(L2+1)</f>
        <v>42904</v>
      </c>
      <c r="O2" s="43"/>
    </row>
    <row r="3" spans="1:15" ht="30" customHeight="1">
      <c r="A3" s="42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64</v>
      </c>
      <c r="E4" s="28" t="s">
        <v>63</v>
      </c>
      <c r="F4" s="28" t="s">
        <v>63</v>
      </c>
      <c r="G4" s="28" t="s">
        <v>63</v>
      </c>
      <c r="H4" s="28" t="s">
        <v>61</v>
      </c>
      <c r="I4" s="28" t="s">
        <v>61</v>
      </c>
      <c r="J4" s="28" t="s">
        <v>62</v>
      </c>
      <c r="K4" s="28" t="s">
        <v>62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57</v>
      </c>
      <c r="B6" s="41"/>
      <c r="C6" s="41"/>
      <c r="D6" s="41"/>
      <c r="E6" s="41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2" t="s">
        <v>59</v>
      </c>
      <c r="B7" s="43">
        <f>B2+7</f>
        <v>42905</v>
      </c>
      <c r="C7" s="43"/>
      <c r="D7" s="43">
        <f t="shared" ref="D7" si="5">D2+7</f>
        <v>42906</v>
      </c>
      <c r="E7" s="43"/>
      <c r="F7" s="43">
        <f t="shared" ref="F7" si="6">F2+7</f>
        <v>42907</v>
      </c>
      <c r="G7" s="43"/>
      <c r="H7" s="43">
        <f t="shared" ref="H7" si="7">H2+7</f>
        <v>42908</v>
      </c>
      <c r="I7" s="43"/>
      <c r="J7" s="43">
        <f t="shared" ref="J7" si="8">J2+7</f>
        <v>42909</v>
      </c>
      <c r="K7" s="43"/>
      <c r="L7" s="43">
        <f t="shared" ref="L7" si="9">L2+7</f>
        <v>42910</v>
      </c>
      <c r="M7" s="43"/>
      <c r="N7" s="43">
        <f t="shared" ref="N7" si="10">N2+7</f>
        <v>42911</v>
      </c>
      <c r="O7" s="43"/>
    </row>
    <row r="8" spans="1:15" ht="30" customHeight="1">
      <c r="A8" s="42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65</v>
      </c>
      <c r="G9" s="28" t="s">
        <v>65</v>
      </c>
      <c r="H9" s="28" t="s">
        <v>65</v>
      </c>
      <c r="I9" s="28" t="s">
        <v>65</v>
      </c>
      <c r="J9" s="28" t="s">
        <v>66</v>
      </c>
      <c r="K9" s="28" t="s">
        <v>66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3" sqref="H13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2" t="s">
        <v>59</v>
      </c>
      <c r="B2" s="43">
        <f>DATE(2017,6,26)</f>
        <v>42912</v>
      </c>
      <c r="C2" s="43"/>
      <c r="D2" s="43">
        <f>SUM(B2+1)</f>
        <v>42913</v>
      </c>
      <c r="E2" s="43"/>
      <c r="F2" s="43">
        <f t="shared" ref="F2" si="0">SUM(D2+1)</f>
        <v>42914</v>
      </c>
      <c r="G2" s="43"/>
      <c r="H2" s="43">
        <f t="shared" ref="H2" si="1">SUM(F2+1)</f>
        <v>42915</v>
      </c>
      <c r="I2" s="43"/>
      <c r="J2" s="43">
        <f t="shared" ref="J2" si="2">SUM(H2+1)</f>
        <v>42916</v>
      </c>
      <c r="K2" s="43"/>
      <c r="L2" s="43">
        <f t="shared" ref="L2" si="3">SUM(J2+1)</f>
        <v>42917</v>
      </c>
      <c r="M2" s="43"/>
      <c r="N2" s="43">
        <f t="shared" ref="N2" si="4">SUM(L2+1)</f>
        <v>42918</v>
      </c>
      <c r="O2" s="43"/>
    </row>
    <row r="3" spans="1:15" ht="30" customHeight="1">
      <c r="A3" s="42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67</v>
      </c>
      <c r="C4" s="28" t="s">
        <v>67</v>
      </c>
      <c r="D4" s="28" t="s">
        <v>67</v>
      </c>
      <c r="E4" s="28" t="s">
        <v>67</v>
      </c>
      <c r="F4" s="28" t="s">
        <v>75</v>
      </c>
      <c r="G4" s="28" t="s">
        <v>74</v>
      </c>
      <c r="H4" s="28" t="s">
        <v>71</v>
      </c>
      <c r="I4" s="28" t="s">
        <v>70</v>
      </c>
      <c r="J4" s="28" t="s">
        <v>70</v>
      </c>
      <c r="K4" s="28" t="s">
        <v>70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57</v>
      </c>
      <c r="B6" s="41"/>
      <c r="C6" s="41"/>
      <c r="D6" s="41"/>
      <c r="E6" s="41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2" t="s">
        <v>59</v>
      </c>
      <c r="B7" s="43">
        <f>B2+7</f>
        <v>42919</v>
      </c>
      <c r="C7" s="43"/>
      <c r="D7" s="43">
        <f t="shared" ref="D7" si="5">D2+7</f>
        <v>42920</v>
      </c>
      <c r="E7" s="43"/>
      <c r="F7" s="43">
        <f t="shared" ref="F7" si="6">F2+7</f>
        <v>42921</v>
      </c>
      <c r="G7" s="43"/>
      <c r="H7" s="43">
        <f t="shared" ref="H7" si="7">H2+7</f>
        <v>42922</v>
      </c>
      <c r="I7" s="43"/>
      <c r="J7" s="43">
        <f t="shared" ref="J7" si="8">J2+7</f>
        <v>42923</v>
      </c>
      <c r="K7" s="43"/>
      <c r="L7" s="43">
        <f t="shared" ref="L7" si="9">L2+7</f>
        <v>42924</v>
      </c>
      <c r="M7" s="43"/>
      <c r="N7" s="43">
        <f t="shared" ref="N7" si="10">N2+7</f>
        <v>42925</v>
      </c>
      <c r="O7" s="43"/>
    </row>
    <row r="8" spans="1:15" ht="30" customHeight="1">
      <c r="A8" s="42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68</v>
      </c>
      <c r="C9" s="28" t="s">
        <v>69</v>
      </c>
      <c r="D9" s="28" t="s">
        <v>72</v>
      </c>
      <c r="E9" s="28" t="s">
        <v>72</v>
      </c>
      <c r="F9" s="28" t="s">
        <v>72</v>
      </c>
      <c r="G9" s="28" t="s">
        <v>73</v>
      </c>
      <c r="H9" s="28" t="s">
        <v>76</v>
      </c>
      <c r="I9" s="28" t="s">
        <v>76</v>
      </c>
      <c r="J9" s="28" t="s">
        <v>76</v>
      </c>
      <c r="K9" s="28" t="s">
        <v>76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B4" sqref="B4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2" t="s">
        <v>59</v>
      </c>
      <c r="B2" s="43">
        <f>DATE(2017,7,10)</f>
        <v>42926</v>
      </c>
      <c r="C2" s="43"/>
      <c r="D2" s="43">
        <f>SUM(B2+1)</f>
        <v>42927</v>
      </c>
      <c r="E2" s="43"/>
      <c r="F2" s="43">
        <f>SUM(D2+1)</f>
        <v>42928</v>
      </c>
      <c r="G2" s="43"/>
      <c r="H2" s="43">
        <f t="shared" ref="H2" si="0">SUM(F2+1)</f>
        <v>42929</v>
      </c>
      <c r="I2" s="43"/>
      <c r="J2" s="43">
        <f t="shared" ref="J2" si="1">SUM(H2+1)</f>
        <v>42930</v>
      </c>
      <c r="K2" s="43"/>
      <c r="L2" s="43">
        <f t="shared" ref="L2" si="2">SUM(J2+1)</f>
        <v>42931</v>
      </c>
      <c r="M2" s="43"/>
      <c r="N2" s="43">
        <f t="shared" ref="N2" si="3">SUM(L2+1)</f>
        <v>42932</v>
      </c>
      <c r="O2" s="43"/>
    </row>
    <row r="3" spans="1:15" ht="30" customHeight="1">
      <c r="A3" s="42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112</v>
      </c>
      <c r="C4" s="28" t="s">
        <v>85</v>
      </c>
      <c r="D4" s="28" t="s">
        <v>78</v>
      </c>
      <c r="E4" s="28" t="s">
        <v>77</v>
      </c>
      <c r="F4" s="28" t="s">
        <v>79</v>
      </c>
      <c r="G4" s="28" t="s">
        <v>80</v>
      </c>
      <c r="H4" s="28" t="s">
        <v>84</v>
      </c>
      <c r="I4" s="28" t="s">
        <v>83</v>
      </c>
      <c r="J4" s="28" t="s">
        <v>82</v>
      </c>
      <c r="K4" s="28" t="s">
        <v>81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57</v>
      </c>
      <c r="B6" s="41"/>
      <c r="C6" s="41"/>
      <c r="D6" s="41"/>
      <c r="E6" s="41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2" t="s">
        <v>59</v>
      </c>
      <c r="B7" s="43">
        <f>B2+7</f>
        <v>42933</v>
      </c>
      <c r="C7" s="43"/>
      <c r="D7" s="43">
        <f t="shared" ref="D7" si="4">D2+7</f>
        <v>42934</v>
      </c>
      <c r="E7" s="43"/>
      <c r="F7" s="43">
        <f t="shared" ref="F7" si="5">F2+7</f>
        <v>42935</v>
      </c>
      <c r="G7" s="43"/>
      <c r="H7" s="43">
        <f t="shared" ref="H7" si="6">H2+7</f>
        <v>42936</v>
      </c>
      <c r="I7" s="43"/>
      <c r="J7" s="43">
        <f t="shared" ref="J7" si="7">J2+7</f>
        <v>42937</v>
      </c>
      <c r="K7" s="43"/>
      <c r="L7" s="43">
        <f t="shared" ref="L7" si="8">L2+7</f>
        <v>42938</v>
      </c>
      <c r="M7" s="43"/>
      <c r="N7" s="43">
        <f t="shared" ref="N7" si="9">N2+7</f>
        <v>42939</v>
      </c>
      <c r="O7" s="43"/>
    </row>
    <row r="8" spans="1:15" ht="30" customHeight="1">
      <c r="A8" s="42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40" customFormat="1" ht="60" customHeight="1">
      <c r="A9" s="39" t="s">
        <v>60</v>
      </c>
      <c r="B9" s="39" t="s">
        <v>86</v>
      </c>
      <c r="C9" s="39" t="s">
        <v>86</v>
      </c>
      <c r="D9" s="39" t="s">
        <v>88</v>
      </c>
      <c r="E9" s="39" t="s">
        <v>87</v>
      </c>
      <c r="F9" s="39" t="s">
        <v>92</v>
      </c>
      <c r="G9" s="39" t="s">
        <v>91</v>
      </c>
      <c r="H9" s="39" t="s">
        <v>89</v>
      </c>
      <c r="I9" s="39" t="s">
        <v>89</v>
      </c>
      <c r="J9" s="39" t="s">
        <v>90</v>
      </c>
      <c r="K9" s="39" t="s">
        <v>90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L9" sqref="L9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2" t="s">
        <v>59</v>
      </c>
      <c r="B2" s="43">
        <f>DATE(2017,7,24)</f>
        <v>42940</v>
      </c>
      <c r="C2" s="43"/>
      <c r="D2" s="43">
        <f>SUM(B2+1)</f>
        <v>42941</v>
      </c>
      <c r="E2" s="43"/>
      <c r="F2" s="43">
        <f>SUM(D2+1)</f>
        <v>42942</v>
      </c>
      <c r="G2" s="43"/>
      <c r="H2" s="43">
        <f t="shared" ref="H2" si="0">SUM(F2+1)</f>
        <v>42943</v>
      </c>
      <c r="I2" s="43"/>
      <c r="J2" s="43">
        <f t="shared" ref="J2" si="1">SUM(H2+1)</f>
        <v>42944</v>
      </c>
      <c r="K2" s="43"/>
      <c r="L2" s="43">
        <f t="shared" ref="L2" si="2">SUM(J2+1)</f>
        <v>42945</v>
      </c>
      <c r="M2" s="43"/>
      <c r="N2" s="43">
        <f t="shared" ref="N2" si="3">SUM(L2+1)</f>
        <v>42946</v>
      </c>
      <c r="O2" s="43"/>
    </row>
    <row r="3" spans="1:15" ht="30" customHeight="1">
      <c r="A3" s="42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60</v>
      </c>
      <c r="B4" s="28" t="s">
        <v>96</v>
      </c>
      <c r="C4" s="28" t="s">
        <v>97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97</v>
      </c>
      <c r="I4" s="28" t="s">
        <v>93</v>
      </c>
      <c r="J4" s="28" t="s">
        <v>98</v>
      </c>
      <c r="K4" s="28" t="s">
        <v>99</v>
      </c>
      <c r="L4" s="28" t="s">
        <v>94</v>
      </c>
      <c r="M4" s="28"/>
      <c r="N4" s="28"/>
      <c r="O4" s="28"/>
    </row>
    <row r="5" spans="1:15" ht="24" customHeight="1"/>
    <row r="6" spans="1:15" ht="33.75" customHeight="1">
      <c r="A6" s="41" t="s">
        <v>57</v>
      </c>
      <c r="B6" s="41"/>
      <c r="C6" s="41"/>
      <c r="D6" s="41"/>
      <c r="E6" s="41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2" t="s">
        <v>59</v>
      </c>
      <c r="B7" s="43">
        <f>B2+7</f>
        <v>42947</v>
      </c>
      <c r="C7" s="43"/>
      <c r="D7" s="43">
        <f t="shared" ref="D7" si="4">D2+7</f>
        <v>42948</v>
      </c>
      <c r="E7" s="43"/>
      <c r="F7" s="43">
        <f t="shared" ref="F7" si="5">F2+7</f>
        <v>42949</v>
      </c>
      <c r="G7" s="43"/>
      <c r="H7" s="43">
        <f t="shared" ref="H7" si="6">H2+7</f>
        <v>42950</v>
      </c>
      <c r="I7" s="43"/>
      <c r="J7" s="43">
        <f t="shared" ref="J7" si="7">J2+7</f>
        <v>42951</v>
      </c>
      <c r="K7" s="43"/>
      <c r="L7" s="43">
        <f t="shared" ref="L7" si="8">L2+7</f>
        <v>42952</v>
      </c>
      <c r="M7" s="43"/>
      <c r="N7" s="43">
        <f t="shared" ref="N7" si="9">N2+7</f>
        <v>42953</v>
      </c>
      <c r="O7" s="43"/>
    </row>
    <row r="8" spans="1:15" ht="30" customHeight="1">
      <c r="A8" s="42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40" customFormat="1" ht="60" customHeight="1">
      <c r="A9" s="39" t="s">
        <v>95</v>
      </c>
      <c r="B9" s="39" t="s">
        <v>101</v>
      </c>
      <c r="C9" s="39" t="s">
        <v>100</v>
      </c>
      <c r="D9" s="39" t="s">
        <v>103</v>
      </c>
      <c r="E9" s="39" t="s">
        <v>102</v>
      </c>
      <c r="F9" s="39" t="s">
        <v>104</v>
      </c>
      <c r="G9" s="39" t="s">
        <v>105</v>
      </c>
      <c r="H9" s="39" t="s">
        <v>105</v>
      </c>
      <c r="I9" s="39" t="s">
        <v>105</v>
      </c>
      <c r="J9" s="39" t="s">
        <v>105</v>
      </c>
      <c r="K9" s="39" t="s">
        <v>106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G1" workbookViewId="0">
      <selection activeCell="L9" sqref="L9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2" t="s">
        <v>59</v>
      </c>
      <c r="B2" s="43">
        <f>DATE(2017,8,7)</f>
        <v>42954</v>
      </c>
      <c r="C2" s="43"/>
      <c r="D2" s="43">
        <f>SUM(B2+1)</f>
        <v>42955</v>
      </c>
      <c r="E2" s="43"/>
      <c r="F2" s="43">
        <f>SUM(D2+1)</f>
        <v>42956</v>
      </c>
      <c r="G2" s="43"/>
      <c r="H2" s="43">
        <f t="shared" ref="H2" si="0">SUM(F2+1)</f>
        <v>42957</v>
      </c>
      <c r="I2" s="43"/>
      <c r="J2" s="43">
        <f t="shared" ref="J2" si="1">SUM(H2+1)</f>
        <v>42958</v>
      </c>
      <c r="K2" s="43"/>
      <c r="L2" s="43">
        <f t="shared" ref="L2" si="2">SUM(J2+1)</f>
        <v>42959</v>
      </c>
      <c r="M2" s="43"/>
      <c r="N2" s="43">
        <f t="shared" ref="N2" si="3">SUM(L2+1)</f>
        <v>42960</v>
      </c>
      <c r="O2" s="43"/>
    </row>
    <row r="3" spans="1:15" ht="30" customHeight="1">
      <c r="A3" s="42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60</v>
      </c>
      <c r="B4" s="28" t="s">
        <v>107</v>
      </c>
      <c r="C4" s="28" t="s">
        <v>107</v>
      </c>
      <c r="D4" s="28" t="s">
        <v>108</v>
      </c>
      <c r="E4" s="28" t="s">
        <v>109</v>
      </c>
      <c r="F4" s="28" t="s">
        <v>110</v>
      </c>
      <c r="G4" s="28" t="s">
        <v>110</v>
      </c>
      <c r="H4" s="28" t="s">
        <v>110</v>
      </c>
      <c r="I4" s="28" t="s">
        <v>111</v>
      </c>
      <c r="J4" s="28" t="s">
        <v>110</v>
      </c>
      <c r="K4" s="28" t="s">
        <v>110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57</v>
      </c>
      <c r="B6" s="41"/>
      <c r="C6" s="41"/>
      <c r="D6" s="41"/>
      <c r="E6" s="41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2" t="s">
        <v>59</v>
      </c>
      <c r="B7" s="43">
        <f>B2+7</f>
        <v>42961</v>
      </c>
      <c r="C7" s="43"/>
      <c r="D7" s="43">
        <f t="shared" ref="D7" si="4">D2+7</f>
        <v>42962</v>
      </c>
      <c r="E7" s="43"/>
      <c r="F7" s="43">
        <f t="shared" ref="F7" si="5">F2+7</f>
        <v>42963</v>
      </c>
      <c r="G7" s="43"/>
      <c r="H7" s="43">
        <f t="shared" ref="H7" si="6">H2+7</f>
        <v>42964</v>
      </c>
      <c r="I7" s="43"/>
      <c r="J7" s="43">
        <f t="shared" ref="J7" si="7">J2+7</f>
        <v>42965</v>
      </c>
      <c r="K7" s="43"/>
      <c r="L7" s="43">
        <f t="shared" ref="L7" si="8">L2+7</f>
        <v>42966</v>
      </c>
      <c r="M7" s="43"/>
      <c r="N7" s="43">
        <f t="shared" ref="N7" si="9">N2+7</f>
        <v>42967</v>
      </c>
      <c r="O7" s="43"/>
    </row>
    <row r="8" spans="1:15" ht="30" customHeight="1">
      <c r="A8" s="42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40" customFormat="1" ht="60" customHeight="1">
      <c r="A9" s="39" t="s">
        <v>60</v>
      </c>
      <c r="B9" s="39" t="s">
        <v>113</v>
      </c>
      <c r="C9" s="39" t="s">
        <v>113</v>
      </c>
      <c r="D9" s="39" t="s">
        <v>114</v>
      </c>
      <c r="E9" s="39" t="s">
        <v>114</v>
      </c>
      <c r="F9" s="39" t="s">
        <v>114</v>
      </c>
      <c r="G9" s="39" t="s">
        <v>114</v>
      </c>
      <c r="H9" s="39" t="s">
        <v>114</v>
      </c>
      <c r="I9" s="39" t="s">
        <v>114</v>
      </c>
      <c r="J9" s="39" t="s">
        <v>114</v>
      </c>
      <c r="K9" s="39" t="s">
        <v>114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51" t="s">
        <v>0</v>
      </c>
      <c r="B1" s="51" t="s">
        <v>1</v>
      </c>
      <c r="C1" s="44" t="s">
        <v>36</v>
      </c>
      <c r="D1" s="45"/>
      <c r="E1" s="46" t="s">
        <v>37</v>
      </c>
      <c r="F1" s="46"/>
      <c r="G1" s="46" t="s">
        <v>38</v>
      </c>
      <c r="H1" s="46"/>
      <c r="I1" s="46" t="s">
        <v>39</v>
      </c>
      <c r="J1" s="46"/>
      <c r="K1" s="44" t="s">
        <v>40</v>
      </c>
      <c r="L1" s="45"/>
      <c r="M1" s="2" t="s">
        <v>41</v>
      </c>
      <c r="N1" s="2" t="s">
        <v>42</v>
      </c>
    </row>
    <row r="2" spans="1:14" ht="24.95" customHeight="1">
      <c r="A2" s="51"/>
      <c r="B2" s="51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9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7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8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9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7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8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9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7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8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9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7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8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7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7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8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9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7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8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9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8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50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50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50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50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50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50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50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50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50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50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50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22-23周</vt:lpstr>
      <vt:lpstr>24-25周</vt:lpstr>
      <vt:lpstr>26-27周</vt:lpstr>
      <vt:lpstr>28-29周</vt:lpstr>
      <vt:lpstr>30-31周</vt:lpstr>
      <vt:lpstr>32-33周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2017-08-11T02:08:17Z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