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tabRatio="636"/>
  </bookViews>
  <sheets>
    <sheet name="newest" sheetId="24" r:id="rId1"/>
    <sheet name="week45 - 46" sheetId="23" r:id="rId2"/>
    <sheet name="week43 - 44" sheetId="22" r:id="rId3"/>
    <sheet name="week41 - 42" sheetId="21" r:id="rId4"/>
    <sheet name="week39 - 40" sheetId="20" r:id="rId5"/>
    <sheet name="week37 - 38" sheetId="19" r:id="rId6"/>
    <sheet name="week35 - 36" sheetId="18" r:id="rId7"/>
    <sheet name="week34 - 35" sheetId="17" r:id="rId8"/>
    <sheet name="week32 - 33" sheetId="16" r:id="rId9"/>
    <sheet name="Week30 - 31" sheetId="15" r:id="rId10"/>
    <sheet name="Week28 - 29" sheetId="14" r:id="rId11"/>
    <sheet name="Week26 - 27" sheetId="13" r:id="rId12"/>
    <sheet name="Week24 - 25" sheetId="12" r:id="rId13"/>
    <sheet name="Week 22 - 23" sheetId="10" r:id="rId14"/>
    <sheet name="DataSource" sheetId="11" r:id="rId15"/>
    <sheet name="Week 12-13" sheetId="5" r:id="rId16"/>
    <sheet name="Week 14-15" sheetId="6" r:id="rId17"/>
    <sheet name="Week 16-17" sheetId="7" r:id="rId18"/>
    <sheet name="Week 18-19" sheetId="8" r:id="rId19"/>
    <sheet name="Week 20-21" sheetId="9" r:id="rId20"/>
  </sheets>
  <definedNames>
    <definedName name="_xlnm.Print_Area" localSheetId="0">newest!$B$2:$E$39</definedName>
    <definedName name="_xlnm.Print_Area" localSheetId="15">'Week 12-13'!$B$2:$E$39</definedName>
    <definedName name="_xlnm.Print_Area" localSheetId="16">'Week 14-15'!$B$2:$E$39</definedName>
    <definedName name="_xlnm.Print_Area" localSheetId="17">'Week 16-17'!$B$2:$E$39</definedName>
    <definedName name="_xlnm.Print_Area" localSheetId="18">'Week 18-19'!$B$2:$E$39</definedName>
    <definedName name="_xlnm.Print_Area" localSheetId="19">'Week 20-21'!$B$2:$E$39</definedName>
    <definedName name="_xlnm.Print_Area" localSheetId="13">'Week 22 - 23'!$B$2:$E$39</definedName>
    <definedName name="_xlnm.Print_Area" localSheetId="12">'Week24 - 25'!$B$2:$E$39</definedName>
    <definedName name="_xlnm.Print_Area" localSheetId="11">'Week26 - 27'!$B$2:$E$39</definedName>
    <definedName name="_xlnm.Print_Area" localSheetId="10">'Week28 - 29'!$B$2:$E$39</definedName>
    <definedName name="_xlnm.Print_Area" localSheetId="9">'Week30 - 31'!$B$2:$E$39</definedName>
    <definedName name="_xlnm.Print_Area" localSheetId="8">'week32 - 33'!$B$2:$E$39</definedName>
    <definedName name="_xlnm.Print_Area" localSheetId="7">'week34 - 35'!$B$2:$E$39</definedName>
    <definedName name="_xlnm.Print_Area" localSheetId="6">'week35 - 36'!$B$2:$E$39</definedName>
    <definedName name="_xlnm.Print_Area" localSheetId="5">'week37 - 38'!$B$2:$E$39</definedName>
    <definedName name="_xlnm.Print_Area" localSheetId="4">'week39 - 40'!$B$2:$E$39</definedName>
    <definedName name="_xlnm.Print_Area" localSheetId="3">'week41 - 42'!$B$2:$E$39</definedName>
    <definedName name="_xlnm.Print_Area" localSheetId="2">'week43 - 44'!$B$2:$E$39</definedName>
    <definedName name="_xlnm.Print_Area" localSheetId="1">'week45 - 46'!$B$2:$E$39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O87" i="24" l="1"/>
  <c r="N87" i="24"/>
  <c r="M87" i="24"/>
  <c r="L87" i="24"/>
  <c r="K87" i="24"/>
  <c r="J87" i="24"/>
  <c r="I87" i="24"/>
  <c r="H87" i="24"/>
  <c r="G87" i="24"/>
  <c r="F87" i="24"/>
  <c r="E87" i="24"/>
  <c r="D87" i="24"/>
  <c r="C87" i="24"/>
  <c r="B87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B83" i="24"/>
  <c r="B81" i="24"/>
  <c r="B85" i="24" s="1"/>
  <c r="D85" i="24" s="1"/>
  <c r="F85" i="24" s="1"/>
  <c r="H85" i="24" s="1"/>
  <c r="J85" i="24" s="1"/>
  <c r="L85" i="24" s="1"/>
  <c r="N85" i="24" s="1"/>
  <c r="C41" i="24"/>
  <c r="B7" i="24"/>
  <c r="B6" i="24" s="1"/>
  <c r="G4" i="24"/>
  <c r="G6" i="24" s="1"/>
  <c r="H6" i="24" s="1"/>
  <c r="I6" i="24" s="1"/>
  <c r="J6" i="24" s="1"/>
  <c r="K6" i="24" s="1"/>
  <c r="L6" i="24" s="1"/>
  <c r="M6" i="24" s="1"/>
  <c r="G7" i="24" s="1"/>
  <c r="H7" i="24" s="1"/>
  <c r="I7" i="24" s="1"/>
  <c r="J7" i="24" s="1"/>
  <c r="K7" i="24" s="1"/>
  <c r="L7" i="24" s="1"/>
  <c r="M7" i="24" s="1"/>
  <c r="G8" i="24" s="1"/>
  <c r="H8" i="24" s="1"/>
  <c r="I8" i="24" s="1"/>
  <c r="J8" i="24" s="1"/>
  <c r="K8" i="24" s="1"/>
  <c r="L8" i="24" s="1"/>
  <c r="M8" i="24" s="1"/>
  <c r="G9" i="24" s="1"/>
  <c r="H9" i="24" s="1"/>
  <c r="I9" i="24" s="1"/>
  <c r="J9" i="24" s="1"/>
  <c r="K9" i="24" s="1"/>
  <c r="L9" i="24" s="1"/>
  <c r="M9" i="24" s="1"/>
  <c r="G10" i="24" s="1"/>
  <c r="H10" i="24" s="1"/>
  <c r="I10" i="24" s="1"/>
  <c r="J10" i="24" s="1"/>
  <c r="K10" i="24" s="1"/>
  <c r="L10" i="24" s="1"/>
  <c r="M10" i="24" s="1"/>
  <c r="G11" i="24" s="1"/>
  <c r="H11" i="24" s="1"/>
  <c r="I11" i="24" s="1"/>
  <c r="J11" i="24" s="1"/>
  <c r="K11" i="24" s="1"/>
  <c r="L11" i="24" s="1"/>
  <c r="M11" i="24" s="1"/>
  <c r="F3" i="24"/>
  <c r="E3" i="24"/>
  <c r="E2" i="24"/>
  <c r="B12" i="24" l="1"/>
  <c r="D81" i="24"/>
  <c r="F81" i="24" s="1"/>
  <c r="H81" i="24" s="1"/>
  <c r="J81" i="24" s="1"/>
  <c r="L81" i="24" s="1"/>
  <c r="N81" i="24" s="1"/>
  <c r="O87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B87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B85" i="23"/>
  <c r="B81" i="23"/>
  <c r="D85" i="23"/>
  <c r="F85" i="23" s="1"/>
  <c r="H85" i="23" s="1"/>
  <c r="J85" i="23" s="1"/>
  <c r="L85" i="23" s="1"/>
  <c r="N85" i="23" s="1"/>
  <c r="D81" i="23"/>
  <c r="F81" i="23" s="1"/>
  <c r="H81" i="23" s="1"/>
  <c r="J81" i="23" s="1"/>
  <c r="L81" i="23" s="1"/>
  <c r="N81" i="23" s="1"/>
  <c r="B17" i="24" l="1"/>
  <c r="B11" i="24"/>
  <c r="C41" i="23"/>
  <c r="B7" i="23"/>
  <c r="B12" i="23" s="1"/>
  <c r="G4" i="23"/>
  <c r="G6" i="23" s="1"/>
  <c r="H6" i="23" s="1"/>
  <c r="I6" i="23" s="1"/>
  <c r="J6" i="23" s="1"/>
  <c r="K6" i="23" s="1"/>
  <c r="L6" i="23" s="1"/>
  <c r="M6" i="23" s="1"/>
  <c r="G7" i="23" s="1"/>
  <c r="H7" i="23" s="1"/>
  <c r="I7" i="23" s="1"/>
  <c r="J7" i="23" s="1"/>
  <c r="K7" i="23" s="1"/>
  <c r="L7" i="23" s="1"/>
  <c r="M7" i="23" s="1"/>
  <c r="G8" i="23" s="1"/>
  <c r="H8" i="23" s="1"/>
  <c r="I8" i="23" s="1"/>
  <c r="J8" i="23" s="1"/>
  <c r="K8" i="23" s="1"/>
  <c r="L8" i="23" s="1"/>
  <c r="M8" i="23" s="1"/>
  <c r="G9" i="23" s="1"/>
  <c r="H9" i="23" s="1"/>
  <c r="I9" i="23" s="1"/>
  <c r="J9" i="23" s="1"/>
  <c r="K9" i="23" s="1"/>
  <c r="L9" i="23" s="1"/>
  <c r="M9" i="23" s="1"/>
  <c r="G10" i="23" s="1"/>
  <c r="H10" i="23" s="1"/>
  <c r="I10" i="23" s="1"/>
  <c r="J10" i="23" s="1"/>
  <c r="K10" i="23" s="1"/>
  <c r="L10" i="23" s="1"/>
  <c r="M10" i="23" s="1"/>
  <c r="G11" i="23" s="1"/>
  <c r="H11" i="23" s="1"/>
  <c r="I11" i="23" s="1"/>
  <c r="J11" i="23" s="1"/>
  <c r="K11" i="23" s="1"/>
  <c r="L11" i="23" s="1"/>
  <c r="M11" i="23" s="1"/>
  <c r="F3" i="23"/>
  <c r="E3" i="23"/>
  <c r="E2" i="23"/>
  <c r="B22" i="24" l="1"/>
  <c r="B16" i="24"/>
  <c r="B6" i="23"/>
  <c r="B11" i="23"/>
  <c r="B17" i="23"/>
  <c r="C41" i="22"/>
  <c r="B7" i="22"/>
  <c r="B12" i="22" s="1"/>
  <c r="B6" i="22"/>
  <c r="G4" i="22"/>
  <c r="G6" i="22" s="1"/>
  <c r="H6" i="22" s="1"/>
  <c r="I6" i="22" s="1"/>
  <c r="J6" i="22" s="1"/>
  <c r="K6" i="22" s="1"/>
  <c r="L6" i="22" s="1"/>
  <c r="M6" i="22" s="1"/>
  <c r="G7" i="22" s="1"/>
  <c r="H7" i="22" s="1"/>
  <c r="I7" i="22" s="1"/>
  <c r="J7" i="22" s="1"/>
  <c r="K7" i="22" s="1"/>
  <c r="L7" i="22" s="1"/>
  <c r="M7" i="22" s="1"/>
  <c r="G8" i="22" s="1"/>
  <c r="H8" i="22" s="1"/>
  <c r="I8" i="22" s="1"/>
  <c r="J8" i="22" s="1"/>
  <c r="K8" i="22" s="1"/>
  <c r="L8" i="22" s="1"/>
  <c r="M8" i="22" s="1"/>
  <c r="G9" i="22" s="1"/>
  <c r="H9" i="22" s="1"/>
  <c r="I9" i="22" s="1"/>
  <c r="J9" i="22" s="1"/>
  <c r="K9" i="22" s="1"/>
  <c r="L9" i="22" s="1"/>
  <c r="M9" i="22" s="1"/>
  <c r="G10" i="22" s="1"/>
  <c r="H10" i="22" s="1"/>
  <c r="I10" i="22" s="1"/>
  <c r="J10" i="22" s="1"/>
  <c r="K10" i="22" s="1"/>
  <c r="L10" i="22" s="1"/>
  <c r="M10" i="22" s="1"/>
  <c r="G11" i="22" s="1"/>
  <c r="H11" i="22" s="1"/>
  <c r="I11" i="22" s="1"/>
  <c r="J11" i="22" s="1"/>
  <c r="K11" i="22" s="1"/>
  <c r="L11" i="22" s="1"/>
  <c r="M11" i="22" s="1"/>
  <c r="F3" i="22"/>
  <c r="E3" i="22"/>
  <c r="E2" i="22"/>
  <c r="B21" i="24" l="1"/>
  <c r="B27" i="24"/>
  <c r="B16" i="23"/>
  <c r="B22" i="23"/>
  <c r="B11" i="22"/>
  <c r="B17" i="22"/>
  <c r="C41" i="21"/>
  <c r="B7" i="21"/>
  <c r="B12" i="21" s="1"/>
  <c r="G4" i="21"/>
  <c r="G6" i="21" s="1"/>
  <c r="H6" i="21" s="1"/>
  <c r="I6" i="21" s="1"/>
  <c r="J6" i="21" s="1"/>
  <c r="K6" i="21" s="1"/>
  <c r="L6" i="21" s="1"/>
  <c r="M6" i="21" s="1"/>
  <c r="G7" i="21" s="1"/>
  <c r="H7" i="21" s="1"/>
  <c r="I7" i="21" s="1"/>
  <c r="J7" i="21" s="1"/>
  <c r="K7" i="21" s="1"/>
  <c r="L7" i="21" s="1"/>
  <c r="M7" i="21" s="1"/>
  <c r="G8" i="21" s="1"/>
  <c r="H8" i="21" s="1"/>
  <c r="I8" i="21" s="1"/>
  <c r="J8" i="21" s="1"/>
  <c r="K8" i="21" s="1"/>
  <c r="L8" i="21" s="1"/>
  <c r="M8" i="21" s="1"/>
  <c r="G9" i="21" s="1"/>
  <c r="H9" i="21" s="1"/>
  <c r="I9" i="21" s="1"/>
  <c r="J9" i="21" s="1"/>
  <c r="K9" i="21" s="1"/>
  <c r="L9" i="21" s="1"/>
  <c r="M9" i="21" s="1"/>
  <c r="G10" i="21" s="1"/>
  <c r="H10" i="21" s="1"/>
  <c r="I10" i="21" s="1"/>
  <c r="J10" i="21" s="1"/>
  <c r="K10" i="21" s="1"/>
  <c r="L10" i="21" s="1"/>
  <c r="M10" i="21" s="1"/>
  <c r="G11" i="21" s="1"/>
  <c r="H11" i="21" s="1"/>
  <c r="I11" i="21" s="1"/>
  <c r="J11" i="21" s="1"/>
  <c r="K11" i="21" s="1"/>
  <c r="L11" i="21" s="1"/>
  <c r="M11" i="21" s="1"/>
  <c r="F3" i="21"/>
  <c r="E3" i="21"/>
  <c r="E2" i="21"/>
  <c r="B32" i="24" l="1"/>
  <c r="B26" i="24"/>
  <c r="B21" i="23"/>
  <c r="B27" i="23"/>
  <c r="B16" i="22"/>
  <c r="B22" i="22"/>
  <c r="B17" i="21"/>
  <c r="B22" i="21" s="1"/>
  <c r="B11" i="21"/>
  <c r="B6" i="21"/>
  <c r="C41" i="20"/>
  <c r="B7" i="20"/>
  <c r="B12" i="20" s="1"/>
  <c r="G4" i="20"/>
  <c r="G6" i="20" s="1"/>
  <c r="H6" i="20" s="1"/>
  <c r="I6" i="20" s="1"/>
  <c r="J6" i="20" s="1"/>
  <c r="K6" i="20" s="1"/>
  <c r="L6" i="20" s="1"/>
  <c r="M6" i="20" s="1"/>
  <c r="G7" i="20" s="1"/>
  <c r="H7" i="20" s="1"/>
  <c r="I7" i="20" s="1"/>
  <c r="J7" i="20" s="1"/>
  <c r="K7" i="20" s="1"/>
  <c r="L7" i="20" s="1"/>
  <c r="M7" i="20" s="1"/>
  <c r="G8" i="20" s="1"/>
  <c r="H8" i="20" s="1"/>
  <c r="I8" i="20" s="1"/>
  <c r="J8" i="20" s="1"/>
  <c r="K8" i="20" s="1"/>
  <c r="L8" i="20" s="1"/>
  <c r="M8" i="20" s="1"/>
  <c r="G9" i="20" s="1"/>
  <c r="H9" i="20" s="1"/>
  <c r="I9" i="20" s="1"/>
  <c r="J9" i="20" s="1"/>
  <c r="K9" i="20" s="1"/>
  <c r="L9" i="20" s="1"/>
  <c r="M9" i="20" s="1"/>
  <c r="G10" i="20" s="1"/>
  <c r="H10" i="20" s="1"/>
  <c r="I10" i="20" s="1"/>
  <c r="J10" i="20" s="1"/>
  <c r="K10" i="20" s="1"/>
  <c r="L10" i="20" s="1"/>
  <c r="M10" i="20" s="1"/>
  <c r="G11" i="20" s="1"/>
  <c r="H11" i="20" s="1"/>
  <c r="I11" i="20" s="1"/>
  <c r="J11" i="20" s="1"/>
  <c r="K11" i="20" s="1"/>
  <c r="L11" i="20" s="1"/>
  <c r="M11" i="20" s="1"/>
  <c r="F3" i="20"/>
  <c r="E3" i="20"/>
  <c r="E2" i="20"/>
  <c r="B31" i="24" l="1"/>
  <c r="B37" i="24"/>
  <c r="B26" i="23"/>
  <c r="B32" i="23"/>
  <c r="B21" i="22"/>
  <c r="B27" i="22"/>
  <c r="B16" i="21"/>
  <c r="B21" i="21"/>
  <c r="B27" i="21"/>
  <c r="B6" i="20"/>
  <c r="B11" i="20"/>
  <c r="B17" i="20"/>
  <c r="C41" i="19"/>
  <c r="B7" i="19"/>
  <c r="B12" i="19" s="1"/>
  <c r="G4" i="19"/>
  <c r="G6" i="19" s="1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F3" i="19"/>
  <c r="E3" i="19"/>
  <c r="E2" i="19"/>
  <c r="B44" i="24" l="1"/>
  <c r="B36" i="24"/>
  <c r="B31" i="23"/>
  <c r="B37" i="23"/>
  <c r="B26" i="22"/>
  <c r="B32" i="22"/>
  <c r="B32" i="21"/>
  <c r="B26" i="21"/>
  <c r="B16" i="20"/>
  <c r="B22" i="20"/>
  <c r="B17" i="19"/>
  <c r="B22" i="19" s="1"/>
  <c r="B11" i="19"/>
  <c r="B6" i="19"/>
  <c r="B16" i="19"/>
  <c r="E41" i="9"/>
  <c r="C41" i="9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G6" i="7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4" i="7"/>
  <c r="E3" i="7"/>
  <c r="E2" i="7"/>
  <c r="B7" i="7" s="1"/>
  <c r="B6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6" s="1"/>
  <c r="C41" i="5"/>
  <c r="E41" i="5" s="1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E3" i="5"/>
  <c r="E2" i="5"/>
  <c r="B7" i="5" s="1"/>
  <c r="B6" i="5" s="1"/>
  <c r="C41" i="10"/>
  <c r="B7" i="10"/>
  <c r="B12" i="10" s="1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B6" i="14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C41" i="15"/>
  <c r="B7" i="15"/>
  <c r="B12" i="15" s="1"/>
  <c r="G4" i="15"/>
  <c r="G6" i="15" s="1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F3" i="15"/>
  <c r="E3" i="15"/>
  <c r="E2" i="15"/>
  <c r="C41" i="16"/>
  <c r="B7" i="16"/>
  <c r="B12" i="16" s="1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7" i="17"/>
  <c r="B6" i="17" s="1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G4" i="18"/>
  <c r="G6" i="18" s="1"/>
  <c r="H6" i="18" s="1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F3" i="18"/>
  <c r="E3" i="18"/>
  <c r="E2" i="18"/>
  <c r="B49" i="24" l="1"/>
  <c r="B43" i="24"/>
  <c r="B44" i="23"/>
  <c r="B36" i="23"/>
  <c r="B17" i="10"/>
  <c r="B16" i="10" s="1"/>
  <c r="B11" i="10"/>
  <c r="B6" i="18"/>
  <c r="B12" i="17"/>
  <c r="B11" i="17" s="1"/>
  <c r="B31" i="22"/>
  <c r="B37" i="22"/>
  <c r="B31" i="21"/>
  <c r="B37" i="21"/>
  <c r="B17" i="15"/>
  <c r="B11" i="15"/>
  <c r="B12" i="8"/>
  <c r="B6" i="8"/>
  <c r="B12" i="12"/>
  <c r="B17" i="12" s="1"/>
  <c r="B12" i="5"/>
  <c r="B17" i="5" s="1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8" i="24" l="1"/>
  <c r="B54" i="24"/>
  <c r="B43" i="23"/>
  <c r="B49" i="23"/>
  <c r="B17" i="17"/>
  <c r="B44" i="22"/>
  <c r="B36" i="22"/>
  <c r="B44" i="21"/>
  <c r="B36" i="21"/>
  <c r="B26" i="20"/>
  <c r="B32" i="20"/>
  <c r="B26" i="19"/>
  <c r="B32" i="19"/>
  <c r="B17" i="7"/>
  <c r="B11" i="7"/>
  <c r="B16" i="6"/>
  <c r="B22" i="6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59" i="24" l="1"/>
  <c r="B53" i="24"/>
  <c r="B54" i="23"/>
  <c r="B48" i="23"/>
  <c r="B16" i="17"/>
  <c r="B22" i="17"/>
  <c r="B43" i="22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1" i="14"/>
  <c r="B27" i="14"/>
  <c r="B27" i="13"/>
  <c r="B21" i="13"/>
  <c r="B16" i="9"/>
  <c r="B22" i="9"/>
  <c r="B27" i="18"/>
  <c r="B21" i="18"/>
  <c r="B26" i="15"/>
  <c r="B32" i="15"/>
  <c r="B16" i="7"/>
  <c r="B22" i="7"/>
  <c r="B58" i="24" l="1"/>
  <c r="B64" i="24"/>
  <c r="B53" i="23"/>
  <c r="B59" i="23"/>
  <c r="B21" i="17"/>
  <c r="B27" i="17"/>
  <c r="B54" i="22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69" i="24" l="1"/>
  <c r="B63" i="24"/>
  <c r="B64" i="23"/>
  <c r="B58" i="23"/>
  <c r="B26" i="17"/>
  <c r="B32" i="17"/>
  <c r="B53" i="22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37" i="18"/>
  <c r="B31" i="18"/>
  <c r="B26" i="9"/>
  <c r="B32" i="9"/>
  <c r="B44" i="15"/>
  <c r="B36" i="15"/>
  <c r="B68" i="24" l="1"/>
  <c r="B74" i="24"/>
  <c r="B73" i="24" s="1"/>
  <c r="B63" i="23"/>
  <c r="B69" i="23"/>
  <c r="B31" i="17"/>
  <c r="B37" i="17"/>
  <c r="B64" i="22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74" i="23" l="1"/>
  <c r="B73" i="23" s="1"/>
  <c r="B68" i="23"/>
  <c r="B36" i="17"/>
  <c r="B44" i="17"/>
  <c r="B63" i="22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49" i="17" l="1"/>
  <c r="B43" i="17"/>
  <c r="B74" i="22"/>
  <c r="B73" i="22" s="1"/>
  <c r="B68" i="22"/>
  <c r="B68" i="21"/>
  <c r="B74" i="21"/>
  <c r="B73" i="21" s="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48" i="8"/>
  <c r="B54" i="8"/>
  <c r="B54" i="16"/>
  <c r="B48" i="16"/>
  <c r="B54" i="6"/>
  <c r="B48" i="6"/>
  <c r="B43" i="9"/>
  <c r="B49" i="9"/>
  <c r="B48" i="17" l="1"/>
  <c r="B54" i="17"/>
  <c r="B63" i="20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0"/>
  <c r="B58" i="10"/>
  <c r="B53" i="18"/>
  <c r="B59" i="18"/>
  <c r="B59" i="17" l="1"/>
  <c r="B53" i="17"/>
  <c r="B74" i="20"/>
  <c r="B73" i="20" s="1"/>
  <c r="B68" i="20"/>
  <c r="B68" i="19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53" i="9"/>
  <c r="B59" i="9"/>
  <c r="B64" i="14"/>
  <c r="B58" i="14"/>
  <c r="B64" i="17" l="1"/>
  <c r="B58" i="17"/>
  <c r="B68" i="15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3" i="16"/>
  <c r="B69" i="16"/>
  <c r="B69" i="17" l="1"/>
  <c r="B63" i="17"/>
  <c r="B68" i="8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74" i="17" l="1"/>
  <c r="B73" i="17" s="1"/>
  <c r="B68" i="17"/>
  <c r="B68" i="7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<sst xmlns="http://schemas.openxmlformats.org/spreadsheetml/2006/main" count="1456" uniqueCount="142">
  <si>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</si>
  <si>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</si>
  <si>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</si>
  <si>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</si>
  <si>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</si>
  <si>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</si>
  <si>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</si>
  <si>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</si>
  <si>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</si>
  <si>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</si>
  <si>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</si>
  <si>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</si>
  <si>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</si>
  <si>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</si>
  <si>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</si>
  <si>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</si>
  <si>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</si>
  <si>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</si>
  <si>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</si>
  <si>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</si>
  <si>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</si>
  <si>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</si>
  <si>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</si>
  <si>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</si>
  <si>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</si>
  <si>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</si>
  <si>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</si>
  <si>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</si>
  <si>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</si>
  <si>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</si>
  <si>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</si>
  <si>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</si>
  <si>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</si>
  <si>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</si>
  <si>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</si>
  <si>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</si>
  <si>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</si>
  <si>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</si>
  <si>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</si>
  <si>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</si>
  <si>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</si>
  <si>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</si>
  <si>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</si>
  <si>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</si>
  <si>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</si>
  <si>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</si>
  <si>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</si>
  <si>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</si>
  <si>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</si>
  <si>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</si>
  <si>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</si>
  <si>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</si>
  <si>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</si>
  <si>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</si>
  <si>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</si>
  <si>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</si>
  <si>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</si>
  <si>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</si>
  <si>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</si>
  <si>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</si>
  <si>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</si>
  <si>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</si>
  <si>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</si>
  <si>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</si>
  <si>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</si>
  <si>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</si>
  <si>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</si>
  <si>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</si>
  <si>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</si>
  <si>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</si>
  <si>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</si>
  <si>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</si>
  <si>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</si>
  <si>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</si>
  <si>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</si>
  <si>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</si>
  <si>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</si>
  <si>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</si>
  <si>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</si>
  <si>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</si>
  <si>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</si>
  <si>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</si>
  <si>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</si>
  <si>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</si>
  <si>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</si>
  <si>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</si>
  <si>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</si>
  <si>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</si>
  <si>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</si>
  <si>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</si>
  <si>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</si>
  <si>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</si>
  <si>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</si>
  <si>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</si>
  <si>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</si>
  <si>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</si>
  <si>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</si>
  <si>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</si>
  <si>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</si>
  <si>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</si>
  <si>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</si>
  <si>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</si>
  <si>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</si>
  <si>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</si>
  <si>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</si>
  <si>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</si>
  <si>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</si>
  <si>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</si>
  <si>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</si>
  <si>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</si>
  <si>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</si>
  <si>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</si>
  <si>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</si>
  <si>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</si>
  <si>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</si>
  <si>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</si>
  <si>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</si>
  <si>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</si>
  <si>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</si>
  <si>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</si>
  <si>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</si>
  <si>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</si>
  <si>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</si>
  <si>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</si>
  <si>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</si>
  <si>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</si>
  <si>
    <t>宜宾银行场景证书交流
中物联物流解决方案编制</t>
    <phoneticPr fontId="20" type="noConversion"/>
  </si>
  <si>
    <t>民生银行可信签名平台项目沟通</t>
    <phoneticPr fontId="20" type="noConversion"/>
  </si>
  <si>
    <t>民生银行可信签名平台项目沟通
军队OA项目需求评审</t>
    <phoneticPr fontId="20" type="noConversion"/>
  </si>
  <si>
    <t>民生银行可信签名平台解决方案编制</t>
    <phoneticPr fontId="20" type="noConversion"/>
  </si>
  <si>
    <t xml:space="preserve">搜集无纸化涉及场景证书项目及客户汇总
双十一保障措施，搜集并汇总所有无纸化项目客户双十一预计tps性能指标情况
</t>
    <phoneticPr fontId="20" type="noConversion"/>
  </si>
  <si>
    <t>民生银行可信签名平台方案沟通
TEE+SE方案了解</t>
    <phoneticPr fontId="20" type="noConversion"/>
  </si>
  <si>
    <t>双十一现场保障</t>
    <phoneticPr fontId="20" type="noConversion"/>
  </si>
  <si>
    <t>人员</t>
  </si>
  <si>
    <t>上午</t>
  </si>
  <si>
    <t>下午</t>
  </si>
  <si>
    <t>李达</t>
  </si>
  <si>
    <t>民生银行可信签名平台解决方案PPT编制</t>
    <phoneticPr fontId="20" type="noConversion"/>
  </si>
  <si>
    <t>民生银行可信签名平台交流</t>
    <phoneticPr fontId="20" type="noConversion"/>
  </si>
  <si>
    <t>场景证书cps编制</t>
    <phoneticPr fontId="20" type="noConversion"/>
  </si>
  <si>
    <t>2018年运营保障需求</t>
    <phoneticPr fontId="20" type="noConversion"/>
  </si>
  <si>
    <t>2019年运营保障需求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</si>
</sst>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  <numFmt numFmtId="182" formatCode="m&quot;月&quot;d&quot;日&quot;\ dddd"/>
  </numFmts>
  <fonts count="42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</fills>
  <borders count="4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0" fillId="6" borderId="39" xfId="0" applyFont="1" applyFill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vertical="center" wrapText="1"/>
    </xf>
    <xf numFmtId="0" fontId="41" fillId="0" borderId="41" xfId="0" applyFont="1" applyBorder="1" applyAlignment="1">
      <alignment vertical="center" wrapText="1"/>
    </xf>
    <xf numFmtId="0" fontId="41" fillId="0" borderId="39" xfId="0" applyFont="1" applyBorder="1" applyAlignment="1">
      <alignment vertical="center" wrapText="1"/>
    </xf>
    <xf numFmtId="182" fontId="40" fillId="6" borderId="39" xfId="0" applyNumberFormat="1" applyFont="1" applyFill="1" applyBorder="1" applyAlignment="1">
      <alignment horizontal="center" vertical="center" wrapText="1"/>
    </xf>
    <xf numFmtId="0" fontId="40" fillId="6" borderId="39" xfId="0" applyFont="1" applyFill="1" applyBorder="1" applyAlignment="1">
      <alignment horizontal="center" vertical="center" wrapText="1"/>
    </xf>
    <xf numFmtId="0" fontId="17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abSelected="1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20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100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43059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43059</v>
      </c>
      <c r="D3" s="14"/>
      <c r="E3" s="15">
        <f>1+INT((C3-DATE(YEAR(C3+4-WEEKDAY(C3+6)),1,5)+WEEKDAY(DATE(YEAR(C3+4-WEEKDAY(C3+6)),1,3)))/7)</f>
        <v>47</v>
      </c>
      <c r="F3" s="59">
        <f>2+INT((C3-DATE(YEAR(C3+4-WEEKDAY(C3+6)),1,5)+WEEKDAY(DATE(YEAR(C3+4-WEEKDAY(C3+6)),1,3)))/7)</f>
        <v>48</v>
      </c>
      <c r="G3" s="12"/>
      <c r="H3" s="17" t="s">
        <v>6</v>
      </c>
      <c r="I3" s="49">
        <v>10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43009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43059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16">
        <f>C3</f>
        <v>43059</v>
      </c>
      <c r="C7" s="118" t="s">
        <v>129</v>
      </c>
      <c r="D7" s="118" t="s">
        <v>129</v>
      </c>
      <c r="E7" s="121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43060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43060</v>
      </c>
      <c r="C12" s="118" t="s">
        <v>138</v>
      </c>
      <c r="D12" s="118" t="s">
        <v>138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43061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43061</v>
      </c>
      <c r="C17" s="118" t="s">
        <v>139</v>
      </c>
      <c r="D17" s="118" t="s">
        <v>139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43062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43062</v>
      </c>
      <c r="C22" s="118" t="s">
        <v>139</v>
      </c>
      <c r="D22" s="118" t="s">
        <v>139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43063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43063</v>
      </c>
      <c r="C27" s="118" t="s">
        <v>140</v>
      </c>
      <c r="D27" s="118" t="s">
        <v>141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43064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16">
        <f>B27+1</f>
        <v>43064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43065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43065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43066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43066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43066</v>
      </c>
      <c r="C44" s="118"/>
      <c r="D44" s="118"/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43067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43067</v>
      </c>
      <c r="C49" s="118"/>
      <c r="D49" s="118"/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43068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43068</v>
      </c>
      <c r="C54" s="118"/>
      <c r="D54" s="118"/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43069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43069</v>
      </c>
      <c r="C59" s="118"/>
      <c r="D59" s="118"/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43070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43070</v>
      </c>
      <c r="C64" s="118"/>
      <c r="D64" s="118"/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43071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43071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43072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43072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  <row r="81" spans="1:15" s="101" customFormat="1" ht="30" customHeight="1" x14ac:dyDescent="0.15">
      <c r="A81" s="108" t="s">
        <v>133</v>
      </c>
      <c r="B81" s="107">
        <f>C3</f>
        <v>43059</v>
      </c>
      <c r="C81" s="107"/>
      <c r="D81" s="107">
        <f>SUM(B81+1)</f>
        <v>43060</v>
      </c>
      <c r="E81" s="107"/>
      <c r="F81" s="107">
        <f>SUM(D81+1)</f>
        <v>43061</v>
      </c>
      <c r="G81" s="107"/>
      <c r="H81" s="107">
        <f>SUM(F81+1)</f>
        <v>43062</v>
      </c>
      <c r="I81" s="107"/>
      <c r="J81" s="107">
        <f>SUM(H81+1)</f>
        <v>43063</v>
      </c>
      <c r="K81" s="107"/>
      <c r="L81" s="107">
        <f>SUM(J81+1)</f>
        <v>43064</v>
      </c>
      <c r="M81" s="107"/>
      <c r="N81" s="107">
        <f>SUM(L81+1)</f>
        <v>43065</v>
      </c>
      <c r="O81" s="107"/>
    </row>
    <row r="82" spans="1:15" s="101" customFormat="1" ht="30" customHeight="1" x14ac:dyDescent="0.15">
      <c r="A82" s="108"/>
      <c r="B82" s="102" t="s">
        <v>134</v>
      </c>
      <c r="C82" s="102" t="s">
        <v>135</v>
      </c>
      <c r="D82" s="102" t="s">
        <v>134</v>
      </c>
      <c r="E82" s="102" t="s">
        <v>135</v>
      </c>
      <c r="F82" s="102" t="s">
        <v>134</v>
      </c>
      <c r="G82" s="102" t="s">
        <v>135</v>
      </c>
      <c r="H82" s="102" t="s">
        <v>134</v>
      </c>
      <c r="I82" s="102" t="s">
        <v>135</v>
      </c>
      <c r="J82" s="102" t="s">
        <v>134</v>
      </c>
      <c r="K82" s="102" t="s">
        <v>135</v>
      </c>
      <c r="L82" s="102"/>
      <c r="M82" s="102"/>
      <c r="N82" s="102"/>
      <c r="O82" s="102"/>
    </row>
    <row r="83" spans="1:15" s="101" customFormat="1" ht="60" customHeight="1" x14ac:dyDescent="0.15">
      <c r="A83" s="103" t="s">
        <v>136</v>
      </c>
      <c r="B83" s="104" t="str">
        <f>C7</f>
        <v>民生银行可信签名平台解决方案编制</v>
      </c>
      <c r="C83" s="104" t="str">
        <f>D7</f>
        <v>民生银行可信签名平台解决方案编制</v>
      </c>
      <c r="D83" s="104" t="str">
        <f>C12</f>
        <v>民生银行可信签名平台交流</v>
      </c>
      <c r="E83" s="104" t="str">
        <f>D12</f>
        <v>民生银行可信签名平台交流</v>
      </c>
      <c r="F83" s="104" t="str">
        <f>C17</f>
        <v>场景证书cps编制</v>
      </c>
      <c r="G83" s="104" t="str">
        <f>D17</f>
        <v>场景证书cps编制</v>
      </c>
      <c r="H83" s="104" t="str">
        <f>C22</f>
        <v>场景证书cps编制</v>
      </c>
      <c r="I83" s="104" t="str">
        <f>D22</f>
        <v>场景证书cps编制</v>
      </c>
      <c r="J83" s="104" t="str">
        <f>C27</f>
        <v>2018年运营保障需求</v>
      </c>
      <c r="K83" s="105" t="str">
        <f>D27</f>
        <v>2019年运营保障需求</v>
      </c>
      <c r="L83" s="106">
        <f>C32</f>
        <v>0</v>
      </c>
      <c r="M83" s="106">
        <f>D32</f>
        <v>0</v>
      </c>
      <c r="N83" s="106">
        <f>C37</f>
        <v>0</v>
      </c>
      <c r="O83" s="106">
        <f>D37</f>
        <v>0</v>
      </c>
    </row>
    <row r="85" spans="1:15" s="101" customFormat="1" ht="30" customHeight="1" x14ac:dyDescent="0.15">
      <c r="A85" s="108" t="s">
        <v>133</v>
      </c>
      <c r="B85" s="107">
        <f>B81+7</f>
        <v>43066</v>
      </c>
      <c r="C85" s="107"/>
      <c r="D85" s="107">
        <f>SUM(B85+1)</f>
        <v>43067</v>
      </c>
      <c r="E85" s="107"/>
      <c r="F85" s="107">
        <f>SUM(D85+1)</f>
        <v>43068</v>
      </c>
      <c r="G85" s="107"/>
      <c r="H85" s="107">
        <f>SUM(F85+1)</f>
        <v>43069</v>
      </c>
      <c r="I85" s="107"/>
      <c r="J85" s="107">
        <f>SUM(H85+1)</f>
        <v>43070</v>
      </c>
      <c r="K85" s="107"/>
      <c r="L85" s="107">
        <f>SUM(J85+1)</f>
        <v>43071</v>
      </c>
      <c r="M85" s="107"/>
      <c r="N85" s="107">
        <f>SUM(L85+1)</f>
        <v>43072</v>
      </c>
      <c r="O85" s="107"/>
    </row>
    <row r="86" spans="1:15" s="101" customFormat="1" ht="30" customHeight="1" x14ac:dyDescent="0.15">
      <c r="A86" s="108"/>
      <c r="B86" s="102" t="s">
        <v>134</v>
      </c>
      <c r="C86" s="102" t="s">
        <v>135</v>
      </c>
      <c r="D86" s="102" t="s">
        <v>134</v>
      </c>
      <c r="E86" s="102" t="s">
        <v>135</v>
      </c>
      <c r="F86" s="102" t="s">
        <v>134</v>
      </c>
      <c r="G86" s="102" t="s">
        <v>135</v>
      </c>
      <c r="H86" s="102" t="s">
        <v>134</v>
      </c>
      <c r="I86" s="102" t="s">
        <v>135</v>
      </c>
      <c r="J86" s="102" t="s">
        <v>134</v>
      </c>
      <c r="K86" s="102" t="s">
        <v>135</v>
      </c>
      <c r="L86" s="102"/>
      <c r="M86" s="102"/>
      <c r="N86" s="102"/>
      <c r="O86" s="102"/>
    </row>
    <row r="87" spans="1:15" s="101" customFormat="1" ht="60" customHeight="1" x14ac:dyDescent="0.15">
      <c r="A87" s="103" t="s">
        <v>136</v>
      </c>
      <c r="B87" s="104">
        <f>C44</f>
        <v>0</v>
      </c>
      <c r="C87" s="104">
        <f>D44</f>
        <v>0</v>
      </c>
      <c r="D87" s="104">
        <f>C49</f>
        <v>0</v>
      </c>
      <c r="E87" s="104">
        <f>D49</f>
        <v>0</v>
      </c>
      <c r="F87" s="104">
        <f>C54</f>
        <v>0</v>
      </c>
      <c r="G87" s="104">
        <f>D54</f>
        <v>0</v>
      </c>
      <c r="H87" s="104">
        <f>C59</f>
        <v>0</v>
      </c>
      <c r="I87" s="104">
        <f>D59</f>
        <v>0</v>
      </c>
      <c r="J87" s="104">
        <f>C64</f>
        <v>0</v>
      </c>
      <c r="K87" s="105">
        <f>D64</f>
        <v>0</v>
      </c>
      <c r="L87" s="106">
        <f>C69</f>
        <v>0</v>
      </c>
      <c r="M87" s="106">
        <f>D69</f>
        <v>0</v>
      </c>
      <c r="N87" s="106">
        <f>C74</f>
        <v>0</v>
      </c>
      <c r="O87" s="106">
        <f>D74</f>
        <v>0</v>
      </c>
    </row>
  </sheetData>
  <mergeCells count="77">
    <mergeCell ref="J85:K85"/>
    <mergeCell ref="L85:M85"/>
    <mergeCell ref="N85:O85"/>
    <mergeCell ref="F81:G81"/>
    <mergeCell ref="H81:I81"/>
    <mergeCell ref="J81:K81"/>
    <mergeCell ref="L81:M81"/>
    <mergeCell ref="N81:O81"/>
    <mergeCell ref="A85:A86"/>
    <mergeCell ref="B85:C85"/>
    <mergeCell ref="D85:E85"/>
    <mergeCell ref="F85:G85"/>
    <mergeCell ref="H85:I85"/>
    <mergeCell ref="B74:B76"/>
    <mergeCell ref="C74:C76"/>
    <mergeCell ref="D74:D76"/>
    <mergeCell ref="E74:E76"/>
    <mergeCell ref="A81:A82"/>
    <mergeCell ref="B81:C81"/>
    <mergeCell ref="D81:E81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C43:D43 C21:D21 C53:D53 C68:D68 C48:D48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42917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16">
        <f>C3</f>
        <v>42940</v>
      </c>
      <c r="C7" s="118" t="s">
        <v>37</v>
      </c>
      <c r="D7" s="118" t="s">
        <v>37</v>
      </c>
      <c r="E7" s="121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42941</v>
      </c>
      <c r="C12" s="118" t="s">
        <v>37</v>
      </c>
      <c r="D12" s="118" t="s">
        <v>37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42942</v>
      </c>
      <c r="C17" s="118" t="s">
        <v>37</v>
      </c>
      <c r="D17" s="118" t="s">
        <v>37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42943</v>
      </c>
      <c r="C22" s="118" t="s">
        <v>25</v>
      </c>
      <c r="D22" s="118" t="s">
        <v>25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42944</v>
      </c>
      <c r="C27" s="118" t="s">
        <v>25</v>
      </c>
      <c r="D27" s="118" t="s">
        <v>25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16">
        <f>B27+1</f>
        <v>42945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42946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42947</v>
      </c>
      <c r="C44" s="118" t="s">
        <v>38</v>
      </c>
      <c r="D44" s="118" t="s">
        <v>39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42948</v>
      </c>
      <c r="C49" s="118" t="s">
        <v>25</v>
      </c>
      <c r="D49" s="118" t="s">
        <v>25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42949</v>
      </c>
      <c r="C54" s="118" t="s">
        <v>25</v>
      </c>
      <c r="D54" s="118" t="s">
        <v>25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42950</v>
      </c>
      <c r="C59" s="118" t="s">
        <v>25</v>
      </c>
      <c r="D59" s="118" t="s">
        <v>25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42951</v>
      </c>
      <c r="C64" s="118" t="s">
        <v>25</v>
      </c>
      <c r="D64" s="118" t="s">
        <v>25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42952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42953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42887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16">
        <f>C3</f>
        <v>42926</v>
      </c>
      <c r="C7" s="118" t="s">
        <v>25</v>
      </c>
      <c r="D7" s="118" t="s">
        <v>25</v>
      </c>
      <c r="E7" s="12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42927</v>
      </c>
      <c r="C12" s="118" t="s">
        <v>40</v>
      </c>
      <c r="D12" s="118" t="s">
        <v>40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42928</v>
      </c>
      <c r="C17" s="118" t="s">
        <v>40</v>
      </c>
      <c r="D17" s="118" t="s">
        <v>40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42929</v>
      </c>
      <c r="C22" s="118" t="s">
        <v>40</v>
      </c>
      <c r="D22" s="118" t="s">
        <v>40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42930</v>
      </c>
      <c r="C27" s="118" t="s">
        <v>41</v>
      </c>
      <c r="D27" s="118" t="s">
        <v>41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16">
        <f>B27+1</f>
        <v>42931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42932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42933</v>
      </c>
      <c r="C44" s="118" t="s">
        <v>25</v>
      </c>
      <c r="D44" s="118" t="s">
        <v>25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42934</v>
      </c>
      <c r="C49" s="118" t="s">
        <v>25</v>
      </c>
      <c r="D49" s="118" t="s">
        <v>25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42935</v>
      </c>
      <c r="C54" s="118" t="s">
        <v>25</v>
      </c>
      <c r="D54" s="118" t="s">
        <v>25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42936</v>
      </c>
      <c r="C59" s="118" t="s">
        <v>25</v>
      </c>
      <c r="D59" s="118" t="s">
        <v>25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42937</v>
      </c>
      <c r="C64" s="118" t="s">
        <v>25</v>
      </c>
      <c r="D64" s="118" t="s">
        <v>25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42938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42939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42887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16">
        <f>C3</f>
        <v>42912</v>
      </c>
      <c r="C7" s="118" t="s">
        <v>42</v>
      </c>
      <c r="D7" s="118" t="s">
        <v>43</v>
      </c>
      <c r="E7" s="12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42913</v>
      </c>
      <c r="C12" s="118" t="s">
        <v>44</v>
      </c>
      <c r="D12" s="118" t="s">
        <v>44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42914</v>
      </c>
      <c r="C17" s="118" t="s">
        <v>45</v>
      </c>
      <c r="D17" s="118" t="s">
        <v>45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42915</v>
      </c>
      <c r="C22" s="118" t="s">
        <v>45</v>
      </c>
      <c r="D22" s="118" t="s">
        <v>45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42916</v>
      </c>
      <c r="C27" s="118" t="s">
        <v>45</v>
      </c>
      <c r="D27" s="118" t="s">
        <v>45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16">
        <f>B27+1</f>
        <v>42917</v>
      </c>
      <c r="C32" s="118" t="s">
        <v>45</v>
      </c>
      <c r="D32" s="118" t="s">
        <v>45</v>
      </c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42918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42919</v>
      </c>
      <c r="C44" s="118" t="s">
        <v>25</v>
      </c>
      <c r="D44" s="118" t="s">
        <v>25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42920</v>
      </c>
      <c r="C49" s="118" t="s">
        <v>25</v>
      </c>
      <c r="D49" s="118" t="s">
        <v>25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42921</v>
      </c>
      <c r="C54" s="118" t="s">
        <v>25</v>
      </c>
      <c r="D54" s="118" t="s">
        <v>25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42922</v>
      </c>
      <c r="C59" s="118" t="s">
        <v>25</v>
      </c>
      <c r="D59" s="118" t="s">
        <v>25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42923</v>
      </c>
      <c r="C64" s="118" t="s">
        <v>25</v>
      </c>
      <c r="D64" s="118" t="s">
        <v>25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42924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42925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42887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16">
        <f>C3</f>
        <v>42898</v>
      </c>
      <c r="C7" s="146" t="s">
        <v>46</v>
      </c>
      <c r="D7" s="146" t="s">
        <v>46</v>
      </c>
      <c r="E7" s="12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16"/>
      <c r="C8" s="147"/>
      <c r="D8" s="147"/>
      <c r="E8" s="12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17"/>
      <c r="C9" s="148"/>
      <c r="D9" s="148"/>
      <c r="E9" s="12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42899</v>
      </c>
      <c r="C12" s="118" t="s">
        <v>47</v>
      </c>
      <c r="D12" s="118" t="s">
        <v>47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42900</v>
      </c>
      <c r="C17" s="118" t="s">
        <v>48</v>
      </c>
      <c r="D17" s="118" t="s">
        <v>48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42901</v>
      </c>
      <c r="C22" s="118" t="s">
        <v>49</v>
      </c>
      <c r="D22" s="118" t="s">
        <v>49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42902</v>
      </c>
      <c r="C27" s="118" t="s">
        <v>49</v>
      </c>
      <c r="D27" s="118" t="s">
        <v>49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16">
        <f>B27+1</f>
        <v>42903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42904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42905</v>
      </c>
      <c r="C44" s="118" t="s">
        <v>50</v>
      </c>
      <c r="D44" s="118" t="s">
        <v>50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42906</v>
      </c>
      <c r="C49" s="118" t="s">
        <v>50</v>
      </c>
      <c r="D49" s="118" t="s">
        <v>50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42907</v>
      </c>
      <c r="C54" s="118" t="s">
        <v>51</v>
      </c>
      <c r="D54" s="118" t="s">
        <v>51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42908</v>
      </c>
      <c r="C59" s="118" t="s">
        <v>51</v>
      </c>
      <c r="D59" s="118" t="s">
        <v>51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42909</v>
      </c>
      <c r="C64" s="118" t="s">
        <v>51</v>
      </c>
      <c r="D64" s="118" t="s">
        <v>51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42910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42911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42887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16">
        <f>C3</f>
        <v>42884</v>
      </c>
      <c r="C7" s="146" t="s">
        <v>52</v>
      </c>
      <c r="D7" s="124" t="s">
        <v>52</v>
      </c>
      <c r="E7" s="12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16"/>
      <c r="C8" s="147"/>
      <c r="D8" s="125"/>
      <c r="E8" s="12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17"/>
      <c r="C9" s="148"/>
      <c r="D9" s="126"/>
      <c r="E9" s="12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42885</v>
      </c>
      <c r="C12" s="118" t="s">
        <v>52</v>
      </c>
      <c r="D12" s="124" t="s">
        <v>52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25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6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42886</v>
      </c>
      <c r="C17" s="118" t="s">
        <v>53</v>
      </c>
      <c r="D17" s="124" t="s">
        <v>53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25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6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42887</v>
      </c>
      <c r="C22" s="118" t="s">
        <v>53</v>
      </c>
      <c r="D22" s="124" t="s">
        <v>53</v>
      </c>
      <c r="E22" s="121"/>
      <c r="F22" s="34"/>
    </row>
    <row r="23" spans="1:7" ht="20.100000000000001" customHeight="1" x14ac:dyDescent="0.2">
      <c r="A23" s="2"/>
      <c r="B23" s="116"/>
      <c r="C23" s="119"/>
      <c r="D23" s="125"/>
      <c r="E23" s="122"/>
      <c r="F23" s="34"/>
    </row>
    <row r="24" spans="1:7" ht="20.100000000000001" customHeight="1" x14ac:dyDescent="0.2">
      <c r="A24" s="2"/>
      <c r="B24" s="117"/>
      <c r="C24" s="120"/>
      <c r="D24" s="126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42888</v>
      </c>
      <c r="C27" s="118" t="s">
        <v>50</v>
      </c>
      <c r="D27" s="124" t="s">
        <v>50</v>
      </c>
      <c r="E27" s="121"/>
      <c r="F27" s="34"/>
    </row>
    <row r="28" spans="1:7" ht="20.100000000000001" customHeight="1" x14ac:dyDescent="0.2">
      <c r="A28" s="2"/>
      <c r="B28" s="116"/>
      <c r="C28" s="119"/>
      <c r="D28" s="125"/>
      <c r="E28" s="122"/>
      <c r="F28" s="34"/>
    </row>
    <row r="29" spans="1:7" ht="20.100000000000001" customHeight="1" x14ac:dyDescent="0.2">
      <c r="A29" s="2"/>
      <c r="B29" s="117"/>
      <c r="C29" s="120"/>
      <c r="D29" s="126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16">
        <f>B27+1</f>
        <v>42889</v>
      </c>
      <c r="C32" s="118"/>
      <c r="D32" s="124"/>
      <c r="E32" s="121"/>
      <c r="F32" s="34"/>
    </row>
    <row r="33" spans="1:6" ht="20.100000000000001" customHeight="1" x14ac:dyDescent="0.2">
      <c r="A33" s="2"/>
      <c r="B33" s="116"/>
      <c r="C33" s="119"/>
      <c r="D33" s="125"/>
      <c r="E33" s="122"/>
      <c r="F33" s="34"/>
    </row>
    <row r="34" spans="1:6" ht="20.100000000000001" customHeight="1" x14ac:dyDescent="0.2">
      <c r="A34" s="2"/>
      <c r="B34" s="117"/>
      <c r="C34" s="120"/>
      <c r="D34" s="126"/>
      <c r="E34" s="12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42890</v>
      </c>
      <c r="C37" s="118"/>
      <c r="D37" s="124"/>
      <c r="E37" s="121"/>
      <c r="F37" s="34"/>
    </row>
    <row r="38" spans="1:6" ht="20.100000000000001" customHeight="1" x14ac:dyDescent="0.2">
      <c r="A38" s="2"/>
      <c r="B38" s="116"/>
      <c r="C38" s="119"/>
      <c r="D38" s="125"/>
      <c r="E38" s="122"/>
      <c r="F38" s="34"/>
    </row>
    <row r="39" spans="1:6" ht="20.100000000000001" customHeight="1" x14ac:dyDescent="0.2">
      <c r="A39" s="2"/>
      <c r="B39" s="117"/>
      <c r="C39" s="120"/>
      <c r="D39" s="126"/>
      <c r="E39" s="12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42891</v>
      </c>
      <c r="C44" s="118" t="s">
        <v>54</v>
      </c>
      <c r="D44" s="124" t="s">
        <v>54</v>
      </c>
      <c r="E44" s="121"/>
      <c r="F44" s="34"/>
    </row>
    <row r="45" spans="1:6" ht="20.100000000000001" customHeight="1" x14ac:dyDescent="0.2">
      <c r="A45" s="2"/>
      <c r="B45" s="116"/>
      <c r="C45" s="119"/>
      <c r="D45" s="125"/>
      <c r="E45" s="122"/>
      <c r="F45" s="34"/>
    </row>
    <row r="46" spans="1:6" ht="20.100000000000001" customHeight="1" x14ac:dyDescent="0.2">
      <c r="A46" s="2"/>
      <c r="B46" s="117"/>
      <c r="C46" s="120"/>
      <c r="D46" s="126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42892</v>
      </c>
      <c r="C49" s="118" t="s">
        <v>54</v>
      </c>
      <c r="D49" s="124" t="s">
        <v>54</v>
      </c>
      <c r="E49" s="121"/>
      <c r="F49" s="34"/>
    </row>
    <row r="50" spans="1:6" ht="20.100000000000001" customHeight="1" x14ac:dyDescent="0.2">
      <c r="A50" s="2"/>
      <c r="B50" s="116"/>
      <c r="C50" s="119"/>
      <c r="D50" s="125"/>
      <c r="E50" s="122"/>
      <c r="F50" s="34"/>
    </row>
    <row r="51" spans="1:6" ht="20.100000000000001" customHeight="1" x14ac:dyDescent="0.2">
      <c r="A51" s="2"/>
      <c r="B51" s="117"/>
      <c r="C51" s="120"/>
      <c r="D51" s="126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42893</v>
      </c>
      <c r="C54" s="118" t="s">
        <v>55</v>
      </c>
      <c r="D54" s="124" t="s">
        <v>55</v>
      </c>
      <c r="E54" s="121"/>
      <c r="F54" s="34"/>
    </row>
    <row r="55" spans="1:6" ht="20.100000000000001" customHeight="1" x14ac:dyDescent="0.2">
      <c r="A55" s="2"/>
      <c r="B55" s="116"/>
      <c r="C55" s="119"/>
      <c r="D55" s="125"/>
      <c r="E55" s="122"/>
      <c r="F55" s="34"/>
    </row>
    <row r="56" spans="1:6" ht="20.100000000000001" customHeight="1" x14ac:dyDescent="0.2">
      <c r="A56" s="2"/>
      <c r="B56" s="117"/>
      <c r="C56" s="120"/>
      <c r="D56" s="126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42894</v>
      </c>
      <c r="C59" s="118" t="s">
        <v>56</v>
      </c>
      <c r="D59" s="124" t="s">
        <v>56</v>
      </c>
      <c r="E59" s="121"/>
      <c r="F59" s="34"/>
    </row>
    <row r="60" spans="1:6" ht="20.100000000000001" customHeight="1" x14ac:dyDescent="0.2">
      <c r="A60" s="2"/>
      <c r="B60" s="116"/>
      <c r="C60" s="119"/>
      <c r="D60" s="125"/>
      <c r="E60" s="122"/>
      <c r="F60" s="34"/>
    </row>
    <row r="61" spans="1:6" ht="20.100000000000001" customHeight="1" x14ac:dyDescent="0.2">
      <c r="A61" s="2"/>
      <c r="B61" s="117"/>
      <c r="C61" s="120"/>
      <c r="D61" s="126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42895</v>
      </c>
      <c r="C64" s="118" t="s">
        <v>57</v>
      </c>
      <c r="D64" s="124" t="s">
        <v>58</v>
      </c>
      <c r="E64" s="121"/>
      <c r="F64" s="34"/>
    </row>
    <row r="65" spans="1:6" ht="20.100000000000001" customHeight="1" x14ac:dyDescent="0.2">
      <c r="A65" s="2"/>
      <c r="B65" s="116"/>
      <c r="C65" s="119"/>
      <c r="D65" s="125"/>
      <c r="E65" s="122"/>
      <c r="F65" s="34"/>
    </row>
    <row r="66" spans="1:6" ht="20.100000000000001" customHeight="1" x14ac:dyDescent="0.2">
      <c r="A66" s="2"/>
      <c r="B66" s="117"/>
      <c r="C66" s="120"/>
      <c r="D66" s="126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42896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42897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42795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49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49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9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9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49"/>
      <c r="C18" s="42"/>
      <c r="D18" s="43"/>
      <c r="E18" s="44"/>
      <c r="G18" s="40"/>
    </row>
    <row r="19" spans="1:7" ht="20.100000000000001" customHeight="1" x14ac:dyDescent="0.2">
      <c r="A19" s="2"/>
      <c r="B19" s="15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49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49"/>
      <c r="C23" s="42"/>
      <c r="D23" s="43"/>
      <c r="E23" s="44"/>
    </row>
    <row r="24" spans="1:7" ht="20.100000000000001" customHeight="1" x14ac:dyDescent="0.2">
      <c r="A24" s="2"/>
      <c r="B24" s="15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49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49"/>
      <c r="C28" s="42"/>
      <c r="D28" s="43"/>
      <c r="E28" s="44"/>
    </row>
    <row r="29" spans="1:7" ht="20.100000000000001" customHeight="1" x14ac:dyDescent="0.2">
      <c r="A29" s="2"/>
      <c r="B29" s="15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49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49"/>
      <c r="C33" s="42"/>
      <c r="D33" s="43"/>
      <c r="E33" s="44"/>
    </row>
    <row r="34" spans="1:5" ht="20.100000000000001" customHeight="1" x14ac:dyDescent="0.2">
      <c r="A34" s="2"/>
      <c r="B34" s="15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49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49"/>
      <c r="C38" s="42"/>
      <c r="D38" s="43"/>
      <c r="E38" s="44"/>
    </row>
    <row r="39" spans="1:5" ht="20.100000000000001" customHeight="1" x14ac:dyDescent="0.2">
      <c r="A39" s="2"/>
      <c r="B39" s="15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49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49"/>
      <c r="C45" s="27"/>
      <c r="D45" s="43"/>
      <c r="E45" s="44"/>
    </row>
    <row r="46" spans="1:5" ht="20.100000000000001" customHeight="1" x14ac:dyDescent="0.2">
      <c r="A46" s="2"/>
      <c r="B46" s="15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49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49"/>
      <c r="C50" s="42"/>
      <c r="D50" s="43"/>
      <c r="E50" s="44"/>
    </row>
    <row r="51" spans="1:5" ht="20.100000000000001" customHeight="1" x14ac:dyDescent="0.2">
      <c r="A51" s="2"/>
      <c r="B51" s="15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49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49"/>
      <c r="C55" s="42"/>
      <c r="D55" s="28"/>
      <c r="E55" s="44"/>
    </row>
    <row r="56" spans="1:5" ht="20.100000000000001" customHeight="1" x14ac:dyDescent="0.2">
      <c r="A56" s="2"/>
      <c r="B56" s="15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49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49"/>
      <c r="C60" s="42"/>
      <c r="D60" s="47"/>
      <c r="E60" s="44"/>
    </row>
    <row r="61" spans="1:5" ht="20.100000000000001" customHeight="1" x14ac:dyDescent="0.2">
      <c r="A61" s="2"/>
      <c r="B61" s="15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49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49"/>
      <c r="C65" s="42"/>
      <c r="D65" s="43"/>
      <c r="E65" s="44"/>
    </row>
    <row r="66" spans="1:5" ht="20.100000000000001" customHeight="1" x14ac:dyDescent="0.2">
      <c r="A66" s="2"/>
      <c r="B66" s="15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49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49"/>
      <c r="C70" s="42"/>
      <c r="D70" s="43"/>
      <c r="E70" s="44"/>
    </row>
    <row r="71" spans="1:5" ht="20.100000000000001" customHeight="1" x14ac:dyDescent="0.2">
      <c r="A71" s="2"/>
      <c r="B71" s="15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49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49"/>
      <c r="C75" s="42"/>
      <c r="D75" s="43"/>
      <c r="E75" s="44"/>
    </row>
    <row r="76" spans="1:5" ht="20.100000000000001" customHeight="1" x14ac:dyDescent="0.2">
      <c r="A76" s="2"/>
      <c r="B76" s="15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42826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9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9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9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9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49"/>
      <c r="C18" s="42"/>
      <c r="D18" s="43"/>
      <c r="E18" s="44"/>
      <c r="G18" s="40"/>
    </row>
    <row r="19" spans="1:7" ht="20.100000000000001" customHeight="1" x14ac:dyDescent="0.2">
      <c r="A19" s="2"/>
      <c r="B19" s="15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49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49"/>
      <c r="C23" s="42"/>
      <c r="D23" s="43"/>
      <c r="E23" s="44"/>
    </row>
    <row r="24" spans="1:7" ht="20.100000000000001" customHeight="1" x14ac:dyDescent="0.2">
      <c r="A24" s="2"/>
      <c r="B24" s="15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49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49"/>
      <c r="C28" s="42"/>
      <c r="D28" s="43"/>
      <c r="E28" s="44"/>
    </row>
    <row r="29" spans="1:7" ht="20.100000000000001" customHeight="1" x14ac:dyDescent="0.2">
      <c r="A29" s="2"/>
      <c r="B29" s="15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49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49"/>
      <c r="C33" s="42"/>
      <c r="D33" s="43"/>
      <c r="E33" s="44"/>
    </row>
    <row r="34" spans="1:5" ht="20.100000000000001" customHeight="1" x14ac:dyDescent="0.2">
      <c r="A34" s="2"/>
      <c r="B34" s="15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49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49"/>
      <c r="C38" s="42"/>
      <c r="D38" s="43"/>
      <c r="E38" s="44"/>
    </row>
    <row r="39" spans="1:5" ht="20.100000000000001" customHeight="1" x14ac:dyDescent="0.2">
      <c r="A39" s="2"/>
      <c r="B39" s="15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49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49"/>
      <c r="C45" s="27"/>
      <c r="D45" s="43"/>
      <c r="E45" s="44"/>
    </row>
    <row r="46" spans="1:5" ht="20.100000000000001" customHeight="1" x14ac:dyDescent="0.2">
      <c r="A46" s="2"/>
      <c r="B46" s="15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49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49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5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49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49"/>
      <c r="C55" s="42"/>
      <c r="D55" s="28"/>
      <c r="E55" s="44"/>
    </row>
    <row r="56" spans="1:5" ht="20.100000000000001" customHeight="1" x14ac:dyDescent="0.2">
      <c r="A56" s="2"/>
      <c r="B56" s="15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49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49"/>
      <c r="C60" s="42"/>
      <c r="D60" s="47"/>
      <c r="E60" s="44"/>
    </row>
    <row r="61" spans="1:5" ht="20.100000000000001" customHeight="1" x14ac:dyDescent="0.2">
      <c r="A61" s="2"/>
      <c r="B61" s="15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49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49"/>
      <c r="C65" s="42"/>
      <c r="D65" s="43"/>
      <c r="E65" s="44"/>
    </row>
    <row r="66" spans="1:5" ht="20.100000000000001" customHeight="1" x14ac:dyDescent="0.2">
      <c r="A66" s="2"/>
      <c r="B66" s="15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49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49"/>
      <c r="C70" s="42"/>
      <c r="D70" s="43"/>
      <c r="E70" s="44"/>
    </row>
    <row r="71" spans="1:5" ht="20.100000000000001" customHeight="1" x14ac:dyDescent="0.2">
      <c r="A71" s="2"/>
      <c r="B71" s="15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49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49"/>
      <c r="C75" s="42"/>
      <c r="D75" s="43"/>
      <c r="E75" s="44"/>
    </row>
    <row r="76" spans="1:5" ht="20.100000000000001" customHeight="1" x14ac:dyDescent="0.2">
      <c r="A76" s="2"/>
      <c r="B76" s="15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42826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49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49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49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9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49"/>
      <c r="C18" s="27"/>
      <c r="D18" s="27"/>
      <c r="E18" s="41"/>
      <c r="G18" s="40"/>
    </row>
    <row r="19" spans="1:7" ht="20.100000000000001" customHeight="1" x14ac:dyDescent="0.2">
      <c r="A19" s="2"/>
      <c r="B19" s="15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49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49"/>
      <c r="C23" s="27"/>
      <c r="D23" s="27"/>
      <c r="E23" s="41"/>
    </row>
    <row r="24" spans="1:7" ht="20.100000000000001" customHeight="1" x14ac:dyDescent="0.2">
      <c r="A24" s="2"/>
      <c r="B24" s="15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49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49"/>
      <c r="C28" s="27"/>
      <c r="D28" s="27"/>
      <c r="E28" s="41"/>
    </row>
    <row r="29" spans="1:7" ht="20.100000000000001" customHeight="1" x14ac:dyDescent="0.2">
      <c r="A29" s="2"/>
      <c r="B29" s="15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49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49"/>
      <c r="C33" s="42"/>
      <c r="D33" s="43"/>
      <c r="E33" s="44"/>
    </row>
    <row r="34" spans="1:5" ht="20.100000000000001" customHeight="1" x14ac:dyDescent="0.2">
      <c r="A34" s="2"/>
      <c r="B34" s="15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49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49"/>
      <c r="C38" s="42"/>
      <c r="D38" s="43"/>
      <c r="E38" s="44"/>
    </row>
    <row r="39" spans="1:5" ht="20.100000000000001" customHeight="1" x14ac:dyDescent="0.2">
      <c r="A39" s="2"/>
      <c r="B39" s="15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49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49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5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49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49"/>
      <c r="C50" s="42"/>
      <c r="D50" s="28"/>
      <c r="E50" s="44"/>
    </row>
    <row r="51" spans="1:5" ht="20.100000000000001" customHeight="1" x14ac:dyDescent="0.2">
      <c r="A51" s="2"/>
      <c r="B51" s="15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49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49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5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49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49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5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49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49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5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49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49"/>
      <c r="C70" s="42"/>
      <c r="D70" s="43"/>
      <c r="E70" s="44"/>
    </row>
    <row r="71" spans="1:5" ht="20.100000000000001" customHeight="1" x14ac:dyDescent="0.2">
      <c r="A71" s="2"/>
      <c r="B71" s="15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49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49"/>
      <c r="C75" s="42"/>
      <c r="D75" s="43"/>
      <c r="E75" s="44"/>
    </row>
    <row r="76" spans="1:5" ht="20.100000000000001" customHeight="1" x14ac:dyDescent="0.2">
      <c r="A76" s="2"/>
      <c r="B76" s="15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42856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9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9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9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49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49"/>
      <c r="C18" s="27"/>
      <c r="D18" s="27"/>
      <c r="E18" s="41"/>
      <c r="G18" s="40"/>
    </row>
    <row r="19" spans="1:7" ht="20.100000000000001" customHeight="1" x14ac:dyDescent="0.2">
      <c r="A19" s="2"/>
      <c r="B19" s="15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49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49"/>
      <c r="C23" s="27"/>
      <c r="D23" s="27"/>
      <c r="E23" s="41"/>
    </row>
    <row r="24" spans="1:7" ht="20.100000000000001" customHeight="1" x14ac:dyDescent="0.2">
      <c r="A24" s="2"/>
      <c r="B24" s="15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49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49"/>
      <c r="C28" s="27"/>
      <c r="D28" s="27"/>
      <c r="E28" s="41"/>
    </row>
    <row r="29" spans="1:7" ht="20.100000000000001" customHeight="1" x14ac:dyDescent="0.2">
      <c r="A29" s="2"/>
      <c r="B29" s="15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49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49"/>
      <c r="C33" s="42"/>
      <c r="D33" s="43"/>
      <c r="E33" s="44"/>
    </row>
    <row r="34" spans="1:6" ht="20.100000000000001" customHeight="1" x14ac:dyDescent="0.2">
      <c r="A34" s="2"/>
      <c r="B34" s="150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49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49"/>
      <c r="C38" s="42"/>
      <c r="D38" s="43"/>
      <c r="E38" s="44"/>
    </row>
    <row r="39" spans="1:6" ht="20.100000000000001" customHeight="1" x14ac:dyDescent="0.2">
      <c r="A39" s="2"/>
      <c r="B39" s="150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49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49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50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49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49"/>
      <c r="C50" s="42"/>
      <c r="D50" s="28"/>
      <c r="E50" s="44"/>
    </row>
    <row r="51" spans="1:6" ht="20.100000000000001" customHeight="1" x14ac:dyDescent="0.2">
      <c r="A51" s="2"/>
      <c r="B51" s="150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49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49"/>
      <c r="C55" s="27"/>
      <c r="D55" s="27"/>
      <c r="E55" s="28"/>
      <c r="F55" s="34"/>
    </row>
    <row r="56" spans="1:6" ht="20.100000000000001" customHeight="1" x14ac:dyDescent="0.2">
      <c r="A56" s="2"/>
      <c r="B56" s="150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49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49"/>
      <c r="C60" s="27"/>
      <c r="D60" s="27"/>
      <c r="E60" s="28"/>
      <c r="F60" s="34"/>
    </row>
    <row r="61" spans="1:6" ht="20.100000000000001" customHeight="1" x14ac:dyDescent="0.2">
      <c r="A61" s="2"/>
      <c r="B61" s="150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49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49"/>
      <c r="C65" s="27"/>
      <c r="D65" s="27"/>
      <c r="E65" s="28"/>
      <c r="F65" s="34"/>
    </row>
    <row r="66" spans="1:6" ht="20.100000000000001" customHeight="1" x14ac:dyDescent="0.2">
      <c r="A66" s="2"/>
      <c r="B66" s="150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49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49"/>
      <c r="C70" s="42"/>
      <c r="D70" s="43"/>
      <c r="E70" s="44"/>
    </row>
    <row r="71" spans="1:6" ht="20.100000000000001" customHeight="1" x14ac:dyDescent="0.2">
      <c r="A71" s="2"/>
      <c r="B71" s="150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49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49"/>
      <c r="C75" s="42"/>
      <c r="D75" s="43"/>
      <c r="E75" s="44"/>
    </row>
    <row r="76" spans="1:6" ht="20.100000000000001" customHeight="1" x14ac:dyDescent="0.2">
      <c r="A76" s="2"/>
      <c r="B76" s="15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opLeftCell="A61" zoomScale="90" zoomScaleNormal="90" workbookViewId="0">
      <selection activeCell="D87" sqref="D8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20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99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43045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43045</v>
      </c>
      <c r="D3" s="14"/>
      <c r="E3" s="15">
        <f>1+INT((C3-DATE(YEAR(C3+4-WEEKDAY(C3+6)),1,5)+WEEKDAY(DATE(YEAR(C3+4-WEEKDAY(C3+6)),1,3)))/7)</f>
        <v>45</v>
      </c>
      <c r="F3" s="59">
        <f>2+INT((C3-DATE(YEAR(C3+4-WEEKDAY(C3+6)),1,5)+WEEKDAY(DATE(YEAR(C3+4-WEEKDAY(C3+6)),1,3)))/7)</f>
        <v>46</v>
      </c>
      <c r="G3" s="12"/>
      <c r="H3" s="17" t="s">
        <v>6</v>
      </c>
      <c r="I3" s="49">
        <v>10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43009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43045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16">
        <f>C3</f>
        <v>43045</v>
      </c>
      <c r="C7" s="118" t="s">
        <v>126</v>
      </c>
      <c r="D7" s="118" t="s">
        <v>125</v>
      </c>
      <c r="E7" s="121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43046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43046</v>
      </c>
      <c r="C12" s="118" t="s">
        <v>127</v>
      </c>
      <c r="D12" s="118" t="s">
        <v>128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43047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43047</v>
      </c>
      <c r="C17" s="118" t="s">
        <v>131</v>
      </c>
      <c r="D17" s="118" t="s">
        <v>129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43048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43048</v>
      </c>
      <c r="C22" s="118" t="s">
        <v>130</v>
      </c>
      <c r="D22" s="118" t="s">
        <v>129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43049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43049</v>
      </c>
      <c r="C27" s="118" t="s">
        <v>129</v>
      </c>
      <c r="D27" s="118" t="s">
        <v>129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43050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16">
        <f>B27+1</f>
        <v>43050</v>
      </c>
      <c r="C32" s="118" t="s">
        <v>132</v>
      </c>
      <c r="D32" s="118" t="s">
        <v>132</v>
      </c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43051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43051</v>
      </c>
      <c r="C37" s="118" t="s">
        <v>132</v>
      </c>
      <c r="D37" s="118" t="s">
        <v>132</v>
      </c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43052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43052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43052</v>
      </c>
      <c r="C44" s="118" t="s">
        <v>129</v>
      </c>
      <c r="D44" s="118" t="s">
        <v>129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43053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43053</v>
      </c>
      <c r="C49" s="118" t="s">
        <v>129</v>
      </c>
      <c r="D49" s="118" t="s">
        <v>129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43054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43054</v>
      </c>
      <c r="C54" s="118" t="s">
        <v>129</v>
      </c>
      <c r="D54" s="118" t="s">
        <v>129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43055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43055</v>
      </c>
      <c r="C59" s="118" t="s">
        <v>137</v>
      </c>
      <c r="D59" s="118" t="s">
        <v>137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43056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43056</v>
      </c>
      <c r="C64" s="118" t="s">
        <v>137</v>
      </c>
      <c r="D64" s="118" t="s">
        <v>137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43057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43058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  <row r="81" spans="1:15" s="101" customFormat="1" ht="30" customHeight="1" x14ac:dyDescent="0.15">
      <c r="A81" s="108" t="s">
        <v>133</v>
      </c>
      <c r="B81" s="107">
        <f>C3</f>
        <v>43045</v>
      </c>
      <c r="C81" s="107"/>
      <c r="D81" s="107">
        <f>SUM(B81+1)</f>
        <v>43046</v>
      </c>
      <c r="E81" s="107"/>
      <c r="F81" s="107">
        <f>SUM(D81+1)</f>
        <v>43047</v>
      </c>
      <c r="G81" s="107"/>
      <c r="H81" s="107">
        <f>SUM(F81+1)</f>
        <v>43048</v>
      </c>
      <c r="I81" s="107"/>
      <c r="J81" s="107">
        <f>SUM(H81+1)</f>
        <v>43049</v>
      </c>
      <c r="K81" s="107"/>
      <c r="L81" s="107">
        <f>SUM(J81+1)</f>
        <v>43050</v>
      </c>
      <c r="M81" s="107"/>
      <c r="N81" s="107">
        <f>SUM(L81+1)</f>
        <v>43051</v>
      </c>
      <c r="O81" s="107"/>
    </row>
    <row r="82" spans="1:15" s="101" customFormat="1" ht="30" customHeight="1" x14ac:dyDescent="0.15">
      <c r="A82" s="108"/>
      <c r="B82" s="102" t="s">
        <v>134</v>
      </c>
      <c r="C82" s="102" t="s">
        <v>135</v>
      </c>
      <c r="D82" s="102" t="s">
        <v>134</v>
      </c>
      <c r="E82" s="102" t="s">
        <v>135</v>
      </c>
      <c r="F82" s="102" t="s">
        <v>134</v>
      </c>
      <c r="G82" s="102" t="s">
        <v>135</v>
      </c>
      <c r="H82" s="102" t="s">
        <v>134</v>
      </c>
      <c r="I82" s="102" t="s">
        <v>135</v>
      </c>
      <c r="J82" s="102" t="s">
        <v>134</v>
      </c>
      <c r="K82" s="102" t="s">
        <v>135</v>
      </c>
      <c r="L82" s="102"/>
      <c r="M82" s="102"/>
      <c r="N82" s="102"/>
      <c r="O82" s="102"/>
    </row>
    <row r="83" spans="1:15" s="101" customFormat="1" ht="60" customHeight="1" x14ac:dyDescent="0.15">
      <c r="A83" s="103" t="s">
        <v>136</v>
      </c>
      <c r="B83" s="104" t="str">
        <f>C7</f>
        <v>宜宾银行场景证书交流
中物联物流解决方案编制</v>
      </c>
      <c r="C83" s="104" t="str">
        <f>D7</f>
        <v>宜宾银行场景证书交流</v>
      </c>
      <c r="D83" s="104" t="str">
        <f>C12</f>
        <v>民生银行可信签名平台项目沟通</v>
      </c>
      <c r="E83" s="104" t="str">
        <f>D12</f>
        <v>民生银行可信签名平台项目沟通
军队OA项目需求评审</v>
      </c>
      <c r="F83" s="104" t="str">
        <f>C17</f>
        <v>民生银行可信签名平台方案沟通
TEE+SE方案了解</v>
      </c>
      <c r="G83" s="104" t="str">
        <f>D17</f>
        <v>民生银行可信签名平台解决方案编制</v>
      </c>
      <c r="H83" s="104" t="str">
        <f>C22</f>
        <v xml:space="preserve">搜集无纸化涉及场景证书项目及客户汇总
双十一保障措施，搜集并汇总所有无纸化项目客户双十一预计tps性能指标情况
</v>
      </c>
      <c r="I83" s="104" t="str">
        <f>D22</f>
        <v>民生银行可信签名平台解决方案编制</v>
      </c>
      <c r="J83" s="104" t="str">
        <f>C27</f>
        <v>民生银行可信签名平台解决方案编制</v>
      </c>
      <c r="K83" s="105" t="str">
        <f>D27</f>
        <v>民生银行可信签名平台解决方案编制</v>
      </c>
      <c r="L83" s="106" t="str">
        <f>C32</f>
        <v>双十一现场保障</v>
      </c>
      <c r="M83" s="106" t="str">
        <f>D32</f>
        <v>双十一现场保障</v>
      </c>
      <c r="N83" s="106" t="str">
        <f>C37</f>
        <v>双十一现场保障</v>
      </c>
      <c r="O83" s="106" t="str">
        <f>D37</f>
        <v>双十一现场保障</v>
      </c>
    </row>
    <row r="85" spans="1:15" s="101" customFormat="1" ht="30" customHeight="1" x14ac:dyDescent="0.15">
      <c r="A85" s="108" t="s">
        <v>133</v>
      </c>
      <c r="B85" s="107">
        <f>B81+7</f>
        <v>43052</v>
      </c>
      <c r="C85" s="107"/>
      <c r="D85" s="107">
        <f>SUM(B85+1)</f>
        <v>43053</v>
      </c>
      <c r="E85" s="107"/>
      <c r="F85" s="107">
        <f>SUM(D85+1)</f>
        <v>43054</v>
      </c>
      <c r="G85" s="107"/>
      <c r="H85" s="107">
        <f>SUM(F85+1)</f>
        <v>43055</v>
      </c>
      <c r="I85" s="107"/>
      <c r="J85" s="107">
        <f>SUM(H85+1)</f>
        <v>43056</v>
      </c>
      <c r="K85" s="107"/>
      <c r="L85" s="107">
        <f>SUM(J85+1)</f>
        <v>43057</v>
      </c>
      <c r="M85" s="107"/>
      <c r="N85" s="107">
        <f>SUM(L85+1)</f>
        <v>43058</v>
      </c>
      <c r="O85" s="107"/>
    </row>
    <row r="86" spans="1:15" s="101" customFormat="1" ht="30" customHeight="1" x14ac:dyDescent="0.15">
      <c r="A86" s="108"/>
      <c r="B86" s="102" t="s">
        <v>134</v>
      </c>
      <c r="C86" s="102" t="s">
        <v>135</v>
      </c>
      <c r="D86" s="102" t="s">
        <v>134</v>
      </c>
      <c r="E86" s="102" t="s">
        <v>135</v>
      </c>
      <c r="F86" s="102" t="s">
        <v>134</v>
      </c>
      <c r="G86" s="102" t="s">
        <v>135</v>
      </c>
      <c r="H86" s="102" t="s">
        <v>134</v>
      </c>
      <c r="I86" s="102" t="s">
        <v>135</v>
      </c>
      <c r="J86" s="102" t="s">
        <v>134</v>
      </c>
      <c r="K86" s="102" t="s">
        <v>135</v>
      </c>
      <c r="L86" s="102"/>
      <c r="M86" s="102"/>
      <c r="N86" s="102"/>
      <c r="O86" s="102"/>
    </row>
    <row r="87" spans="1:15" s="101" customFormat="1" ht="60" customHeight="1" x14ac:dyDescent="0.15">
      <c r="A87" s="103" t="s">
        <v>136</v>
      </c>
      <c r="B87" s="104" t="str">
        <f>C44</f>
        <v>民生银行可信签名平台解决方案编制</v>
      </c>
      <c r="C87" s="104" t="str">
        <f>D44</f>
        <v>民生银行可信签名平台解决方案编制</v>
      </c>
      <c r="D87" s="104" t="str">
        <f>C49</f>
        <v>民生银行可信签名平台解决方案编制</v>
      </c>
      <c r="E87" s="104" t="str">
        <f>D49</f>
        <v>民生银行可信签名平台解决方案编制</v>
      </c>
      <c r="F87" s="104" t="str">
        <f>C54</f>
        <v>民生银行可信签名平台解决方案编制</v>
      </c>
      <c r="G87" s="104" t="str">
        <f>D54</f>
        <v>民生银行可信签名平台解决方案编制</v>
      </c>
      <c r="H87" s="104" t="str">
        <f>C59</f>
        <v>民生银行可信签名平台解决方案PPT编制</v>
      </c>
      <c r="I87" s="104" t="str">
        <f>D59</f>
        <v>民生银行可信签名平台解决方案PPT编制</v>
      </c>
      <c r="J87" s="104" t="str">
        <f>C64</f>
        <v>民生银行可信签名平台解决方案PPT编制</v>
      </c>
      <c r="K87" s="105" t="str">
        <f>D64</f>
        <v>民生银行可信签名平台解决方案PPT编制</v>
      </c>
      <c r="L87" s="106">
        <f>C69</f>
        <v>0</v>
      </c>
      <c r="M87" s="106">
        <f>D69</f>
        <v>0</v>
      </c>
      <c r="N87" s="106">
        <f>C74</f>
        <v>0</v>
      </c>
      <c r="O87" s="106">
        <f>D74</f>
        <v>0</v>
      </c>
    </row>
  </sheetData>
  <mergeCells count="77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J81:K81"/>
    <mergeCell ref="L81:M81"/>
    <mergeCell ref="N81:O81"/>
    <mergeCell ref="A85:A86"/>
    <mergeCell ref="B85:C85"/>
    <mergeCell ref="D85:E85"/>
    <mergeCell ref="F85:G85"/>
    <mergeCell ref="H85:I85"/>
    <mergeCell ref="J85:K85"/>
    <mergeCell ref="L85:M85"/>
    <mergeCell ref="N85:O85"/>
    <mergeCell ref="A81:A82"/>
    <mergeCell ref="B81:C81"/>
    <mergeCell ref="D81:E81"/>
    <mergeCell ref="F81:G81"/>
    <mergeCell ref="H81:I8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C43:D43 C21:D21 C53:D53 C68:D68 C48:D48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5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42856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49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49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50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49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49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50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49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49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50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49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49"/>
      <c r="C23" s="27"/>
      <c r="D23" s="27"/>
      <c r="E23" s="41"/>
      <c r="F23" s="34"/>
    </row>
    <row r="24" spans="1:7" ht="20.100000000000001" customHeight="1" x14ac:dyDescent="0.2">
      <c r="A24" s="2"/>
      <c r="B24" s="150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49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49"/>
      <c r="C28" s="27"/>
      <c r="D28" s="27"/>
      <c r="E28" s="41"/>
      <c r="F28" s="34"/>
    </row>
    <row r="29" spans="1:7" ht="20.100000000000001" customHeight="1" x14ac:dyDescent="0.2">
      <c r="A29" s="2"/>
      <c r="B29" s="150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49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49"/>
      <c r="C33" s="42"/>
      <c r="D33" s="43"/>
      <c r="E33" s="44"/>
      <c r="F33" s="34"/>
    </row>
    <row r="34" spans="1:6" ht="20.100000000000001" customHeight="1" x14ac:dyDescent="0.2">
      <c r="A34" s="2"/>
      <c r="B34" s="150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49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49"/>
      <c r="C38" s="42"/>
      <c r="D38" s="43"/>
      <c r="E38" s="44"/>
      <c r="F38" s="34"/>
    </row>
    <row r="39" spans="1:6" ht="20.100000000000001" customHeight="1" x14ac:dyDescent="0.2">
      <c r="A39" s="2"/>
      <c r="B39" s="150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49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49"/>
      <c r="C45" s="27"/>
      <c r="D45" s="27"/>
      <c r="E45" s="28"/>
      <c r="F45" s="34"/>
    </row>
    <row r="46" spans="1:6" ht="20.100000000000001" customHeight="1" x14ac:dyDescent="0.2">
      <c r="A46" s="2"/>
      <c r="B46" s="150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49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49"/>
      <c r="C50" s="42"/>
      <c r="D50" s="28"/>
      <c r="E50" s="47"/>
      <c r="F50" s="34"/>
    </row>
    <row r="51" spans="1:6" ht="20.100000000000001" customHeight="1" x14ac:dyDescent="0.2">
      <c r="A51" s="2"/>
      <c r="B51" s="150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49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49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50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49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49"/>
      <c r="C60" s="27"/>
      <c r="D60" s="27"/>
      <c r="E60" s="28"/>
      <c r="F60" s="34"/>
    </row>
    <row r="61" spans="1:6" ht="20.100000000000001" customHeight="1" x14ac:dyDescent="0.2">
      <c r="A61" s="2"/>
      <c r="B61" s="150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49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49"/>
      <c r="C65" s="27"/>
      <c r="D65" s="27"/>
      <c r="E65" s="28"/>
      <c r="F65" s="34"/>
    </row>
    <row r="66" spans="1:6" ht="20.100000000000001" customHeight="1" x14ac:dyDescent="0.2">
      <c r="A66" s="2"/>
      <c r="B66" s="150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49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49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50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49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49"/>
      <c r="C75" s="42"/>
      <c r="D75" s="43"/>
      <c r="E75" s="44"/>
      <c r="F75" s="34"/>
    </row>
    <row r="76" spans="1:6" ht="20.100000000000001" customHeight="1" x14ac:dyDescent="0.2">
      <c r="A76" s="2"/>
      <c r="B76" s="150"/>
      <c r="C76" s="29"/>
      <c r="D76" s="30"/>
      <c r="E76" s="31"/>
      <c r="F76" s="34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62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43009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16">
        <f>C3</f>
        <v>43031</v>
      </c>
      <c r="C7" s="118" t="s">
        <v>117</v>
      </c>
      <c r="D7" s="118" t="s">
        <v>117</v>
      </c>
      <c r="E7" s="121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43032</v>
      </c>
      <c r="C12" s="118" t="s">
        <v>117</v>
      </c>
      <c r="D12" s="118" t="s">
        <v>117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43033</v>
      </c>
      <c r="C17" s="118" t="s">
        <v>117</v>
      </c>
      <c r="D17" s="118" t="s">
        <v>117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43034</v>
      </c>
      <c r="C22" s="118" t="s">
        <v>118</v>
      </c>
      <c r="D22" s="118" t="s">
        <v>119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43035</v>
      </c>
      <c r="C27" s="118" t="s">
        <v>99</v>
      </c>
      <c r="D27" s="118" t="s">
        <v>99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16">
        <f>B27+1</f>
        <v>43036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43037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43038</v>
      </c>
      <c r="C44" s="118" t="s">
        <v>120</v>
      </c>
      <c r="D44" s="118" t="s">
        <v>120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43039</v>
      </c>
      <c r="C49" s="118" t="s">
        <v>120</v>
      </c>
      <c r="D49" s="118" t="s">
        <v>120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43040</v>
      </c>
      <c r="C54" s="118" t="s">
        <v>121</v>
      </c>
      <c r="D54" s="118" t="s">
        <v>122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43041</v>
      </c>
      <c r="C59" s="118" t="s">
        <v>121</v>
      </c>
      <c r="D59" s="118" t="s">
        <v>122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43042</v>
      </c>
      <c r="C64" s="118" t="s">
        <v>123</v>
      </c>
      <c r="D64" s="118" t="s">
        <v>124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43043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43044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61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43009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16">
        <f>C3</f>
        <v>43017</v>
      </c>
      <c r="C7" s="118" t="s">
        <v>111</v>
      </c>
      <c r="D7" s="118" t="s">
        <v>111</v>
      </c>
      <c r="E7" s="121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43018</v>
      </c>
      <c r="C12" s="118" t="s">
        <v>111</v>
      </c>
      <c r="D12" s="118" t="s">
        <v>111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43019</v>
      </c>
      <c r="C17" s="118" t="s">
        <v>111</v>
      </c>
      <c r="D17" s="118" t="s">
        <v>111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43020</v>
      </c>
      <c r="C22" s="118" t="s">
        <v>112</v>
      </c>
      <c r="D22" s="118" t="s">
        <v>112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43021</v>
      </c>
      <c r="C27" s="118" t="s">
        <v>114</v>
      </c>
      <c r="D27" s="118" t="s">
        <v>113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16">
        <f>B27+1</f>
        <v>43022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43023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43024</v>
      </c>
      <c r="C44" s="118" t="s">
        <v>115</v>
      </c>
      <c r="D44" s="118" t="s">
        <v>115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43025</v>
      </c>
      <c r="C49" s="118" t="s">
        <v>116</v>
      </c>
      <c r="D49" s="118" t="s">
        <v>116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43026</v>
      </c>
      <c r="C54" s="118" t="s">
        <v>116</v>
      </c>
      <c r="D54" s="118" t="s">
        <v>116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43027</v>
      </c>
      <c r="C59" s="118" t="s">
        <v>115</v>
      </c>
      <c r="D59" s="118" t="s">
        <v>115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43028</v>
      </c>
      <c r="C64" s="118" t="s">
        <v>115</v>
      </c>
      <c r="D64" s="118" t="s">
        <v>115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43029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43030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60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42979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16">
        <f>C3</f>
        <v>43003</v>
      </c>
      <c r="C7" s="118" t="s">
        <v>105</v>
      </c>
      <c r="D7" s="118" t="s">
        <v>104</v>
      </c>
      <c r="E7" s="121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43004</v>
      </c>
      <c r="C12" s="118" t="s">
        <v>106</v>
      </c>
      <c r="D12" s="118" t="s">
        <v>106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43005</v>
      </c>
      <c r="C17" s="118" t="s">
        <v>106</v>
      </c>
      <c r="D17" s="118" t="s">
        <v>107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43006</v>
      </c>
      <c r="C22" s="118" t="s">
        <v>107</v>
      </c>
      <c r="D22" s="118" t="s">
        <v>107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43007</v>
      </c>
      <c r="C27" s="118" t="s">
        <v>107</v>
      </c>
      <c r="D27" s="118" t="s">
        <v>107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16">
        <f>B27+1</f>
        <v>43008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43009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43010</v>
      </c>
      <c r="C44" s="118"/>
      <c r="D44" s="118"/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43011</v>
      </c>
      <c r="C49" s="127"/>
      <c r="D49" s="127"/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43012</v>
      </c>
      <c r="C54" s="118"/>
      <c r="D54" s="118"/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43013</v>
      </c>
      <c r="C59" s="118"/>
      <c r="D59" s="118"/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43014</v>
      </c>
      <c r="C64" s="118"/>
      <c r="D64" s="118"/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43015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43016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40" t="s">
        <v>0</v>
      </c>
      <c r="C1" s="140"/>
      <c r="D1" s="140"/>
      <c r="E1" s="64"/>
      <c r="G1" s="65" t="s">
        <v>1</v>
      </c>
      <c r="H1" s="66"/>
      <c r="I1" s="67"/>
      <c r="J1" s="68"/>
      <c r="K1" s="68"/>
      <c r="L1" s="139"/>
      <c r="M1" s="139"/>
      <c r="N1" s="68"/>
      <c r="O1" s="68"/>
    </row>
    <row r="2" spans="1:15" ht="20.100000000000001" customHeight="1" x14ac:dyDescent="0.2">
      <c r="B2" s="140"/>
      <c r="C2" s="140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41">
        <v>2017</v>
      </c>
      <c r="M3" s="142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43">
        <f>DATE(L3,I3,1)</f>
        <v>42948</v>
      </c>
      <c r="H4" s="144"/>
      <c r="I4" s="144"/>
      <c r="J4" s="144"/>
      <c r="K4" s="144"/>
      <c r="L4" s="144"/>
      <c r="M4" s="145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28">
        <f>C3</f>
        <v>42989</v>
      </c>
      <c r="C7" s="130" t="s">
        <v>109</v>
      </c>
      <c r="D7" s="130" t="s">
        <v>97</v>
      </c>
      <c r="E7" s="133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28"/>
      <c r="C8" s="131"/>
      <c r="D8" s="131"/>
      <c r="E8" s="134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29"/>
      <c r="C9" s="132"/>
      <c r="D9" s="132"/>
      <c r="E9" s="135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28">
        <f>B7+1</f>
        <v>42990</v>
      </c>
      <c r="C12" s="130" t="s">
        <v>110</v>
      </c>
      <c r="D12" s="130" t="s">
        <v>98</v>
      </c>
      <c r="E12" s="133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28"/>
      <c r="C13" s="131"/>
      <c r="D13" s="131"/>
      <c r="E13" s="134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29"/>
      <c r="C14" s="132"/>
      <c r="D14" s="132"/>
      <c r="E14" s="135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28">
        <f>B12+1</f>
        <v>42991</v>
      </c>
      <c r="C17" s="130" t="s">
        <v>99</v>
      </c>
      <c r="D17" s="130" t="s">
        <v>99</v>
      </c>
      <c r="E17" s="133"/>
      <c r="F17" s="94"/>
      <c r="G17" s="96"/>
    </row>
    <row r="18" spans="1:7" ht="20.100000000000001" customHeight="1" x14ac:dyDescent="0.2">
      <c r="A18" s="90"/>
      <c r="B18" s="128"/>
      <c r="C18" s="131"/>
      <c r="D18" s="131"/>
      <c r="E18" s="134"/>
      <c r="F18" s="94"/>
      <c r="G18" s="96"/>
    </row>
    <row r="19" spans="1:7" ht="20.100000000000001" customHeight="1" x14ac:dyDescent="0.2">
      <c r="A19" s="90"/>
      <c r="B19" s="129"/>
      <c r="C19" s="132"/>
      <c r="D19" s="132"/>
      <c r="E19" s="135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28">
        <f>B17+1</f>
        <v>42992</v>
      </c>
      <c r="C22" s="130" t="s">
        <v>99</v>
      </c>
      <c r="D22" s="130" t="s">
        <v>99</v>
      </c>
      <c r="E22" s="133"/>
      <c r="F22" s="94"/>
    </row>
    <row r="23" spans="1:7" ht="20.100000000000001" customHeight="1" x14ac:dyDescent="0.2">
      <c r="A23" s="90"/>
      <c r="B23" s="128"/>
      <c r="C23" s="131"/>
      <c r="D23" s="131"/>
      <c r="E23" s="134"/>
      <c r="F23" s="94"/>
    </row>
    <row r="24" spans="1:7" ht="20.100000000000001" customHeight="1" x14ac:dyDescent="0.2">
      <c r="A24" s="90"/>
      <c r="B24" s="129"/>
      <c r="C24" s="132"/>
      <c r="D24" s="132"/>
      <c r="E24" s="135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28">
        <f>B22+1</f>
        <v>42993</v>
      </c>
      <c r="C27" s="130" t="s">
        <v>99</v>
      </c>
      <c r="D27" s="130" t="s">
        <v>99</v>
      </c>
      <c r="E27" s="133"/>
      <c r="F27" s="94"/>
    </row>
    <row r="28" spans="1:7" ht="20.100000000000001" customHeight="1" x14ac:dyDescent="0.2">
      <c r="A28" s="90"/>
      <c r="B28" s="128"/>
      <c r="C28" s="131"/>
      <c r="D28" s="131"/>
      <c r="E28" s="134"/>
      <c r="F28" s="94"/>
    </row>
    <row r="29" spans="1:7" ht="20.100000000000001" customHeight="1" x14ac:dyDescent="0.2">
      <c r="A29" s="90"/>
      <c r="B29" s="129"/>
      <c r="C29" s="132"/>
      <c r="D29" s="132"/>
      <c r="E29" s="135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28">
        <f>B27+1</f>
        <v>42994</v>
      </c>
      <c r="C32" s="130"/>
      <c r="D32" s="130"/>
      <c r="E32" s="130"/>
      <c r="F32" s="94"/>
    </row>
    <row r="33" spans="1:6" ht="20.100000000000001" customHeight="1" x14ac:dyDescent="0.2">
      <c r="A33" s="90"/>
      <c r="B33" s="128"/>
      <c r="C33" s="131"/>
      <c r="D33" s="131"/>
      <c r="E33" s="131"/>
      <c r="F33" s="94"/>
    </row>
    <row r="34" spans="1:6" ht="20.100000000000001" customHeight="1" x14ac:dyDescent="0.2">
      <c r="A34" s="90"/>
      <c r="B34" s="129"/>
      <c r="C34" s="132"/>
      <c r="D34" s="132"/>
      <c r="E34" s="132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28">
        <f>B32+1</f>
        <v>42995</v>
      </c>
      <c r="C37" s="130"/>
      <c r="D37" s="130"/>
      <c r="E37" s="130"/>
      <c r="F37" s="94"/>
    </row>
    <row r="38" spans="1:6" ht="20.100000000000001" customHeight="1" x14ac:dyDescent="0.2">
      <c r="A38" s="90"/>
      <c r="B38" s="128"/>
      <c r="C38" s="131"/>
      <c r="D38" s="131"/>
      <c r="E38" s="131"/>
      <c r="F38" s="94"/>
    </row>
    <row r="39" spans="1:6" ht="20.100000000000001" customHeight="1" x14ac:dyDescent="0.2">
      <c r="A39" s="90"/>
      <c r="B39" s="129"/>
      <c r="C39" s="132"/>
      <c r="D39" s="132"/>
      <c r="E39" s="132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28">
        <f>B37+1</f>
        <v>42996</v>
      </c>
      <c r="C44" s="130" t="s">
        <v>102</v>
      </c>
      <c r="D44" s="130" t="s">
        <v>102</v>
      </c>
      <c r="E44" s="133"/>
      <c r="F44" s="94"/>
    </row>
    <row r="45" spans="1:6" ht="20.100000000000001" customHeight="1" x14ac:dyDescent="0.2">
      <c r="A45" s="90"/>
      <c r="B45" s="128"/>
      <c r="C45" s="131"/>
      <c r="D45" s="131"/>
      <c r="E45" s="134"/>
      <c r="F45" s="94"/>
    </row>
    <row r="46" spans="1:6" ht="20.100000000000001" customHeight="1" x14ac:dyDescent="0.2">
      <c r="A46" s="90"/>
      <c r="B46" s="129"/>
      <c r="C46" s="132"/>
      <c r="D46" s="132"/>
      <c r="E46" s="135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28">
        <f>B44+1</f>
        <v>42997</v>
      </c>
      <c r="C49" s="130" t="s">
        <v>99</v>
      </c>
      <c r="D49" s="130" t="s">
        <v>99</v>
      </c>
      <c r="E49" s="133"/>
      <c r="F49" s="94"/>
    </row>
    <row r="50" spans="1:6" ht="20.100000000000001" customHeight="1" x14ac:dyDescent="0.2">
      <c r="A50" s="90"/>
      <c r="B50" s="128"/>
      <c r="C50" s="131"/>
      <c r="D50" s="131"/>
      <c r="E50" s="134"/>
      <c r="F50" s="94"/>
    </row>
    <row r="51" spans="1:6" ht="20.100000000000001" customHeight="1" x14ac:dyDescent="0.2">
      <c r="A51" s="90"/>
      <c r="B51" s="129"/>
      <c r="C51" s="132"/>
      <c r="D51" s="132"/>
      <c r="E51" s="135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28">
        <f>B49+1</f>
        <v>42998</v>
      </c>
      <c r="C54" s="130" t="s">
        <v>103</v>
      </c>
      <c r="D54" s="130" t="s">
        <v>103</v>
      </c>
      <c r="E54" s="133"/>
      <c r="F54" s="94"/>
    </row>
    <row r="55" spans="1:6" ht="20.100000000000001" customHeight="1" x14ac:dyDescent="0.2">
      <c r="A55" s="90"/>
      <c r="B55" s="128"/>
      <c r="C55" s="131"/>
      <c r="D55" s="131"/>
      <c r="E55" s="134"/>
      <c r="F55" s="94"/>
    </row>
    <row r="56" spans="1:6" ht="20.100000000000001" customHeight="1" x14ac:dyDescent="0.2">
      <c r="A56" s="90"/>
      <c r="B56" s="129"/>
      <c r="C56" s="132"/>
      <c r="D56" s="132"/>
      <c r="E56" s="135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28">
        <f>B54+1</f>
        <v>42999</v>
      </c>
      <c r="C59" s="130" t="s">
        <v>103</v>
      </c>
      <c r="D59" s="130" t="s">
        <v>103</v>
      </c>
      <c r="E59" s="133"/>
      <c r="F59" s="94"/>
    </row>
    <row r="60" spans="1:6" ht="20.100000000000001" customHeight="1" x14ac:dyDescent="0.2">
      <c r="A60" s="90"/>
      <c r="B60" s="128"/>
      <c r="C60" s="131"/>
      <c r="D60" s="131"/>
      <c r="E60" s="134"/>
      <c r="F60" s="94"/>
    </row>
    <row r="61" spans="1:6" ht="20.100000000000001" customHeight="1" x14ac:dyDescent="0.2">
      <c r="A61" s="90"/>
      <c r="B61" s="129"/>
      <c r="C61" s="132"/>
      <c r="D61" s="132"/>
      <c r="E61" s="135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28">
        <f>B59+1</f>
        <v>43000</v>
      </c>
      <c r="C64" s="130" t="s">
        <v>103</v>
      </c>
      <c r="D64" s="130" t="s">
        <v>103</v>
      </c>
      <c r="E64" s="133"/>
      <c r="F64" s="94"/>
    </row>
    <row r="65" spans="1:6" ht="20.100000000000001" customHeight="1" x14ac:dyDescent="0.2">
      <c r="A65" s="90"/>
      <c r="B65" s="128"/>
      <c r="C65" s="131"/>
      <c r="D65" s="131"/>
      <c r="E65" s="134"/>
      <c r="F65" s="94"/>
    </row>
    <row r="66" spans="1:6" ht="20.100000000000001" customHeight="1" x14ac:dyDescent="0.2">
      <c r="A66" s="90"/>
      <c r="B66" s="129"/>
      <c r="C66" s="132"/>
      <c r="D66" s="132"/>
      <c r="E66" s="135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28">
        <f>B64+1</f>
        <v>43001</v>
      </c>
      <c r="C69" s="130"/>
      <c r="D69" s="136"/>
      <c r="E69" s="133"/>
      <c r="F69" s="94"/>
    </row>
    <row r="70" spans="1:6" ht="20.100000000000001" customHeight="1" x14ac:dyDescent="0.2">
      <c r="A70" s="90"/>
      <c r="B70" s="128"/>
      <c r="C70" s="131"/>
      <c r="D70" s="137"/>
      <c r="E70" s="134"/>
      <c r="F70" s="94"/>
    </row>
    <row r="71" spans="1:6" ht="20.100000000000001" customHeight="1" x14ac:dyDescent="0.2">
      <c r="A71" s="90"/>
      <c r="B71" s="129"/>
      <c r="C71" s="132"/>
      <c r="D71" s="138"/>
      <c r="E71" s="135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28">
        <f>B69+1</f>
        <v>43002</v>
      </c>
      <c r="C74" s="130"/>
      <c r="D74" s="136"/>
      <c r="E74" s="133"/>
      <c r="F74" s="94"/>
    </row>
    <row r="75" spans="1:6" ht="20.100000000000001" customHeight="1" x14ac:dyDescent="0.2">
      <c r="A75" s="90"/>
      <c r="B75" s="128"/>
      <c r="C75" s="131"/>
      <c r="D75" s="137"/>
      <c r="E75" s="134"/>
      <c r="F75" s="94"/>
    </row>
    <row r="76" spans="1:6" ht="20.100000000000001" customHeight="1" x14ac:dyDescent="0.2">
      <c r="A76" s="90"/>
      <c r="B76" s="129"/>
      <c r="C76" s="132"/>
      <c r="D76" s="138"/>
      <c r="E76" s="135"/>
      <c r="F76" s="9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42948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16">
        <f>C3</f>
        <v>42975</v>
      </c>
      <c r="C7" s="118" t="s">
        <v>19</v>
      </c>
      <c r="D7" s="118" t="s">
        <v>19</v>
      </c>
      <c r="E7" s="12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42976</v>
      </c>
      <c r="C12" s="118" t="s">
        <v>20</v>
      </c>
      <c r="D12" s="118" t="s">
        <v>20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42977</v>
      </c>
      <c r="C17" s="118" t="s">
        <v>24</v>
      </c>
      <c r="D17" s="118" t="s">
        <v>24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42978</v>
      </c>
      <c r="C22" s="118" t="s">
        <v>24</v>
      </c>
      <c r="D22" s="118" t="s">
        <v>24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42979</v>
      </c>
      <c r="C27" s="118" t="s">
        <v>25</v>
      </c>
      <c r="D27" s="118" t="s">
        <v>25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16">
        <f>B27+1</f>
        <v>42980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42981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42982</v>
      </c>
      <c r="C44" s="127" t="s">
        <v>95</v>
      </c>
      <c r="D44" s="127" t="s">
        <v>95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42983</v>
      </c>
      <c r="C49" s="127" t="s">
        <v>96</v>
      </c>
      <c r="D49" s="127" t="s">
        <v>96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42984</v>
      </c>
      <c r="C54" s="118" t="s">
        <v>100</v>
      </c>
      <c r="D54" s="118" t="s">
        <v>108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42985</v>
      </c>
      <c r="C59" s="118" t="s">
        <v>101</v>
      </c>
      <c r="D59" s="118" t="s">
        <v>101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42986</v>
      </c>
      <c r="C64" s="118" t="s">
        <v>101</v>
      </c>
      <c r="D64" s="118" t="s">
        <v>101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42987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42988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42948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16">
        <f>C3</f>
        <v>42961</v>
      </c>
      <c r="C7" s="118" t="s">
        <v>28</v>
      </c>
      <c r="D7" s="118" t="s">
        <v>28</v>
      </c>
      <c r="E7" s="12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42962</v>
      </c>
      <c r="C12" s="118" t="s">
        <v>29</v>
      </c>
      <c r="D12" s="118" t="s">
        <v>30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42963</v>
      </c>
      <c r="C17" s="118" t="s">
        <v>30</v>
      </c>
      <c r="D17" s="118" t="s">
        <v>30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42964</v>
      </c>
      <c r="C22" s="118" t="s">
        <v>30</v>
      </c>
      <c r="D22" s="118" t="s">
        <v>30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42965</v>
      </c>
      <c r="C27" s="118" t="s">
        <v>30</v>
      </c>
      <c r="D27" s="118" t="s">
        <v>31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16">
        <f>B27+1</f>
        <v>42966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42967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42968</v>
      </c>
      <c r="C44" s="118" t="s">
        <v>32</v>
      </c>
      <c r="D44" s="118" t="s">
        <v>32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42969</v>
      </c>
      <c r="C49" s="118" t="s">
        <v>32</v>
      </c>
      <c r="D49" s="118" t="s">
        <v>32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42970</v>
      </c>
      <c r="C54" s="118" t="s">
        <v>33</v>
      </c>
      <c r="D54" s="118" t="s">
        <v>33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42971</v>
      </c>
      <c r="C59" s="118" t="s">
        <v>34</v>
      </c>
      <c r="D59" s="118" t="s">
        <v>34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42972</v>
      </c>
      <c r="C64" s="118" t="s">
        <v>25</v>
      </c>
      <c r="D64" s="118" t="s">
        <v>25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42973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42974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10" t="s">
        <v>0</v>
      </c>
      <c r="C1" s="110"/>
      <c r="D1" s="110"/>
      <c r="E1" s="4"/>
      <c r="G1" s="6" t="s">
        <v>1</v>
      </c>
      <c r="H1" s="7"/>
      <c r="I1" s="12"/>
      <c r="J1" s="48"/>
      <c r="K1" s="48"/>
      <c r="L1" s="109"/>
      <c r="M1" s="109"/>
      <c r="N1" s="48"/>
      <c r="O1" s="48"/>
    </row>
    <row r="2" spans="1:15" ht="20.100000000000001" customHeight="1" x14ac:dyDescent="0.2">
      <c r="B2" s="110"/>
      <c r="C2" s="110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11">
        <v>2017</v>
      </c>
      <c r="M3" s="11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13">
        <f>DATE(L3,I3,1)</f>
        <v>42948</v>
      </c>
      <c r="H4" s="114"/>
      <c r="I4" s="114"/>
      <c r="J4" s="114"/>
      <c r="K4" s="114"/>
      <c r="L4" s="114"/>
      <c r="M4" s="11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16">
        <f>C3</f>
        <v>42947</v>
      </c>
      <c r="C7" s="118" t="s">
        <v>35</v>
      </c>
      <c r="D7" s="118" t="s">
        <v>25</v>
      </c>
      <c r="E7" s="12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16"/>
      <c r="C8" s="119"/>
      <c r="D8" s="119"/>
      <c r="E8" s="12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17"/>
      <c r="C9" s="120"/>
      <c r="D9" s="120"/>
      <c r="E9" s="12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16">
        <f>B7+1</f>
        <v>42948</v>
      </c>
      <c r="C12" s="118" t="s">
        <v>36</v>
      </c>
      <c r="D12" s="118" t="s">
        <v>25</v>
      </c>
      <c r="E12" s="12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16"/>
      <c r="C13" s="119"/>
      <c r="D13" s="119"/>
      <c r="E13" s="12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17"/>
      <c r="C14" s="120"/>
      <c r="D14" s="120"/>
      <c r="E14" s="12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16">
        <f>B12+1</f>
        <v>42949</v>
      </c>
      <c r="C17" s="118" t="s">
        <v>25</v>
      </c>
      <c r="D17" s="118" t="s">
        <v>25</v>
      </c>
      <c r="E17" s="121"/>
      <c r="F17" s="34"/>
      <c r="G17" s="40"/>
    </row>
    <row r="18" spans="1:7" ht="20.100000000000001" customHeight="1" x14ac:dyDescent="0.2">
      <c r="A18" s="2"/>
      <c r="B18" s="116"/>
      <c r="C18" s="119"/>
      <c r="D18" s="119"/>
      <c r="E18" s="122"/>
      <c r="F18" s="34"/>
      <c r="G18" s="40"/>
    </row>
    <row r="19" spans="1:7" ht="20.100000000000001" customHeight="1" x14ac:dyDescent="0.2">
      <c r="A19" s="2"/>
      <c r="B19" s="117"/>
      <c r="C19" s="120"/>
      <c r="D19" s="120"/>
      <c r="E19" s="12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16">
        <f>B17+1</f>
        <v>42950</v>
      </c>
      <c r="C22" s="118" t="s">
        <v>25</v>
      </c>
      <c r="D22" s="118" t="s">
        <v>25</v>
      </c>
      <c r="E22" s="121"/>
      <c r="F22" s="34"/>
    </row>
    <row r="23" spans="1:7" ht="20.100000000000001" customHeight="1" x14ac:dyDescent="0.2">
      <c r="A23" s="2"/>
      <c r="B23" s="116"/>
      <c r="C23" s="119"/>
      <c r="D23" s="119"/>
      <c r="E23" s="122"/>
      <c r="F23" s="34"/>
    </row>
    <row r="24" spans="1:7" ht="20.100000000000001" customHeight="1" x14ac:dyDescent="0.2">
      <c r="A24" s="2"/>
      <c r="B24" s="117"/>
      <c r="C24" s="120"/>
      <c r="D24" s="120"/>
      <c r="E24" s="12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16">
        <f>B22+1</f>
        <v>42951</v>
      </c>
      <c r="C27" s="118" t="s">
        <v>25</v>
      </c>
      <c r="D27" s="118" t="s">
        <v>25</v>
      </c>
      <c r="E27" s="121"/>
      <c r="F27" s="34"/>
    </row>
    <row r="28" spans="1:7" ht="20.100000000000001" customHeight="1" x14ac:dyDescent="0.2">
      <c r="A28" s="2"/>
      <c r="B28" s="116"/>
      <c r="C28" s="119"/>
      <c r="D28" s="119"/>
      <c r="E28" s="122"/>
      <c r="F28" s="34"/>
    </row>
    <row r="29" spans="1:7" ht="20.100000000000001" customHeight="1" x14ac:dyDescent="0.2">
      <c r="A29" s="2"/>
      <c r="B29" s="117"/>
      <c r="C29" s="120"/>
      <c r="D29" s="120"/>
      <c r="E29" s="12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16">
        <f>B27+1</f>
        <v>42952</v>
      </c>
      <c r="C32" s="118"/>
      <c r="D32" s="118"/>
      <c r="E32" s="118"/>
      <c r="F32" s="34"/>
    </row>
    <row r="33" spans="1:6" ht="20.100000000000001" customHeight="1" x14ac:dyDescent="0.2">
      <c r="A33" s="2"/>
      <c r="B33" s="116"/>
      <c r="C33" s="119"/>
      <c r="D33" s="119"/>
      <c r="E33" s="119"/>
      <c r="F33" s="34"/>
    </row>
    <row r="34" spans="1:6" ht="20.100000000000001" customHeight="1" x14ac:dyDescent="0.2">
      <c r="A34" s="2"/>
      <c r="B34" s="117"/>
      <c r="C34" s="120"/>
      <c r="D34" s="120"/>
      <c r="E34" s="12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16">
        <f>B32+1</f>
        <v>42953</v>
      </c>
      <c r="C37" s="118"/>
      <c r="D37" s="118"/>
      <c r="E37" s="118"/>
      <c r="F37" s="34"/>
    </row>
    <row r="38" spans="1:6" ht="20.100000000000001" customHeight="1" x14ac:dyDescent="0.2">
      <c r="A38" s="2"/>
      <c r="B38" s="116"/>
      <c r="C38" s="119"/>
      <c r="D38" s="119"/>
      <c r="E38" s="119"/>
      <c r="F38" s="34"/>
    </row>
    <row r="39" spans="1:6" ht="20.100000000000001" customHeight="1" x14ac:dyDescent="0.2">
      <c r="A39" s="2"/>
      <c r="B39" s="117"/>
      <c r="C39" s="120"/>
      <c r="D39" s="120"/>
      <c r="E39" s="12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16">
        <f>B37+1</f>
        <v>42954</v>
      </c>
      <c r="C44" s="118" t="s">
        <v>25</v>
      </c>
      <c r="D44" s="118" t="s">
        <v>25</v>
      </c>
      <c r="E44" s="121"/>
      <c r="F44" s="34"/>
    </row>
    <row r="45" spans="1:6" ht="20.100000000000001" customHeight="1" x14ac:dyDescent="0.2">
      <c r="A45" s="2"/>
      <c r="B45" s="116"/>
      <c r="C45" s="119"/>
      <c r="D45" s="119"/>
      <c r="E45" s="122"/>
      <c r="F45" s="34"/>
    </row>
    <row r="46" spans="1:6" ht="20.100000000000001" customHeight="1" x14ac:dyDescent="0.2">
      <c r="A46" s="2"/>
      <c r="B46" s="117"/>
      <c r="C46" s="120"/>
      <c r="D46" s="120"/>
      <c r="E46" s="12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16">
        <f>B44+1</f>
        <v>42955</v>
      </c>
      <c r="C49" s="118" t="s">
        <v>25</v>
      </c>
      <c r="D49" s="118" t="s">
        <v>25</v>
      </c>
      <c r="E49" s="121"/>
      <c r="F49" s="34"/>
    </row>
    <row r="50" spans="1:6" ht="20.100000000000001" customHeight="1" x14ac:dyDescent="0.2">
      <c r="A50" s="2"/>
      <c r="B50" s="116"/>
      <c r="C50" s="119"/>
      <c r="D50" s="119"/>
      <c r="E50" s="122"/>
      <c r="F50" s="34"/>
    </row>
    <row r="51" spans="1:6" ht="20.100000000000001" customHeight="1" x14ac:dyDescent="0.2">
      <c r="A51" s="2"/>
      <c r="B51" s="117"/>
      <c r="C51" s="120"/>
      <c r="D51" s="120"/>
      <c r="E51" s="12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16">
        <f>B49+1</f>
        <v>42956</v>
      </c>
      <c r="C54" s="118" t="s">
        <v>25</v>
      </c>
      <c r="D54" s="118" t="s">
        <v>25</v>
      </c>
      <c r="E54" s="121"/>
      <c r="F54" s="34"/>
    </row>
    <row r="55" spans="1:6" ht="20.100000000000001" customHeight="1" x14ac:dyDescent="0.2">
      <c r="A55" s="2"/>
      <c r="B55" s="116"/>
      <c r="C55" s="119"/>
      <c r="D55" s="119"/>
      <c r="E55" s="122"/>
      <c r="F55" s="34"/>
    </row>
    <row r="56" spans="1:6" ht="20.100000000000001" customHeight="1" x14ac:dyDescent="0.2">
      <c r="A56" s="2"/>
      <c r="B56" s="117"/>
      <c r="C56" s="120"/>
      <c r="D56" s="120"/>
      <c r="E56" s="12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16">
        <f>B54+1</f>
        <v>42957</v>
      </c>
      <c r="C59" s="118" t="s">
        <v>25</v>
      </c>
      <c r="D59" s="118" t="s">
        <v>25</v>
      </c>
      <c r="E59" s="121"/>
      <c r="F59" s="34"/>
    </row>
    <row r="60" spans="1:6" ht="20.100000000000001" customHeight="1" x14ac:dyDescent="0.2">
      <c r="A60" s="2"/>
      <c r="B60" s="116"/>
      <c r="C60" s="119"/>
      <c r="D60" s="119"/>
      <c r="E60" s="122"/>
      <c r="F60" s="34"/>
    </row>
    <row r="61" spans="1:6" ht="20.100000000000001" customHeight="1" x14ac:dyDescent="0.2">
      <c r="A61" s="2"/>
      <c r="B61" s="117"/>
      <c r="C61" s="120"/>
      <c r="D61" s="120"/>
      <c r="E61" s="12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16">
        <f>B59+1</f>
        <v>42958</v>
      </c>
      <c r="C64" s="118" t="s">
        <v>25</v>
      </c>
      <c r="D64" s="118" t="s">
        <v>25</v>
      </c>
      <c r="E64" s="121"/>
      <c r="F64" s="34"/>
    </row>
    <row r="65" spans="1:6" ht="20.100000000000001" customHeight="1" x14ac:dyDescent="0.2">
      <c r="A65" s="2"/>
      <c r="B65" s="116"/>
      <c r="C65" s="119"/>
      <c r="D65" s="119"/>
      <c r="E65" s="122"/>
      <c r="F65" s="34"/>
    </row>
    <row r="66" spans="1:6" ht="20.100000000000001" customHeight="1" x14ac:dyDescent="0.2">
      <c r="A66" s="2"/>
      <c r="B66" s="117"/>
      <c r="C66" s="120"/>
      <c r="D66" s="120"/>
      <c r="E66" s="12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16">
        <f>B64+1</f>
        <v>42959</v>
      </c>
      <c r="C69" s="118"/>
      <c r="D69" s="124"/>
      <c r="E69" s="121"/>
      <c r="F69" s="34"/>
    </row>
    <row r="70" spans="1:6" ht="20.100000000000001" customHeight="1" x14ac:dyDescent="0.2">
      <c r="A70" s="2"/>
      <c r="B70" s="116"/>
      <c r="C70" s="119"/>
      <c r="D70" s="125"/>
      <c r="E70" s="122"/>
      <c r="F70" s="34"/>
    </row>
    <row r="71" spans="1:6" ht="20.100000000000001" customHeight="1" x14ac:dyDescent="0.2">
      <c r="A71" s="2"/>
      <c r="B71" s="117"/>
      <c r="C71" s="120"/>
      <c r="D71" s="126"/>
      <c r="E71" s="12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16">
        <f>B69+1</f>
        <v>42960</v>
      </c>
      <c r="C74" s="118"/>
      <c r="D74" s="124"/>
      <c r="E74" s="121"/>
      <c r="F74" s="34"/>
    </row>
    <row r="75" spans="1:6" ht="20.100000000000001" customHeight="1" x14ac:dyDescent="0.2">
      <c r="A75" s="2"/>
      <c r="B75" s="116"/>
      <c r="C75" s="119"/>
      <c r="D75" s="125"/>
      <c r="E75" s="122"/>
      <c r="F75" s="34"/>
    </row>
    <row r="76" spans="1:6" ht="20.100000000000001" customHeight="1" x14ac:dyDescent="0.2">
      <c r="A76" s="2"/>
      <c r="B76" s="117"/>
      <c r="C76" s="120"/>
      <c r="D76" s="126"/>
      <c r="E76" s="12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19</vt:i4>
      </vt:variant>
    </vt:vector>
  </HeadingPairs>
  <TitlesOfParts>
    <vt:vector size="39" baseType="lpstr">
      <vt:lpstr>newest</vt:lpstr>
      <vt:lpstr>week45 - 46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  <vt:lpstr>'week45 - 46'!Print_Area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2017-11-17T01:16:05Z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