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firstSheet="1" activeTab="11"/>
  </bookViews>
  <sheets>
    <sheet name="22-23周" sheetId="6" r:id="rId1"/>
    <sheet name="24-25周" sheetId="7" r:id="rId2"/>
    <sheet name="26-27周" sheetId="8" r:id="rId3"/>
    <sheet name="28-29周" sheetId="9" r:id="rId4"/>
    <sheet name="30-31周" sheetId="10" r:id="rId5"/>
    <sheet name="32-33周" sheetId="11" r:id="rId6"/>
    <sheet name="34-35周" sheetId="12" r:id="rId7"/>
    <sheet name="36-37周" sheetId="13" r:id="rId8"/>
    <sheet name="38-39周" sheetId="14" r:id="rId9"/>
    <sheet name="40-41周" sheetId="15" r:id="rId10"/>
    <sheet name="42-43周" sheetId="16" r:id="rId11"/>
    <sheet name="44-45周" sheetId="17" r:id="rId12"/>
    <sheet name="20160328-20160403" sheetId="5" state="hidden" r:id="rId13"/>
  </sheets>
  <calcPr calcId="162913"/>
</workbook>
</file>

<file path=xl/calcChain.xml><?xml version="1.0" encoding="utf-8"?>
<calcChain xmlns="http://schemas.openxmlformats.org/spreadsheetml/2006/main">
  <c r="B2" i="17" l="1"/>
  <c r="D2" i="17" s="1"/>
  <c r="D7" i="17" l="1"/>
  <c r="F2" i="17"/>
  <c r="G1" i="17"/>
  <c r="B7" i="17"/>
  <c r="G6" i="17" s="1"/>
  <c r="B2" i="16"/>
  <c r="D2" i="16"/>
  <c r="G1" i="16"/>
  <c r="H2" i="17" l="1"/>
  <c r="F7" i="17"/>
  <c r="F2" i="16"/>
  <c r="D7" i="16"/>
  <c r="B7" i="16"/>
  <c r="G6" i="16" s="1"/>
  <c r="B2" i="15"/>
  <c r="B7" i="15"/>
  <c r="G6" i="15"/>
  <c r="D2" i="15"/>
  <c r="F2" i="15" s="1"/>
  <c r="G1" i="15"/>
  <c r="J2" i="17" l="1"/>
  <c r="H7" i="17"/>
  <c r="F7" i="16"/>
  <c r="H2" i="16"/>
  <c r="F7" i="15"/>
  <c r="H2" i="15"/>
  <c r="D7" i="15"/>
  <c r="B2" i="14"/>
  <c r="B7" i="14" s="1"/>
  <c r="G6" i="14" s="1"/>
  <c r="G1" i="14"/>
  <c r="L2" i="17" l="1"/>
  <c r="J7" i="17"/>
  <c r="J2" i="16"/>
  <c r="H7" i="16"/>
  <c r="J2" i="15"/>
  <c r="H7" i="15"/>
  <c r="D2" i="14"/>
  <c r="F2" i="14" s="1"/>
  <c r="F7" i="14" s="1"/>
  <c r="B2" i="13"/>
  <c r="D2" i="13" s="1"/>
  <c r="G1" i="13"/>
  <c r="L7" i="17" l="1"/>
  <c r="N2" i="17"/>
  <c r="N7" i="17" s="1"/>
  <c r="L2" i="16"/>
  <c r="J7" i="16"/>
  <c r="L2" i="15"/>
  <c r="J7" i="15"/>
  <c r="D7" i="14"/>
  <c r="H2" i="14"/>
  <c r="J2" i="14" s="1"/>
  <c r="F2" i="13"/>
  <c r="D7" i="13"/>
  <c r="B7" i="13"/>
  <c r="G6" i="13" s="1"/>
  <c r="B2" i="12"/>
  <c r="G1" i="12"/>
  <c r="N2" i="16" l="1"/>
  <c r="N7" i="16" s="1"/>
  <c r="L7" i="16"/>
  <c r="N2" i="15"/>
  <c r="N7" i="15" s="1"/>
  <c r="L7" i="15"/>
  <c r="H7" i="14"/>
  <c r="L2" i="14"/>
  <c r="J7" i="14"/>
  <c r="F7" i="13"/>
  <c r="H2" i="13"/>
  <c r="B7" i="12"/>
  <c r="G6" i="12" s="1"/>
  <c r="D2" i="12"/>
  <c r="B2" i="11"/>
  <c r="D2" i="11" s="1"/>
  <c r="N2" i="14" l="1"/>
  <c r="N7" i="14" s="1"/>
  <c r="L7" i="14"/>
  <c r="J2" i="13"/>
  <c r="H7" i="13"/>
  <c r="F2" i="12"/>
  <c r="D7" i="12"/>
  <c r="G1" i="11"/>
  <c r="F2" i="11"/>
  <c r="D7" i="11"/>
  <c r="B7" i="11"/>
  <c r="G6" i="11" s="1"/>
  <c r="B2" i="10"/>
  <c r="D2" i="10" s="1"/>
  <c r="L2" i="13" l="1"/>
  <c r="J7" i="13"/>
  <c r="F7" i="12"/>
  <c r="H2" i="12"/>
  <c r="F7" i="11"/>
  <c r="H2" i="11"/>
  <c r="G1" i="10"/>
  <c r="F2" i="10"/>
  <c r="D7" i="10"/>
  <c r="B7" i="10"/>
  <c r="G6" i="10" s="1"/>
  <c r="B7" i="9"/>
  <c r="F2" i="9"/>
  <c r="D2" i="9"/>
  <c r="B2" i="9"/>
  <c r="G1" i="9"/>
  <c r="N2" i="13" l="1"/>
  <c r="N7" i="13" s="1"/>
  <c r="L7" i="13"/>
  <c r="J2" i="12"/>
  <c r="H7" i="12"/>
  <c r="J2" i="11"/>
  <c r="H7" i="11"/>
  <c r="F7" i="10"/>
  <c r="H2" i="10"/>
  <c r="D7" i="9"/>
  <c r="G6" i="9"/>
  <c r="B2" i="8"/>
  <c r="B7" i="8" s="1"/>
  <c r="G6" i="8" s="1"/>
  <c r="G1" i="8"/>
  <c r="L2" i="12" l="1"/>
  <c r="J7" i="12"/>
  <c r="L2" i="11"/>
  <c r="J7" i="11"/>
  <c r="J2" i="10"/>
  <c r="H7" i="10"/>
  <c r="F7" i="9"/>
  <c r="H2" i="9"/>
  <c r="D2" i="8"/>
  <c r="F2" i="8" s="1"/>
  <c r="H2" i="8" s="1"/>
  <c r="F7" i="8"/>
  <c r="D7" i="8"/>
  <c r="B7" i="7"/>
  <c r="B2" i="7"/>
  <c r="D2" i="7" s="1"/>
  <c r="N2" i="12" l="1"/>
  <c r="N7" i="12" s="1"/>
  <c r="L7" i="12"/>
  <c r="N2" i="11"/>
  <c r="N7" i="11" s="1"/>
  <c r="L7" i="11"/>
  <c r="L2" i="10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<sst xmlns="http://schemas.openxmlformats.org/spreadsheetml/2006/main" count="726" uniqueCount="150">
  <si>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</si>
  <si>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</si>
  <si>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</si>
  <si>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</si>
  <si>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</si>
  <si>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</si>
  <si>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</si>
  <si>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</si>
  <si>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</si>
  <si>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</si>
  <si>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</si>
  <si>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</si>
  <si>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</si>
  <si>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</si>
  <si>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</si>
  <si>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</si>
  <si>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</si>
  <si>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</si>
  <si>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</si>
  <si>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</si>
  <si>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</si>
  <si>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</si>
  <si>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</si>
  <si>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</si>
  <si>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</si>
  <si>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</si>
  <si>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</si>
  <si>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</si>
  <si>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</si>
  <si>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</si>
  <si>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</si>
  <si>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</si>
  <si>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</si>
  <si>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</si>
  <si>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</si>
  <si>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</si>
  <si>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</si>
  <si>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</si>
  <si>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</si>
  <si>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</si>
  <si>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</si>
  <si>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</si>
  <si>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</si>
  <si>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</si>
  <si>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</si>
  <si>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</si>
  <si>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</si>
  <si>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</si>
  <si>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</si>
  <si>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</si>
  <si>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</si>
  <si>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</si>
  <si>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</si>
  <si>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</si>
  <si>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</si>
  <si>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</si>
  <si>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</si>
  <si>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</si>
  <si>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</si>
  <si>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</si>
  <si>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</si>
  <si>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</si>
  <si>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</si>
  <si>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</si>
  <si>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</si>
  <si>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</si>
  <si>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</si>
  <si>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</si>
  <si>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</si>
  <si>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</si>
  <si>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</si>
  <si>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</si>
  <si>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</si>
  <si>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</si>
  <si>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</si>
  <si>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</si>
  <si>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</si>
  <si>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</si>
  <si>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</si>
  <si>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</si>
  <si>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</si>
  <si>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</si>
  <si>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</si>
  <si>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</si>
  <si>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</si>
  <si>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</si>
  <si>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</si>
  <si>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</si>
  <si>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</si>
  <si>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</si>
  <si>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</si>
  <si>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</si>
  <si>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</si>
  <si>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</si>
  <si>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从长沙回京。</t>
    <phoneticPr fontId="18" type="noConversion"/>
  </si>
  <si>
    <t>吴利东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</si>
  <si>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</si>
  <si>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</si>
  <si>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</si>
  <si>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</si>
  <si>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中石油电子招投标网系统转云问题定位-trustsignpdf（北京本地外出）</t>
    <phoneticPr fontId="18" type="noConversion"/>
  </si>
  <si>
    <t>河北幸福消费金融app业务上线支撑无纸化及技能培训（北京本地外出）</t>
    <phoneticPr fontId="18" type="noConversion"/>
  </si>
  <si>
    <t>青岛海尔消费金融售前交流（外出-青岛）</t>
    <phoneticPr fontId="18" type="noConversion"/>
  </si>
  <si>
    <t>去青岛海尔消费金融路上（外出-青岛）</t>
    <phoneticPr fontId="18" type="noConversion"/>
  </si>
  <si>
    <t>去山东城商行联盟（外出-济南）</t>
    <phoneticPr fontId="18" type="noConversion"/>
  </si>
  <si>
    <t>山东城商行联盟升级无纸化及集成支撑（外出-济南）</t>
    <phoneticPr fontId="18" type="noConversion"/>
  </si>
  <si>
    <t>山东城商行联盟升级无纸化及集成支撑（外出-济南）--晚上回京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</si>
  <si>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</si>
  <si>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</si>
  <si>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</si>
  <si>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商业助学贷款方案编写</t>
    <phoneticPr fontId="18" type="noConversion"/>
  </si>
  <si>
    <t>中国石油国际事业售前交流（北京本地外出）</t>
    <phoneticPr fontId="18" type="noConversion"/>
  </si>
  <si>
    <t>国家信息中心的法律风险评估提供相关文档和资质</t>
    <phoneticPr fontId="18" type="noConversion"/>
  </si>
  <si>
    <t>山东城商行联盟无纸化支撑（外出-山东济南）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</si>
  <si>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</si>
  <si>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</si>
  <si>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</si>
  <si>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</si>
  <si>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汽车消费金融无纸化解决方案</t>
    <phoneticPr fontId="18" type="noConversion"/>
  </si>
  <si>
    <t>汽车消费金融无纸化解决方案</t>
    <phoneticPr fontId="18" type="noConversion"/>
  </si>
  <si>
    <t>Weekly schedule</t>
    <phoneticPr fontId="18" type="noConversion"/>
  </si>
  <si>
    <t>威海商业银行无纸化部署支撑
（外出-山东威海）</t>
    <phoneticPr fontId="18" type="noConversion"/>
  </si>
  <si>
    <t xml:space="preserve">郑州银行技术交流完毕回京（外出-河南郑州）
</t>
    <phoneticPr fontId="18" type="noConversion"/>
  </si>
  <si>
    <t xml:space="preserve">郑州银行技术交流
（外出-河南郑州）
</t>
    <phoneticPr fontId="18" type="noConversion"/>
  </si>
  <si>
    <t xml:space="preserve">郑州银行技术交流
（外出-河南郑州）
</t>
    <phoneticPr fontId="18" type="noConversion"/>
  </si>
  <si>
    <t>编写山东网银联盟标书
（菜市口）</t>
    <phoneticPr fontId="18" type="noConversion"/>
  </si>
  <si>
    <t>总结无纸化各种应用场景+局点问题支撑
（菜市口）</t>
    <phoneticPr fontId="18" type="noConversion"/>
  </si>
  <si>
    <t>无纸化小组内部交流</t>
    <phoneticPr fontId="18" type="noConversion"/>
  </si>
  <si>
    <t>公司准备宜信无纸化交流</t>
    <phoneticPr fontId="18" type="noConversion"/>
  </si>
  <si>
    <t>宜信无纸化交流（外出）</t>
    <phoneticPr fontId="18" type="noConversion"/>
  </si>
  <si>
    <t>亿云网络无纸化实施（外出）</t>
    <phoneticPr fontId="18" type="noConversion"/>
  </si>
  <si>
    <t>公司准备第二天国管中心的无纸化交流</t>
    <phoneticPr fontId="18" type="noConversion"/>
  </si>
  <si>
    <t>长沙华融湘江搬迁上线支撑（外出-湖南长沙）</t>
    <phoneticPr fontId="18" type="noConversion"/>
  </si>
  <si>
    <t>上海易招标支撑无纸化
（外出-上海）</t>
    <phoneticPr fontId="18" type="noConversion"/>
  </si>
  <si>
    <t>山东城商行联盟无纸化支撑（外出-山东济南）</t>
    <phoneticPr fontId="18" type="noConversion"/>
  </si>
  <si>
    <t>中国国家机关公积金管理中性能交流无纸化（外出）</t>
    <phoneticPr fontId="18" type="noConversion"/>
  </si>
  <si>
    <t>长沙华融湘江搬迁上线支撑（外出-湖南长沙）</t>
    <phoneticPr fontId="18" type="noConversion"/>
  </si>
  <si>
    <t>菜市口</t>
    <phoneticPr fontId="18" type="noConversion"/>
  </si>
  <si>
    <t>支撑无纸化一体机
（外出-亦庄）</t>
    <phoneticPr fontId="18" type="noConversion"/>
  </si>
  <si>
    <t>菜市口支撑上海易招标评标方案</t>
    <phoneticPr fontId="18" type="noConversion"/>
  </si>
  <si>
    <t>菜市口（填写报销）</t>
    <phoneticPr fontId="18" type="noConversion"/>
  </si>
  <si>
    <t>上午</t>
    <phoneticPr fontId="18" type="noConversion"/>
  </si>
  <si>
    <t>十一假期</t>
    <phoneticPr fontId="18" type="noConversion"/>
  </si>
  <si>
    <t>山东城商行联盟无纸化支撑（外出 济南）</t>
    <phoneticPr fontId="18" type="noConversion"/>
  </si>
  <si>
    <t>菜市口支持稠州银行POC</t>
    <phoneticPr fontId="18" type="noConversion"/>
  </si>
  <si>
    <t>山东城商行需求提交</t>
    <phoneticPr fontId="18" type="noConversion"/>
  </si>
  <si>
    <r>
      <t>坐高铁赶往山东青岛
(外出</t>
    </r>
    <r>
      <rPr>
        <sz val="11"/>
        <rFont val="宋体"/>
        <family val="3"/>
        <charset val="134"/>
      </rPr>
      <t>)</t>
    </r>
    <phoneticPr fontId="18" type="noConversion"/>
  </si>
  <si>
    <t>青岛银行柜面无纸化交流
（外出）</t>
    <phoneticPr fontId="18" type="noConversion"/>
  </si>
  <si>
    <t>做高铁赶往山东济南
（外出 济南）</t>
    <phoneticPr fontId="18" type="noConversion"/>
  </si>
  <si>
    <t>周五晚上支撑到9点多，没有高铁，周六上午回京。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</si>
</sst>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4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83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4" fillId="0" borderId="0" xfId="0" applyFont="1">
      <alignment vertical="center"/>
    </xf>
    <xf numFmtId="0" fontId="25" fillId="5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176" fontId="24" fillId="0" borderId="0" xfId="0" applyNumberFormat="1" applyFont="1">
      <alignment vertical="center"/>
    </xf>
    <xf numFmtId="0" fontId="29" fillId="0" borderId="7" xfId="0" applyFont="1" applyBorder="1" applyAlignment="1">
      <alignment horizontal="right" vertical="center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Border="1" applyAlignment="1">
      <alignment vertical="center"/>
    </xf>
    <xf numFmtId="0" fontId="30" fillId="0" borderId="0" xfId="0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vertical="center" wrapText="1"/>
    </xf>
    <xf numFmtId="0" fontId="33" fillId="0" borderId="0" xfId="0" applyFont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176" fontId="30" fillId="0" borderId="0" xfId="0" applyNumberFormat="1" applyFont="1">
      <alignment vertical="center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176" fontId="25" fillId="5" borderId="1" xfId="0" applyNumberFormat="1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176" fontId="31" fillId="5" borderId="1" xfId="0" applyNumberFormat="1" applyFont="1" applyFill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68" t="s">
        <v>57</v>
      </c>
      <c r="B1" s="68"/>
      <c r="C1" s="68"/>
      <c r="D1" s="68"/>
      <c r="E1" s="68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7" t="s">
        <v>59</v>
      </c>
      <c r="B2" s="66">
        <f>DATE(2017,5,29)</f>
        <v>42884</v>
      </c>
      <c r="C2" s="66"/>
      <c r="D2" s="66">
        <f>SUM(B2+1)</f>
        <v>42885</v>
      </c>
      <c r="E2" s="66"/>
      <c r="F2" s="66">
        <f t="shared" ref="F2" si="0">SUM(D2+1)</f>
        <v>42886</v>
      </c>
      <c r="G2" s="66"/>
      <c r="H2" s="66">
        <f t="shared" ref="H2" si="1">SUM(F2+1)</f>
        <v>42887</v>
      </c>
      <c r="I2" s="66"/>
      <c r="J2" s="66">
        <f t="shared" ref="J2" si="2">SUM(H2+1)</f>
        <v>42888</v>
      </c>
      <c r="K2" s="66"/>
      <c r="L2" s="66">
        <f t="shared" ref="L2" si="3">SUM(J2+1)</f>
        <v>42889</v>
      </c>
      <c r="M2" s="66"/>
      <c r="N2" s="66">
        <f t="shared" ref="N2" si="4">SUM(L2+1)</f>
        <v>42890</v>
      </c>
      <c r="O2" s="66"/>
    </row>
    <row r="3" spans="1:15" ht="30" customHeight="1">
      <c r="A3" s="67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68" t="s">
        <v>57</v>
      </c>
      <c r="B6" s="68"/>
      <c r="C6" s="68"/>
      <c r="D6" s="68"/>
      <c r="E6" s="68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7" t="s">
        <v>59</v>
      </c>
      <c r="B7" s="66">
        <f>B2+7</f>
        <v>42891</v>
      </c>
      <c r="C7" s="66"/>
      <c r="D7" s="66">
        <f t="shared" ref="D7" si="5">D2+7</f>
        <v>42892</v>
      </c>
      <c r="E7" s="66"/>
      <c r="F7" s="66">
        <f t="shared" ref="F7" si="6">F2+7</f>
        <v>42893</v>
      </c>
      <c r="G7" s="66"/>
      <c r="H7" s="66">
        <f t="shared" ref="H7" si="7">H2+7</f>
        <v>42894</v>
      </c>
      <c r="I7" s="66"/>
      <c r="J7" s="66">
        <f t="shared" ref="J7" si="8">J2+7</f>
        <v>42895</v>
      </c>
      <c r="K7" s="66"/>
      <c r="L7" s="66">
        <f t="shared" ref="L7" si="9">L2+7</f>
        <v>42896</v>
      </c>
      <c r="M7" s="66"/>
      <c r="N7" s="66">
        <f t="shared" ref="N7" si="10">N2+7</f>
        <v>42897</v>
      </c>
      <c r="O7" s="66"/>
    </row>
    <row r="8" spans="1:15" ht="30" customHeight="1">
      <c r="A8" s="67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4" workbookViewId="0">
      <selection activeCell="E9" sqref="E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3" t="s">
        <v>120</v>
      </c>
      <c r="B1" s="73"/>
      <c r="C1" s="73"/>
      <c r="D1" s="73"/>
      <c r="E1" s="73"/>
      <c r="F1" s="55" t="s">
        <v>58</v>
      </c>
      <c r="G1" s="56">
        <f>WEEKNUM(B2)</f>
        <v>40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4" t="s">
        <v>59</v>
      </c>
      <c r="B2" s="72">
        <f>DATE(2017,10,2)</f>
        <v>43010</v>
      </c>
      <c r="C2" s="72"/>
      <c r="D2" s="72">
        <f>SUM(B2+1)</f>
        <v>43011</v>
      </c>
      <c r="E2" s="72"/>
      <c r="F2" s="72">
        <f>SUM(D2+1)</f>
        <v>43012</v>
      </c>
      <c r="G2" s="72"/>
      <c r="H2" s="72">
        <f t="shared" ref="H2" si="0">SUM(F2+1)</f>
        <v>43013</v>
      </c>
      <c r="I2" s="72"/>
      <c r="J2" s="72">
        <f t="shared" ref="J2" si="1">SUM(H2+1)</f>
        <v>43014</v>
      </c>
      <c r="K2" s="72"/>
      <c r="L2" s="72">
        <f t="shared" ref="L2" si="2">SUM(J2+1)</f>
        <v>43015</v>
      </c>
      <c r="M2" s="72"/>
      <c r="N2" s="72">
        <f t="shared" ref="N2" si="3">SUM(L2+1)</f>
        <v>43016</v>
      </c>
      <c r="O2" s="72"/>
    </row>
    <row r="3" spans="1:15" ht="30" customHeight="1">
      <c r="A3" s="74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142</v>
      </c>
      <c r="C4" s="61" t="s">
        <v>142</v>
      </c>
      <c r="D4" s="61" t="s">
        <v>142</v>
      </c>
      <c r="E4" s="61" t="s">
        <v>142</v>
      </c>
      <c r="F4" s="61" t="s">
        <v>142</v>
      </c>
      <c r="G4" s="61" t="s">
        <v>142</v>
      </c>
      <c r="H4" s="61" t="s">
        <v>142</v>
      </c>
      <c r="I4" s="61" t="s">
        <v>142</v>
      </c>
      <c r="J4" s="61" t="s">
        <v>142</v>
      </c>
      <c r="K4" s="61" t="s">
        <v>142</v>
      </c>
      <c r="L4" s="60"/>
      <c r="M4" s="60"/>
      <c r="N4" s="60"/>
      <c r="O4" s="60"/>
    </row>
    <row r="5" spans="1:15" ht="24" customHeight="1"/>
    <row r="6" spans="1:15" ht="33.75" customHeight="1">
      <c r="A6" s="73" t="s">
        <v>57</v>
      </c>
      <c r="B6" s="73"/>
      <c r="C6" s="73"/>
      <c r="D6" s="73"/>
      <c r="E6" s="73"/>
      <c r="F6" s="55" t="s">
        <v>58</v>
      </c>
      <c r="G6" s="56">
        <f>WEEKNUM(B7)</f>
        <v>41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4" t="s">
        <v>59</v>
      </c>
      <c r="B7" s="72">
        <f>B2+7</f>
        <v>43017</v>
      </c>
      <c r="C7" s="72"/>
      <c r="D7" s="72">
        <f t="shared" ref="D7" si="4">D2+7</f>
        <v>43018</v>
      </c>
      <c r="E7" s="72"/>
      <c r="F7" s="72">
        <f t="shared" ref="F7" si="5">F2+7</f>
        <v>43019</v>
      </c>
      <c r="G7" s="72"/>
      <c r="H7" s="72">
        <f t="shared" ref="H7" si="6">H2+7</f>
        <v>43020</v>
      </c>
      <c r="I7" s="72"/>
      <c r="J7" s="72">
        <f t="shared" ref="J7" si="7">J2+7</f>
        <v>43021</v>
      </c>
      <c r="K7" s="72"/>
      <c r="L7" s="72">
        <f t="shared" ref="L7" si="8">L2+7</f>
        <v>43022</v>
      </c>
      <c r="M7" s="72"/>
      <c r="N7" s="72">
        <f t="shared" ref="N7" si="9">N2+7</f>
        <v>43023</v>
      </c>
      <c r="O7" s="72"/>
    </row>
    <row r="8" spans="1:15" ht="30" customHeight="1">
      <c r="A8" s="74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139</v>
      </c>
      <c r="C9" s="60" t="s">
        <v>139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144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1" workbookViewId="0">
      <selection activeCell="I6" sqref="I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3" t="s">
        <v>120</v>
      </c>
      <c r="B1" s="73"/>
      <c r="C1" s="73"/>
      <c r="D1" s="73"/>
      <c r="E1" s="73"/>
      <c r="F1" s="55" t="s">
        <v>58</v>
      </c>
      <c r="G1" s="56">
        <f>WEEKNUM(B2)</f>
        <v>42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4" t="s">
        <v>59</v>
      </c>
      <c r="B2" s="72">
        <f>DATE(2017,10,16)</f>
        <v>43024</v>
      </c>
      <c r="C2" s="72"/>
      <c r="D2" s="72">
        <f>SUM(B2+1)</f>
        <v>43025</v>
      </c>
      <c r="E2" s="72"/>
      <c r="F2" s="72">
        <f>SUM(D2+1)</f>
        <v>43026</v>
      </c>
      <c r="G2" s="72"/>
      <c r="H2" s="72">
        <f t="shared" ref="H2" si="0">SUM(F2+1)</f>
        <v>43027</v>
      </c>
      <c r="I2" s="72"/>
      <c r="J2" s="72">
        <f t="shared" ref="J2" si="1">SUM(H2+1)</f>
        <v>43028</v>
      </c>
      <c r="K2" s="72"/>
      <c r="L2" s="72">
        <f t="shared" ref="L2" si="2">SUM(J2+1)</f>
        <v>43029</v>
      </c>
      <c r="M2" s="72"/>
      <c r="N2" s="72">
        <f t="shared" ref="N2" si="3">SUM(L2+1)</f>
        <v>43030</v>
      </c>
      <c r="O2" s="72"/>
    </row>
    <row r="3" spans="1:15" ht="30" customHeight="1">
      <c r="A3" s="74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145</v>
      </c>
      <c r="C4" s="39" t="s">
        <v>146</v>
      </c>
      <c r="D4" s="39" t="s">
        <v>147</v>
      </c>
      <c r="E4" s="39" t="s">
        <v>148</v>
      </c>
      <c r="F4" s="60" t="s">
        <v>143</v>
      </c>
      <c r="G4" s="60" t="s">
        <v>143</v>
      </c>
      <c r="H4" s="60" t="s">
        <v>143</v>
      </c>
      <c r="I4" s="60" t="s">
        <v>143</v>
      </c>
      <c r="J4" s="60" t="s">
        <v>143</v>
      </c>
      <c r="K4" s="60" t="s">
        <v>143</v>
      </c>
      <c r="L4" s="28" t="s">
        <v>149</v>
      </c>
      <c r="M4" s="60"/>
      <c r="N4" s="60"/>
      <c r="O4" s="60"/>
    </row>
    <row r="5" spans="1:15" ht="24" customHeight="1"/>
    <row r="6" spans="1:15" ht="33.75" customHeight="1">
      <c r="A6" s="73" t="s">
        <v>57</v>
      </c>
      <c r="B6" s="73"/>
      <c r="C6" s="73"/>
      <c r="D6" s="73"/>
      <c r="E6" s="73"/>
      <c r="F6" s="55" t="s">
        <v>58</v>
      </c>
      <c r="G6" s="56">
        <f>WEEKNUM(B7)</f>
        <v>43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4" t="s">
        <v>59</v>
      </c>
      <c r="B7" s="72">
        <f>B2+7</f>
        <v>43031</v>
      </c>
      <c r="C7" s="72"/>
      <c r="D7" s="72">
        <f t="shared" ref="D7" si="4">D2+7</f>
        <v>43032</v>
      </c>
      <c r="E7" s="72"/>
      <c r="F7" s="72">
        <f t="shared" ref="F7" si="5">F2+7</f>
        <v>43033</v>
      </c>
      <c r="G7" s="72"/>
      <c r="H7" s="72">
        <f t="shared" ref="H7" si="6">H2+7</f>
        <v>43034</v>
      </c>
      <c r="I7" s="72"/>
      <c r="J7" s="72">
        <f t="shared" ref="J7" si="7">J2+7</f>
        <v>43035</v>
      </c>
      <c r="K7" s="72"/>
      <c r="L7" s="72">
        <f t="shared" ref="L7" si="8">L2+7</f>
        <v>43036</v>
      </c>
      <c r="M7" s="72"/>
      <c r="N7" s="72">
        <f t="shared" ref="N7" si="9">N2+7</f>
        <v>43037</v>
      </c>
      <c r="O7" s="72"/>
    </row>
    <row r="8" spans="1:15" ht="30" customHeight="1">
      <c r="A8" s="74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143</v>
      </c>
      <c r="C9" s="60" t="s">
        <v>143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143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J13" sqref="J13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73" t="s">
        <v>120</v>
      </c>
      <c r="B1" s="73"/>
      <c r="C1" s="73"/>
      <c r="D1" s="73"/>
      <c r="E1" s="73"/>
      <c r="F1" s="55" t="s">
        <v>58</v>
      </c>
      <c r="G1" s="56">
        <f>WEEKNUM(B2)</f>
        <v>44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74" t="s">
        <v>59</v>
      </c>
      <c r="B2" s="72">
        <f>DATE(2017,10,30)</f>
        <v>43038</v>
      </c>
      <c r="C2" s="72"/>
      <c r="D2" s="72">
        <f>SUM(B2+1)</f>
        <v>43039</v>
      </c>
      <c r="E2" s="72"/>
      <c r="F2" s="72">
        <f>SUM(D2+1)</f>
        <v>43040</v>
      </c>
      <c r="G2" s="72"/>
      <c r="H2" s="72">
        <f t="shared" ref="H2" si="0">SUM(F2+1)</f>
        <v>43041</v>
      </c>
      <c r="I2" s="72"/>
      <c r="J2" s="72">
        <f t="shared" ref="J2" si="1">SUM(H2+1)</f>
        <v>43042</v>
      </c>
      <c r="K2" s="72"/>
      <c r="L2" s="72">
        <f t="shared" ref="L2" si="2">SUM(J2+1)</f>
        <v>43043</v>
      </c>
      <c r="M2" s="72"/>
      <c r="N2" s="72">
        <f t="shared" ref="N2" si="3">SUM(L2+1)</f>
        <v>43044</v>
      </c>
      <c r="O2" s="72"/>
    </row>
    <row r="3" spans="1:15" ht="30" customHeight="1">
      <c r="A3" s="74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0" t="s">
        <v>143</v>
      </c>
      <c r="C4" s="60" t="s">
        <v>143</v>
      </c>
      <c r="D4" s="60" t="s">
        <v>143</v>
      </c>
      <c r="E4" s="28" t="s">
        <v>143</v>
      </c>
      <c r="F4" s="60" t="s">
        <v>143</v>
      </c>
      <c r="G4" s="60" t="s">
        <v>143</v>
      </c>
      <c r="H4" s="60" t="s">
        <v>143</v>
      </c>
      <c r="I4" s="60" t="s">
        <v>143</v>
      </c>
      <c r="J4" s="60" t="s">
        <v>143</v>
      </c>
      <c r="K4" s="60" t="s">
        <v>143</v>
      </c>
      <c r="L4" s="28"/>
      <c r="M4" s="60"/>
      <c r="N4" s="60"/>
      <c r="O4" s="60"/>
    </row>
    <row r="5" spans="1:15" ht="24" customHeight="1"/>
    <row r="6" spans="1:15" ht="33.75" customHeight="1">
      <c r="A6" s="73" t="s">
        <v>57</v>
      </c>
      <c r="B6" s="73"/>
      <c r="C6" s="73"/>
      <c r="D6" s="73"/>
      <c r="E6" s="73"/>
      <c r="F6" s="55" t="s">
        <v>58</v>
      </c>
      <c r="G6" s="56">
        <f>WEEKNUM(B7)</f>
        <v>45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74" t="s">
        <v>59</v>
      </c>
      <c r="B7" s="72">
        <f>B2+7</f>
        <v>43045</v>
      </c>
      <c r="C7" s="72"/>
      <c r="D7" s="72">
        <f t="shared" ref="D7" si="4">D2+7</f>
        <v>43046</v>
      </c>
      <c r="E7" s="72"/>
      <c r="F7" s="72">
        <f t="shared" ref="F7" si="5">F2+7</f>
        <v>43047</v>
      </c>
      <c r="G7" s="72"/>
      <c r="H7" s="72">
        <f t="shared" ref="H7" si="6">H2+7</f>
        <v>43048</v>
      </c>
      <c r="I7" s="72"/>
      <c r="J7" s="72">
        <f t="shared" ref="J7" si="7">J2+7</f>
        <v>43049</v>
      </c>
      <c r="K7" s="72"/>
      <c r="L7" s="72">
        <f t="shared" ref="L7" si="8">L2+7</f>
        <v>43050</v>
      </c>
      <c r="M7" s="72"/>
      <c r="N7" s="72">
        <f t="shared" ref="N7" si="9">N2+7</f>
        <v>43051</v>
      </c>
      <c r="O7" s="72"/>
    </row>
    <row r="8" spans="1:15" ht="30" customHeight="1">
      <c r="A8" s="74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/>
      <c r="C9" s="60"/>
      <c r="D9" s="60"/>
      <c r="E9" s="28"/>
      <c r="F9" s="60"/>
      <c r="G9" s="60"/>
      <c r="H9" s="60"/>
      <c r="I9" s="60"/>
      <c r="J9" s="60"/>
      <c r="K9" s="60"/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79" t="s">
        <v>0</v>
      </c>
      <c r="B1" s="79" t="s">
        <v>1</v>
      </c>
      <c r="C1" s="80" t="s">
        <v>36</v>
      </c>
      <c r="D1" s="81"/>
      <c r="E1" s="82" t="s">
        <v>37</v>
      </c>
      <c r="F1" s="82"/>
      <c r="G1" s="82" t="s">
        <v>38</v>
      </c>
      <c r="H1" s="82"/>
      <c r="I1" s="82" t="s">
        <v>39</v>
      </c>
      <c r="J1" s="82"/>
      <c r="K1" s="80" t="s">
        <v>40</v>
      </c>
      <c r="L1" s="81"/>
      <c r="M1" s="2" t="s">
        <v>41</v>
      </c>
      <c r="N1" s="2" t="s">
        <v>42</v>
      </c>
    </row>
    <row r="2" spans="1:14" ht="24.95" customHeight="1">
      <c r="A2" s="79"/>
      <c r="B2" s="79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77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75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76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77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75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76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77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75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76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77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75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76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75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75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76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77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75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76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77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76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78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78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78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78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78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78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78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78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78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78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78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68" t="s">
        <v>57</v>
      </c>
      <c r="B1" s="68"/>
      <c r="C1" s="68"/>
      <c r="D1" s="68"/>
      <c r="E1" s="68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7" t="s">
        <v>59</v>
      </c>
      <c r="B2" s="66">
        <f>DATE(2017,6,12)</f>
        <v>42898</v>
      </c>
      <c r="C2" s="66"/>
      <c r="D2" s="66">
        <f>SUM(B2+1)</f>
        <v>42899</v>
      </c>
      <c r="E2" s="66"/>
      <c r="F2" s="66">
        <f t="shared" ref="F2" si="0">SUM(D2+1)</f>
        <v>42900</v>
      </c>
      <c r="G2" s="66"/>
      <c r="H2" s="66">
        <f t="shared" ref="H2" si="1">SUM(F2+1)</f>
        <v>42901</v>
      </c>
      <c r="I2" s="66"/>
      <c r="J2" s="66">
        <f t="shared" ref="J2" si="2">SUM(H2+1)</f>
        <v>42902</v>
      </c>
      <c r="K2" s="66"/>
      <c r="L2" s="66">
        <f t="shared" ref="L2" si="3">SUM(J2+1)</f>
        <v>42903</v>
      </c>
      <c r="M2" s="66"/>
      <c r="N2" s="66">
        <f t="shared" ref="N2" si="4">SUM(L2+1)</f>
        <v>42904</v>
      </c>
      <c r="O2" s="66"/>
    </row>
    <row r="3" spans="1:15" ht="30" customHeight="1">
      <c r="A3" s="67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68" t="s">
        <v>57</v>
      </c>
      <c r="B6" s="68"/>
      <c r="C6" s="68"/>
      <c r="D6" s="68"/>
      <c r="E6" s="68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7" t="s">
        <v>59</v>
      </c>
      <c r="B7" s="66">
        <f>B2+7</f>
        <v>42905</v>
      </c>
      <c r="C7" s="66"/>
      <c r="D7" s="66">
        <f t="shared" ref="D7" si="5">D2+7</f>
        <v>42906</v>
      </c>
      <c r="E7" s="66"/>
      <c r="F7" s="66">
        <f t="shared" ref="F7" si="6">F2+7</f>
        <v>42907</v>
      </c>
      <c r="G7" s="66"/>
      <c r="H7" s="66">
        <f t="shared" ref="H7" si="7">H2+7</f>
        <v>42908</v>
      </c>
      <c r="I7" s="66"/>
      <c r="J7" s="66">
        <f t="shared" ref="J7" si="8">J2+7</f>
        <v>42909</v>
      </c>
      <c r="K7" s="66"/>
      <c r="L7" s="66">
        <f t="shared" ref="L7" si="9">L2+7</f>
        <v>42910</v>
      </c>
      <c r="M7" s="66"/>
      <c r="N7" s="66">
        <f t="shared" ref="N7" si="10">N2+7</f>
        <v>42911</v>
      </c>
      <c r="O7" s="66"/>
    </row>
    <row r="8" spans="1:15" ht="30" customHeight="1">
      <c r="A8" s="67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68" t="s">
        <v>57</v>
      </c>
      <c r="B1" s="68"/>
      <c r="C1" s="68"/>
      <c r="D1" s="68"/>
      <c r="E1" s="68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7" t="s">
        <v>59</v>
      </c>
      <c r="B2" s="66">
        <f>DATE(2017,6,26)</f>
        <v>42912</v>
      </c>
      <c r="C2" s="66"/>
      <c r="D2" s="66">
        <f>SUM(B2+1)</f>
        <v>42913</v>
      </c>
      <c r="E2" s="66"/>
      <c r="F2" s="66">
        <f t="shared" ref="F2" si="0">SUM(D2+1)</f>
        <v>42914</v>
      </c>
      <c r="G2" s="66"/>
      <c r="H2" s="66">
        <f t="shared" ref="H2" si="1">SUM(F2+1)</f>
        <v>42915</v>
      </c>
      <c r="I2" s="66"/>
      <c r="J2" s="66">
        <f t="shared" ref="J2" si="2">SUM(H2+1)</f>
        <v>42916</v>
      </c>
      <c r="K2" s="66"/>
      <c r="L2" s="66">
        <f t="shared" ref="L2" si="3">SUM(J2+1)</f>
        <v>42917</v>
      </c>
      <c r="M2" s="66"/>
      <c r="N2" s="66">
        <f t="shared" ref="N2" si="4">SUM(L2+1)</f>
        <v>42918</v>
      </c>
      <c r="O2" s="66"/>
    </row>
    <row r="3" spans="1:15" ht="30" customHeight="1">
      <c r="A3" s="67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68" t="s">
        <v>57</v>
      </c>
      <c r="B6" s="68"/>
      <c r="C6" s="68"/>
      <c r="D6" s="68"/>
      <c r="E6" s="68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7" t="s">
        <v>59</v>
      </c>
      <c r="B7" s="66">
        <f>B2+7</f>
        <v>42919</v>
      </c>
      <c r="C7" s="66"/>
      <c r="D7" s="66">
        <f t="shared" ref="D7" si="5">D2+7</f>
        <v>42920</v>
      </c>
      <c r="E7" s="66"/>
      <c r="F7" s="66">
        <f t="shared" ref="F7" si="6">F2+7</f>
        <v>42921</v>
      </c>
      <c r="G7" s="66"/>
      <c r="H7" s="66">
        <f t="shared" ref="H7" si="7">H2+7</f>
        <v>42922</v>
      </c>
      <c r="I7" s="66"/>
      <c r="J7" s="66">
        <f t="shared" ref="J7" si="8">J2+7</f>
        <v>42923</v>
      </c>
      <c r="K7" s="66"/>
      <c r="L7" s="66">
        <f t="shared" ref="L7" si="9">L2+7</f>
        <v>42924</v>
      </c>
      <c r="M7" s="66"/>
      <c r="N7" s="66">
        <f t="shared" ref="N7" si="10">N2+7</f>
        <v>42925</v>
      </c>
      <c r="O7" s="66"/>
    </row>
    <row r="8" spans="1:15" ht="30" customHeight="1">
      <c r="A8" s="67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B4" sqref="B4"/>
    </sheetView>
  </sheetViews>
  <sheetFormatPr defaultRowHeight="14.25"/>
  <cols>
    <col min="2" max="15" width="26.625" customWidth="1"/>
  </cols>
  <sheetData>
    <row r="1" spans="1:15" ht="33.75" customHeight="1">
      <c r="A1" s="68" t="s">
        <v>57</v>
      </c>
      <c r="B1" s="68"/>
      <c r="C1" s="68"/>
      <c r="D1" s="68"/>
      <c r="E1" s="68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7" t="s">
        <v>59</v>
      </c>
      <c r="B2" s="66">
        <f>DATE(2017,7,10)</f>
        <v>42926</v>
      </c>
      <c r="C2" s="66"/>
      <c r="D2" s="66">
        <f>SUM(B2+1)</f>
        <v>42927</v>
      </c>
      <c r="E2" s="66"/>
      <c r="F2" s="66">
        <f>SUM(D2+1)</f>
        <v>42928</v>
      </c>
      <c r="G2" s="66"/>
      <c r="H2" s="66">
        <f t="shared" ref="H2" si="0">SUM(F2+1)</f>
        <v>42929</v>
      </c>
      <c r="I2" s="66"/>
      <c r="J2" s="66">
        <f t="shared" ref="J2" si="1">SUM(H2+1)</f>
        <v>42930</v>
      </c>
      <c r="K2" s="66"/>
      <c r="L2" s="66">
        <f t="shared" ref="L2" si="2">SUM(J2+1)</f>
        <v>42931</v>
      </c>
      <c r="M2" s="66"/>
      <c r="N2" s="66">
        <f t="shared" ref="N2" si="3">SUM(L2+1)</f>
        <v>42932</v>
      </c>
      <c r="O2" s="66"/>
    </row>
    <row r="3" spans="1:15" ht="30" customHeight="1">
      <c r="A3" s="67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112</v>
      </c>
      <c r="C4" s="28" t="s">
        <v>85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68" t="s">
        <v>57</v>
      </c>
      <c r="B6" s="68"/>
      <c r="C6" s="68"/>
      <c r="D6" s="68"/>
      <c r="E6" s="68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7" t="s">
        <v>59</v>
      </c>
      <c r="B7" s="66">
        <f>B2+7</f>
        <v>42933</v>
      </c>
      <c r="C7" s="66"/>
      <c r="D7" s="66">
        <f t="shared" ref="D7" si="4">D2+7</f>
        <v>42934</v>
      </c>
      <c r="E7" s="66"/>
      <c r="F7" s="66">
        <f t="shared" ref="F7" si="5">F2+7</f>
        <v>42935</v>
      </c>
      <c r="G7" s="66"/>
      <c r="H7" s="66">
        <f t="shared" ref="H7" si="6">H2+7</f>
        <v>42936</v>
      </c>
      <c r="I7" s="66"/>
      <c r="J7" s="66">
        <f t="shared" ref="J7" si="7">J2+7</f>
        <v>42937</v>
      </c>
      <c r="K7" s="66"/>
      <c r="L7" s="66">
        <f t="shared" ref="L7" si="8">L2+7</f>
        <v>42938</v>
      </c>
      <c r="M7" s="66"/>
      <c r="N7" s="66">
        <f t="shared" ref="N7" si="9">N2+7</f>
        <v>42939</v>
      </c>
      <c r="O7" s="66"/>
    </row>
    <row r="8" spans="1:15" ht="30" customHeight="1">
      <c r="A8" s="67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40" customFormat="1" ht="60" customHeight="1">
      <c r="A9" s="39" t="s">
        <v>60</v>
      </c>
      <c r="B9" s="39" t="s">
        <v>86</v>
      </c>
      <c r="C9" s="39" t="s">
        <v>86</v>
      </c>
      <c r="D9" s="39" t="s">
        <v>88</v>
      </c>
      <c r="E9" s="39" t="s">
        <v>87</v>
      </c>
      <c r="F9" s="39" t="s">
        <v>92</v>
      </c>
      <c r="G9" s="39" t="s">
        <v>91</v>
      </c>
      <c r="H9" s="39" t="s">
        <v>89</v>
      </c>
      <c r="I9" s="39" t="s">
        <v>89</v>
      </c>
      <c r="J9" s="39" t="s">
        <v>90</v>
      </c>
      <c r="K9" s="39" t="s">
        <v>90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68" t="s">
        <v>57</v>
      </c>
      <c r="B1" s="68"/>
      <c r="C1" s="68"/>
      <c r="D1" s="68"/>
      <c r="E1" s="68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7" t="s">
        <v>59</v>
      </c>
      <c r="B2" s="66">
        <f>DATE(2017,7,24)</f>
        <v>42940</v>
      </c>
      <c r="C2" s="66"/>
      <c r="D2" s="66">
        <f>SUM(B2+1)</f>
        <v>42941</v>
      </c>
      <c r="E2" s="66"/>
      <c r="F2" s="66">
        <f>SUM(D2+1)</f>
        <v>42942</v>
      </c>
      <c r="G2" s="66"/>
      <c r="H2" s="66">
        <f t="shared" ref="H2" si="0">SUM(F2+1)</f>
        <v>42943</v>
      </c>
      <c r="I2" s="66"/>
      <c r="J2" s="66">
        <f t="shared" ref="J2" si="1">SUM(H2+1)</f>
        <v>42944</v>
      </c>
      <c r="K2" s="66"/>
      <c r="L2" s="66">
        <f t="shared" ref="L2" si="2">SUM(J2+1)</f>
        <v>42945</v>
      </c>
      <c r="M2" s="66"/>
      <c r="N2" s="66">
        <f t="shared" ref="N2" si="3">SUM(L2+1)</f>
        <v>42946</v>
      </c>
      <c r="O2" s="66"/>
    </row>
    <row r="3" spans="1:15" ht="30" customHeight="1">
      <c r="A3" s="67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96</v>
      </c>
      <c r="C4" s="28" t="s">
        <v>97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97</v>
      </c>
      <c r="I4" s="28" t="s">
        <v>93</v>
      </c>
      <c r="J4" s="28" t="s">
        <v>98</v>
      </c>
      <c r="K4" s="28" t="s">
        <v>99</v>
      </c>
      <c r="L4" s="28" t="s">
        <v>94</v>
      </c>
      <c r="M4" s="28"/>
      <c r="N4" s="28"/>
      <c r="O4" s="28"/>
    </row>
    <row r="5" spans="1:15" ht="24" customHeight="1"/>
    <row r="6" spans="1:15" ht="33.75" customHeight="1">
      <c r="A6" s="68" t="s">
        <v>57</v>
      </c>
      <c r="B6" s="68"/>
      <c r="C6" s="68"/>
      <c r="D6" s="68"/>
      <c r="E6" s="68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7" t="s">
        <v>59</v>
      </c>
      <c r="B7" s="66">
        <f>B2+7</f>
        <v>42947</v>
      </c>
      <c r="C7" s="66"/>
      <c r="D7" s="66">
        <f t="shared" ref="D7" si="4">D2+7</f>
        <v>42948</v>
      </c>
      <c r="E7" s="66"/>
      <c r="F7" s="66">
        <f t="shared" ref="F7" si="5">F2+7</f>
        <v>42949</v>
      </c>
      <c r="G7" s="66"/>
      <c r="H7" s="66">
        <f t="shared" ref="H7" si="6">H2+7</f>
        <v>42950</v>
      </c>
      <c r="I7" s="66"/>
      <c r="J7" s="66">
        <f t="shared" ref="J7" si="7">J2+7</f>
        <v>42951</v>
      </c>
      <c r="K7" s="66"/>
      <c r="L7" s="66">
        <f t="shared" ref="L7" si="8">L2+7</f>
        <v>42952</v>
      </c>
      <c r="M7" s="66"/>
      <c r="N7" s="66">
        <f t="shared" ref="N7" si="9">N2+7</f>
        <v>42953</v>
      </c>
      <c r="O7" s="66"/>
    </row>
    <row r="8" spans="1:15" ht="30" customHeight="1">
      <c r="A8" s="67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40" customFormat="1" ht="60" customHeight="1">
      <c r="A9" s="39" t="s">
        <v>95</v>
      </c>
      <c r="B9" s="39" t="s">
        <v>101</v>
      </c>
      <c r="C9" s="39" t="s">
        <v>100</v>
      </c>
      <c r="D9" s="39" t="s">
        <v>103</v>
      </c>
      <c r="E9" s="39" t="s">
        <v>102</v>
      </c>
      <c r="F9" s="39" t="s">
        <v>104</v>
      </c>
      <c r="G9" s="39" t="s">
        <v>105</v>
      </c>
      <c r="H9" s="39" t="s">
        <v>105</v>
      </c>
      <c r="I9" s="39" t="s">
        <v>105</v>
      </c>
      <c r="J9" s="39" t="s">
        <v>105</v>
      </c>
      <c r="K9" s="39" t="s">
        <v>106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68" t="s">
        <v>57</v>
      </c>
      <c r="B1" s="68"/>
      <c r="C1" s="68"/>
      <c r="D1" s="68"/>
      <c r="E1" s="68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7" t="s">
        <v>59</v>
      </c>
      <c r="B2" s="66">
        <f>DATE(2017,8,7)</f>
        <v>42954</v>
      </c>
      <c r="C2" s="66"/>
      <c r="D2" s="66">
        <f>SUM(B2+1)</f>
        <v>42955</v>
      </c>
      <c r="E2" s="66"/>
      <c r="F2" s="66">
        <f>SUM(D2+1)</f>
        <v>42956</v>
      </c>
      <c r="G2" s="66"/>
      <c r="H2" s="66">
        <f t="shared" ref="H2" si="0">SUM(F2+1)</f>
        <v>42957</v>
      </c>
      <c r="I2" s="66"/>
      <c r="J2" s="66">
        <f t="shared" ref="J2" si="1">SUM(H2+1)</f>
        <v>42958</v>
      </c>
      <c r="K2" s="66"/>
      <c r="L2" s="66">
        <f t="shared" ref="L2" si="2">SUM(J2+1)</f>
        <v>42959</v>
      </c>
      <c r="M2" s="66"/>
      <c r="N2" s="66">
        <f t="shared" ref="N2" si="3">SUM(L2+1)</f>
        <v>42960</v>
      </c>
      <c r="O2" s="66"/>
    </row>
    <row r="3" spans="1:15" ht="30" customHeight="1">
      <c r="A3" s="67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60</v>
      </c>
      <c r="B4" s="28" t="s">
        <v>107</v>
      </c>
      <c r="C4" s="28" t="s">
        <v>107</v>
      </c>
      <c r="D4" s="28" t="s">
        <v>108</v>
      </c>
      <c r="E4" s="28" t="s">
        <v>109</v>
      </c>
      <c r="F4" s="28" t="s">
        <v>110</v>
      </c>
      <c r="G4" s="28" t="s">
        <v>110</v>
      </c>
      <c r="H4" s="28" t="s">
        <v>110</v>
      </c>
      <c r="I4" s="28" t="s">
        <v>111</v>
      </c>
      <c r="J4" s="28" t="s">
        <v>110</v>
      </c>
      <c r="K4" s="28" t="s">
        <v>110</v>
      </c>
      <c r="L4" s="28"/>
      <c r="M4" s="28"/>
      <c r="N4" s="28"/>
      <c r="O4" s="28"/>
    </row>
    <row r="5" spans="1:15" ht="24" customHeight="1"/>
    <row r="6" spans="1:15" ht="33.75" customHeight="1">
      <c r="A6" s="68" t="s">
        <v>57</v>
      </c>
      <c r="B6" s="68"/>
      <c r="C6" s="68"/>
      <c r="D6" s="68"/>
      <c r="E6" s="68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7" t="s">
        <v>59</v>
      </c>
      <c r="B7" s="66">
        <f>B2+7</f>
        <v>42961</v>
      </c>
      <c r="C7" s="66"/>
      <c r="D7" s="66">
        <f t="shared" ref="D7" si="4">D2+7</f>
        <v>42962</v>
      </c>
      <c r="E7" s="66"/>
      <c r="F7" s="66">
        <f t="shared" ref="F7" si="5">F2+7</f>
        <v>42963</v>
      </c>
      <c r="G7" s="66"/>
      <c r="H7" s="66">
        <f t="shared" ref="H7" si="6">H2+7</f>
        <v>42964</v>
      </c>
      <c r="I7" s="66"/>
      <c r="J7" s="66">
        <f t="shared" ref="J7" si="7">J2+7</f>
        <v>42965</v>
      </c>
      <c r="K7" s="66"/>
      <c r="L7" s="66">
        <f t="shared" ref="L7" si="8">L2+7</f>
        <v>42966</v>
      </c>
      <c r="M7" s="66"/>
      <c r="N7" s="66">
        <f t="shared" ref="N7" si="9">N2+7</f>
        <v>42967</v>
      </c>
      <c r="O7" s="66"/>
    </row>
    <row r="8" spans="1:15" ht="30" customHeight="1">
      <c r="A8" s="67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40" customFormat="1" ht="60" customHeight="1">
      <c r="A9" s="39" t="s">
        <v>60</v>
      </c>
      <c r="B9" s="39" t="s">
        <v>118</v>
      </c>
      <c r="C9" s="39" t="s">
        <v>119</v>
      </c>
      <c r="D9" s="39" t="s">
        <v>113</v>
      </c>
      <c r="E9" s="39" t="s">
        <v>113</v>
      </c>
      <c r="F9" s="39" t="s">
        <v>114</v>
      </c>
      <c r="G9" s="39" t="s">
        <v>115</v>
      </c>
      <c r="H9" s="39" t="s">
        <v>116</v>
      </c>
      <c r="I9" s="39" t="s">
        <v>115</v>
      </c>
      <c r="J9" s="39" t="s">
        <v>115</v>
      </c>
      <c r="K9" s="39" t="s">
        <v>117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E1" workbookViewId="0">
      <selection activeCell="I6" sqref="I6"/>
    </sheetView>
  </sheetViews>
  <sheetFormatPr defaultRowHeight="14.25"/>
  <cols>
    <col min="2" max="15" width="26.625" customWidth="1"/>
  </cols>
  <sheetData>
    <row r="1" spans="1:15" ht="33.75" customHeight="1">
      <c r="A1" s="68" t="s">
        <v>120</v>
      </c>
      <c r="B1" s="68"/>
      <c r="C1" s="68"/>
      <c r="D1" s="68"/>
      <c r="E1" s="68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7" t="s">
        <v>59</v>
      </c>
      <c r="B2" s="66">
        <f>DATE(2017,8,21)</f>
        <v>42968</v>
      </c>
      <c r="C2" s="66"/>
      <c r="D2" s="66">
        <f>SUM(B2+1)</f>
        <v>42969</v>
      </c>
      <c r="E2" s="66"/>
      <c r="F2" s="66">
        <f>SUM(D2+1)</f>
        <v>42970</v>
      </c>
      <c r="G2" s="66"/>
      <c r="H2" s="66">
        <f t="shared" ref="H2" si="0">SUM(F2+1)</f>
        <v>42971</v>
      </c>
      <c r="I2" s="66"/>
      <c r="J2" s="66">
        <f t="shared" ref="J2" si="1">SUM(H2+1)</f>
        <v>42972</v>
      </c>
      <c r="K2" s="66"/>
      <c r="L2" s="66">
        <f t="shared" ref="L2" si="2">SUM(J2+1)</f>
        <v>42973</v>
      </c>
      <c r="M2" s="66"/>
      <c r="N2" s="66">
        <f t="shared" ref="N2" si="3">SUM(L2+1)</f>
        <v>42974</v>
      </c>
      <c r="O2" s="66"/>
    </row>
    <row r="3" spans="1:15" ht="30" customHeight="1">
      <c r="A3" s="67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28" t="s">
        <v>121</v>
      </c>
      <c r="K4" s="28" t="s">
        <v>121</v>
      </c>
      <c r="L4" s="28"/>
      <c r="M4" s="28"/>
      <c r="N4" s="28"/>
      <c r="O4" s="28"/>
    </row>
    <row r="5" spans="1:15" ht="24" customHeight="1"/>
    <row r="6" spans="1:15" ht="33.75" customHeight="1">
      <c r="A6" s="68" t="s">
        <v>57</v>
      </c>
      <c r="B6" s="68"/>
      <c r="C6" s="68"/>
      <c r="D6" s="68"/>
      <c r="E6" s="68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7" t="s">
        <v>59</v>
      </c>
      <c r="B7" s="66">
        <f>B2+7</f>
        <v>42975</v>
      </c>
      <c r="C7" s="66"/>
      <c r="D7" s="66">
        <f t="shared" ref="D7" si="4">D2+7</f>
        <v>42976</v>
      </c>
      <c r="E7" s="66"/>
      <c r="F7" s="66">
        <f t="shared" ref="F7" si="5">F2+7</f>
        <v>42977</v>
      </c>
      <c r="G7" s="66"/>
      <c r="H7" s="66">
        <f t="shared" ref="H7" si="6">H2+7</f>
        <v>42978</v>
      </c>
      <c r="I7" s="66"/>
      <c r="J7" s="66">
        <f t="shared" ref="J7" si="7">J2+7</f>
        <v>42979</v>
      </c>
      <c r="K7" s="66"/>
      <c r="L7" s="66">
        <f t="shared" ref="L7" si="8">L2+7</f>
        <v>42980</v>
      </c>
      <c r="M7" s="66"/>
      <c r="N7" s="66">
        <f t="shared" ref="N7" si="9">N2+7</f>
        <v>42981</v>
      </c>
      <c r="O7" s="66"/>
    </row>
    <row r="8" spans="1:15" ht="30" customHeight="1">
      <c r="A8" s="67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40" customFormat="1" ht="60" customHeight="1">
      <c r="A9" s="39" t="s">
        <v>60</v>
      </c>
      <c r="B9" s="28" t="s">
        <v>121</v>
      </c>
      <c r="C9" s="28" t="s">
        <v>121</v>
      </c>
      <c r="D9" s="28" t="s">
        <v>121</v>
      </c>
      <c r="E9" s="28" t="s">
        <v>121</v>
      </c>
      <c r="F9" s="28" t="s">
        <v>125</v>
      </c>
      <c r="G9" s="28" t="s">
        <v>124</v>
      </c>
      <c r="H9" s="28" t="s">
        <v>123</v>
      </c>
      <c r="I9" s="28" t="s">
        <v>122</v>
      </c>
      <c r="J9" s="28" t="s">
        <v>126</v>
      </c>
      <c r="K9" s="28" t="s">
        <v>126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7" workbookViewId="0">
      <selection activeCell="L4" sqref="L4"/>
    </sheetView>
  </sheetViews>
  <sheetFormatPr defaultRowHeight="14.25"/>
  <cols>
    <col min="1" max="1" width="9" style="46"/>
    <col min="2" max="15" width="26.625" style="46" customWidth="1"/>
    <col min="16" max="16384" width="9" style="46"/>
  </cols>
  <sheetData>
    <row r="1" spans="1:15" ht="33.75" customHeight="1">
      <c r="A1" s="70" t="s">
        <v>120</v>
      </c>
      <c r="B1" s="70"/>
      <c r="C1" s="70"/>
      <c r="D1" s="70"/>
      <c r="E1" s="70"/>
      <c r="F1" s="43" t="s">
        <v>58</v>
      </c>
      <c r="G1" s="44">
        <f>WEEKNUM(B2)</f>
        <v>36</v>
      </c>
      <c r="H1" s="45"/>
      <c r="I1" s="45"/>
      <c r="J1" s="45"/>
      <c r="K1" s="45"/>
      <c r="L1" s="45"/>
      <c r="M1" s="45"/>
      <c r="N1" s="45"/>
      <c r="O1" s="45"/>
    </row>
    <row r="2" spans="1:15" ht="30" customHeight="1">
      <c r="A2" s="71" t="s">
        <v>59</v>
      </c>
      <c r="B2" s="69">
        <f>DATE(2017,9,4)</f>
        <v>42982</v>
      </c>
      <c r="C2" s="69"/>
      <c r="D2" s="69">
        <f>SUM(B2+1)</f>
        <v>42983</v>
      </c>
      <c r="E2" s="69"/>
      <c r="F2" s="69">
        <f>SUM(D2+1)</f>
        <v>42984</v>
      </c>
      <c r="G2" s="69"/>
      <c r="H2" s="69">
        <f t="shared" ref="H2" si="0">SUM(F2+1)</f>
        <v>42985</v>
      </c>
      <c r="I2" s="69"/>
      <c r="J2" s="69">
        <f t="shared" ref="J2" si="1">SUM(H2+1)</f>
        <v>42986</v>
      </c>
      <c r="K2" s="69"/>
      <c r="L2" s="69">
        <f t="shared" ref="L2" si="2">SUM(J2+1)</f>
        <v>42987</v>
      </c>
      <c r="M2" s="69"/>
      <c r="N2" s="69">
        <f t="shared" ref="N2" si="3">SUM(L2+1)</f>
        <v>42988</v>
      </c>
      <c r="O2" s="69"/>
    </row>
    <row r="3" spans="1:15" ht="30" customHeight="1">
      <c r="A3" s="71"/>
      <c r="B3" s="47" t="s">
        <v>2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51" customFormat="1" ht="60" customHeight="1">
      <c r="A4" s="48" t="s">
        <v>60</v>
      </c>
      <c r="B4" s="49" t="s">
        <v>134</v>
      </c>
      <c r="C4" s="49" t="s">
        <v>113</v>
      </c>
      <c r="D4" s="49" t="s">
        <v>113</v>
      </c>
      <c r="E4" s="49" t="s">
        <v>113</v>
      </c>
      <c r="F4" s="49" t="s">
        <v>113</v>
      </c>
      <c r="G4" s="49" t="s">
        <v>113</v>
      </c>
      <c r="H4" s="49" t="s">
        <v>113</v>
      </c>
      <c r="I4" s="49" t="s">
        <v>113</v>
      </c>
      <c r="J4" s="49" t="s">
        <v>113</v>
      </c>
      <c r="K4" s="49" t="s">
        <v>113</v>
      </c>
      <c r="L4" s="50"/>
      <c r="M4" s="50"/>
      <c r="N4" s="50"/>
      <c r="O4" s="50"/>
    </row>
    <row r="5" spans="1:15" ht="24" customHeight="1"/>
    <row r="6" spans="1:15" ht="33.75" customHeight="1">
      <c r="A6" s="70" t="s">
        <v>57</v>
      </c>
      <c r="B6" s="70"/>
      <c r="C6" s="70"/>
      <c r="D6" s="70"/>
      <c r="E6" s="70"/>
      <c r="F6" s="43" t="s">
        <v>58</v>
      </c>
      <c r="G6" s="44">
        <f>WEEKNUM(B7)</f>
        <v>37</v>
      </c>
      <c r="H6" s="45"/>
      <c r="I6" s="45"/>
      <c r="J6" s="45"/>
      <c r="K6" s="45"/>
      <c r="L6" s="45"/>
      <c r="M6" s="45"/>
      <c r="N6" s="45"/>
      <c r="O6" s="45"/>
    </row>
    <row r="7" spans="1:15" ht="30" customHeight="1">
      <c r="A7" s="71" t="s">
        <v>59</v>
      </c>
      <c r="B7" s="69">
        <f>B2+7</f>
        <v>42989</v>
      </c>
      <c r="C7" s="69"/>
      <c r="D7" s="69">
        <f t="shared" ref="D7" si="4">D2+7</f>
        <v>42990</v>
      </c>
      <c r="E7" s="69"/>
      <c r="F7" s="69">
        <f t="shared" ref="F7" si="5">F2+7</f>
        <v>42991</v>
      </c>
      <c r="G7" s="69"/>
      <c r="H7" s="69">
        <f t="shared" ref="H7" si="6">H2+7</f>
        <v>42992</v>
      </c>
      <c r="I7" s="69"/>
      <c r="J7" s="69">
        <f t="shared" ref="J7" si="7">J2+7</f>
        <v>42993</v>
      </c>
      <c r="K7" s="69"/>
      <c r="L7" s="69">
        <f t="shared" ref="L7" si="8">L2+7</f>
        <v>42994</v>
      </c>
      <c r="M7" s="69"/>
      <c r="N7" s="69">
        <f t="shared" ref="N7" si="9">N2+7</f>
        <v>42995</v>
      </c>
      <c r="O7" s="69"/>
    </row>
    <row r="8" spans="1:15" ht="30" customHeight="1">
      <c r="A8" s="71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53" customFormat="1" ht="60" customHeight="1">
      <c r="A9" s="52" t="s">
        <v>60</v>
      </c>
      <c r="B9" s="50" t="s">
        <v>127</v>
      </c>
      <c r="C9" s="50" t="s">
        <v>131</v>
      </c>
      <c r="D9" s="50" t="s">
        <v>135</v>
      </c>
      <c r="E9" s="50" t="s">
        <v>128</v>
      </c>
      <c r="F9" s="50" t="s">
        <v>129</v>
      </c>
      <c r="G9" s="48" t="s">
        <v>130</v>
      </c>
      <c r="H9" s="48" t="s">
        <v>130</v>
      </c>
      <c r="I9" s="48" t="s">
        <v>130</v>
      </c>
      <c r="J9" s="48" t="s">
        <v>130</v>
      </c>
      <c r="K9" s="48" t="s">
        <v>130</v>
      </c>
      <c r="L9" s="49" t="s">
        <v>132</v>
      </c>
      <c r="M9" s="49" t="s">
        <v>132</v>
      </c>
      <c r="N9" s="49" t="s">
        <v>132</v>
      </c>
      <c r="O9" s="49" t="s">
        <v>132</v>
      </c>
    </row>
    <row r="12" spans="1:15">
      <c r="B12" s="5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68" t="s">
        <v>120</v>
      </c>
      <c r="B1" s="68"/>
      <c r="C1" s="68"/>
      <c r="D1" s="68"/>
      <c r="E1" s="68"/>
      <c r="F1" s="29" t="s">
        <v>58</v>
      </c>
      <c r="G1" s="30">
        <f>WEEKNUM(B2)</f>
        <v>38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67" t="s">
        <v>59</v>
      </c>
      <c r="B2" s="66">
        <f>DATE(2017,9,18)</f>
        <v>42996</v>
      </c>
      <c r="C2" s="66"/>
      <c r="D2" s="66">
        <f>SUM(B2+1)</f>
        <v>42997</v>
      </c>
      <c r="E2" s="66"/>
      <c r="F2" s="66">
        <f>SUM(D2+1)</f>
        <v>42998</v>
      </c>
      <c r="G2" s="66"/>
      <c r="H2" s="66">
        <f t="shared" ref="H2" si="0">SUM(F2+1)</f>
        <v>42999</v>
      </c>
      <c r="I2" s="66"/>
      <c r="J2" s="66">
        <f t="shared" ref="J2" si="1">SUM(H2+1)</f>
        <v>43000</v>
      </c>
      <c r="K2" s="66"/>
      <c r="L2" s="66">
        <f t="shared" ref="L2" si="2">SUM(J2+1)</f>
        <v>43001</v>
      </c>
      <c r="M2" s="66"/>
      <c r="N2" s="66">
        <f t="shared" ref="N2" si="3">SUM(L2+1)</f>
        <v>43002</v>
      </c>
      <c r="O2" s="66"/>
    </row>
    <row r="3" spans="1:15" ht="30" customHeight="1">
      <c r="A3" s="67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60</v>
      </c>
      <c r="B4" s="39" t="s">
        <v>136</v>
      </c>
      <c r="C4" s="39" t="s">
        <v>132</v>
      </c>
      <c r="D4" s="39" t="s">
        <v>132</v>
      </c>
      <c r="E4" s="39" t="s">
        <v>132</v>
      </c>
      <c r="F4" s="39" t="s">
        <v>132</v>
      </c>
      <c r="G4" s="39" t="s">
        <v>132</v>
      </c>
      <c r="H4" s="39" t="s">
        <v>132</v>
      </c>
      <c r="I4" s="39" t="s">
        <v>132</v>
      </c>
      <c r="J4" s="39" t="s">
        <v>132</v>
      </c>
      <c r="K4" s="39" t="s">
        <v>132</v>
      </c>
      <c r="L4" s="28"/>
      <c r="M4" s="28"/>
      <c r="N4" s="28"/>
      <c r="O4" s="28"/>
    </row>
    <row r="5" spans="1:15" ht="24" customHeight="1"/>
    <row r="6" spans="1:15" ht="33.75" customHeight="1">
      <c r="A6" s="68" t="s">
        <v>57</v>
      </c>
      <c r="B6" s="68"/>
      <c r="C6" s="68"/>
      <c r="D6" s="68"/>
      <c r="E6" s="68"/>
      <c r="F6" s="29" t="s">
        <v>58</v>
      </c>
      <c r="G6" s="30">
        <f>WEEKNUM(B7)</f>
        <v>39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67" t="s">
        <v>59</v>
      </c>
      <c r="B7" s="66">
        <f>B2+7</f>
        <v>43003</v>
      </c>
      <c r="C7" s="66"/>
      <c r="D7" s="66">
        <f t="shared" ref="D7" si="4">D2+7</f>
        <v>43004</v>
      </c>
      <c r="E7" s="66"/>
      <c r="F7" s="66">
        <f t="shared" ref="F7" si="5">F2+7</f>
        <v>43005</v>
      </c>
      <c r="G7" s="66"/>
      <c r="H7" s="66">
        <f t="shared" ref="H7" si="6">H2+7</f>
        <v>43006</v>
      </c>
      <c r="I7" s="66"/>
      <c r="J7" s="66">
        <f t="shared" ref="J7" si="7">J2+7</f>
        <v>43007</v>
      </c>
      <c r="K7" s="66"/>
      <c r="L7" s="66">
        <f t="shared" ref="L7" si="8">L2+7</f>
        <v>43008</v>
      </c>
      <c r="M7" s="66"/>
      <c r="N7" s="66">
        <f t="shared" ref="N7" si="9">N2+7</f>
        <v>43009</v>
      </c>
      <c r="O7" s="66"/>
    </row>
    <row r="8" spans="1:15" ht="30" customHeight="1">
      <c r="A8" s="67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40" customFormat="1" ht="60" customHeight="1">
      <c r="A9" s="39" t="s">
        <v>60</v>
      </c>
      <c r="B9" s="28" t="s">
        <v>133</v>
      </c>
      <c r="C9" s="28" t="s">
        <v>133</v>
      </c>
      <c r="D9" s="28" t="s">
        <v>133</v>
      </c>
      <c r="E9" s="28" t="s">
        <v>133</v>
      </c>
      <c r="F9" s="28" t="s">
        <v>133</v>
      </c>
      <c r="G9" s="28" t="s">
        <v>133</v>
      </c>
      <c r="H9" s="28" t="s">
        <v>137</v>
      </c>
      <c r="I9" s="28" t="s">
        <v>140</v>
      </c>
      <c r="J9" s="28" t="s">
        <v>138</v>
      </c>
      <c r="K9" s="28" t="s">
        <v>138</v>
      </c>
      <c r="L9" s="28" t="s">
        <v>139</v>
      </c>
      <c r="M9" s="28" t="s">
        <v>139</v>
      </c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22-23周</vt:lpstr>
      <vt:lpstr>24-25周</vt:lpstr>
      <vt:lpstr>26-27周</vt:lpstr>
      <vt:lpstr>28-29周</vt:lpstr>
      <vt:lpstr>30-31周</vt:lpstr>
      <vt:lpstr>32-33周</vt:lpstr>
      <vt:lpstr>34-35周</vt:lpstr>
      <vt:lpstr>36-37周</vt:lpstr>
      <vt:lpstr>38-39周</vt:lpstr>
      <vt:lpstr>40-41周</vt:lpstr>
      <vt:lpstr>42-43周</vt:lpstr>
      <vt:lpstr>44-45周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2017-10-29T23:56:19Z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