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12-21" sheetId="32" r:id="rId1"/>
    <sheet name="12-15" sheetId="31" r:id="rId2"/>
    <sheet name="12-8" sheetId="30" r:id="rId3"/>
    <sheet name="12-1" sheetId="29" r:id="rId4"/>
    <sheet name="11-24" sheetId="28" r:id="rId5"/>
    <sheet name="11-17" sheetId="27" r:id="rId6"/>
    <sheet name="11-10" sheetId="26" r:id="rId7"/>
    <sheet name="11-2" sheetId="22" r:id="rId8"/>
    <sheet name="10-27" sheetId="24" r:id="rId9"/>
    <sheet name="10-20" sheetId="25" r:id="rId10"/>
    <sheet name="10-13" sheetId="23" r:id="rId11"/>
    <sheet name="9-30" sheetId="21" r:id="rId12"/>
    <sheet name="9-22" sheetId="20" r:id="rId13"/>
    <sheet name="9-15" sheetId="19" r:id="rId14"/>
    <sheet name="9-8" sheetId="18" r:id="rId15"/>
    <sheet name="8-25" sheetId="17" r:id="rId16"/>
    <sheet name="8-18" sheetId="16" r:id="rId17"/>
    <sheet name="8-11" sheetId="15" r:id="rId18"/>
    <sheet name="8-4" sheetId="14" r:id="rId19"/>
    <sheet name="7-28" sheetId="13" r:id="rId20"/>
    <sheet name="7-21" sheetId="12" r:id="rId21"/>
    <sheet name="newest (2)" sheetId="7" r:id="rId22"/>
    <sheet name="newest" sheetId="6" r:id="rId23"/>
    <sheet name="newest（3）" sheetId="8" r:id="rId24"/>
    <sheet name="newest（4）" sheetId="9" r:id="rId25"/>
    <sheet name="newest（5）" sheetId="10" r:id="rId26"/>
    <sheet name="newest（6）" sheetId="11" r:id="rId27"/>
    <sheet name="20160328-20160403" sheetId="5" state="hidden" r:id="rId28"/>
  </sheets>
  <calcPr calcId="162913"/>
</workbook>
</file>

<file path=xl/calcChain.xml><?xml version="1.0" encoding="utf-8"?>
<calcChain xmlns="http://schemas.openxmlformats.org/spreadsheetml/2006/main">
  <c r="B2" i="32" l="1"/>
  <c r="G1" i="32" s="1"/>
  <c r="D2" i="32"/>
  <c r="F2" i="32" l="1"/>
  <c r="D7" i="32"/>
  <c r="B7" i="32"/>
  <c r="G6" i="32" s="1"/>
  <c r="B2" i="31"/>
  <c r="G1" i="31" s="1"/>
  <c r="D2" i="31"/>
  <c r="F7" i="32" l="1"/>
  <c r="H2" i="32"/>
  <c r="F2" i="31"/>
  <c r="D7" i="31"/>
  <c r="B7" i="31"/>
  <c r="G6" i="31" s="1"/>
  <c r="B2" i="30"/>
  <c r="D2" i="30" s="1"/>
  <c r="J2" i="32" l="1"/>
  <c r="H7" i="32"/>
  <c r="F7" i="31"/>
  <c r="H2" i="31"/>
  <c r="G1" i="30"/>
  <c r="F2" i="30"/>
  <c r="D7" i="30"/>
  <c r="B7" i="30"/>
  <c r="G6" i="30" s="1"/>
  <c r="B2" i="29"/>
  <c r="G1" i="29"/>
  <c r="L2" i="32" l="1"/>
  <c r="J7" i="32"/>
  <c r="J2" i="31"/>
  <c r="H7" i="31"/>
  <c r="F7" i="30"/>
  <c r="H2" i="30"/>
  <c r="B7" i="29"/>
  <c r="G6" i="29" s="1"/>
  <c r="D2" i="29"/>
  <c r="B2" i="28"/>
  <c r="D2" i="28" s="1"/>
  <c r="N2" i="32" l="1"/>
  <c r="N7" i="32" s="1"/>
  <c r="L7" i="32"/>
  <c r="L2" i="31"/>
  <c r="J7" i="31"/>
  <c r="J2" i="30"/>
  <c r="H7" i="30"/>
  <c r="F2" i="29"/>
  <c r="D7" i="29"/>
  <c r="G1" i="28"/>
  <c r="F2" i="28"/>
  <c r="D7" i="28"/>
  <c r="B7" i="28"/>
  <c r="G6" i="28" s="1"/>
  <c r="D7" i="27"/>
  <c r="F7" i="27"/>
  <c r="H7" i="27"/>
  <c r="J7" i="27"/>
  <c r="L7" i="27"/>
  <c r="N7" i="27"/>
  <c r="B7" i="27"/>
  <c r="N2" i="31" l="1"/>
  <c r="N7" i="31" s="1"/>
  <c r="L7" i="31"/>
  <c r="L2" i="30"/>
  <c r="J7" i="30"/>
  <c r="F7" i="29"/>
  <c r="H2" i="29"/>
  <c r="F7" i="28"/>
  <c r="H2" i="28"/>
  <c r="B2" i="27"/>
  <c r="D2" i="27" s="1"/>
  <c r="G1" i="27"/>
  <c r="N2" i="30" l="1"/>
  <c r="N7" i="30" s="1"/>
  <c r="L7" i="30"/>
  <c r="J2" i="29"/>
  <c r="H7" i="29"/>
  <c r="J2" i="28"/>
  <c r="H7" i="28"/>
  <c r="F2" i="27"/>
  <c r="G6" i="27"/>
  <c r="B2" i="26"/>
  <c r="D2" i="26" s="1"/>
  <c r="G1" i="26"/>
  <c r="L2" i="29" l="1"/>
  <c r="J7" i="29"/>
  <c r="L2" i="28"/>
  <c r="J7" i="28"/>
  <c r="H2" i="27"/>
  <c r="F2" i="26"/>
  <c r="D7" i="26"/>
  <c r="B7" i="26"/>
  <c r="G6" i="26" s="1"/>
  <c r="B2" i="25"/>
  <c r="G1" i="25" s="1"/>
  <c r="B2" i="24"/>
  <c r="B7" i="24" s="1"/>
  <c r="G6" i="24" s="1"/>
  <c r="N2" i="29" l="1"/>
  <c r="N7" i="29" s="1"/>
  <c r="L7" i="29"/>
  <c r="N2" i="28"/>
  <c r="N7" i="28" s="1"/>
  <c r="L7" i="28"/>
  <c r="J2" i="27"/>
  <c r="F7" i="26"/>
  <c r="H2" i="26"/>
  <c r="B7" i="25"/>
  <c r="G6" i="25" s="1"/>
  <c r="D2" i="25"/>
  <c r="G1" i="24"/>
  <c r="D2" i="24"/>
  <c r="L2" i="27" l="1"/>
  <c r="J2" i="26"/>
  <c r="H7" i="26"/>
  <c r="F2" i="25"/>
  <c r="D7" i="25"/>
  <c r="F2" i="24"/>
  <c r="D7" i="24"/>
  <c r="N2" i="27" l="1"/>
  <c r="L2" i="26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<sst xmlns="http://schemas.openxmlformats.org/spreadsheetml/2006/main" count="1584" uniqueCount="369">
  <si>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</si>
  <si>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</si>
  <si>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</si>
  <si>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</si>
  <si>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</si>
  <si>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</si>
  <si>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</si>
  <si>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</si>
  <si>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</si>
  <si>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</si>
  <si>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</si>
  <si>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</si>
  <si>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</si>
  <si>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</si>
  <si>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</si>
  <si>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</si>
  <si>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</si>
  <si>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</si>
  <si>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</si>
  <si>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</si>
  <si>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</si>
  <si>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</si>
  <si>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</si>
  <si>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</si>
  <si>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</si>
  <si>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</si>
  <si>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</si>
  <si>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</si>
  <si>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</si>
  <si>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</si>
  <si>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</si>
  <si>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</si>
  <si>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</si>
  <si>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</si>
  <si>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</si>
  <si>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</si>
  <si>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</si>
  <si>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</si>
  <si>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</si>
  <si>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</si>
  <si>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</si>
  <si>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</si>
  <si>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</si>
  <si>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</si>
  <si>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</si>
  <si>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</si>
  <si>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</si>
  <si>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</si>
  <si>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</si>
  <si>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</si>
  <si>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</si>
  <si>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</si>
  <si>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</si>
  <si>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</si>
  <si>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</si>
  <si>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</si>
  <si>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</si>
  <si>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</si>
  <si>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</si>
  <si>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</si>
  <si>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</si>
  <si>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</si>
  <si>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</si>
  <si>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</si>
  <si>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</si>
  <si>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</si>
  <si>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</si>
  <si>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</si>
  <si>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</si>
  <si>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</si>
  <si>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</si>
  <si>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</si>
  <si>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</si>
  <si>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</si>
  <si>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</si>
  <si>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</si>
  <si>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</si>
  <si>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</si>
  <si>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</si>
  <si>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</si>
  <si>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</si>
  <si>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</si>
  <si>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</si>
  <si>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</si>
  <si>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</si>
  <si>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</si>
  <si>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</si>
  <si>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</si>
  <si>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</si>
  <si>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</si>
  <si>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</si>
  <si>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</si>
  <si>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</si>
  <si>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</si>
  <si>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</si>
  <si>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</si>
  <si>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</si>
  <si>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</si>
  <si>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</si>
  <si>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</si>
  <si>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</si>
  <si>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</si>
  <si>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</si>
  <si>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</si>
  <si>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</si>
  <si>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</si>
  <si>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</si>
  <si>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</si>
  <si>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</si>
  <si>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</si>
  <si>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</si>
  <si>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</si>
  <si>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</si>
  <si>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</si>
  <si>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</si>
  <si>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</si>
  <si>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</si>
  <si>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</si>
  <si>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</si>
  <si>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</si>
  <si>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</si>
  <si>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</si>
  <si>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</si>
  <si>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</si>
  <si>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</si>
  <si>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</si>
  <si>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</si>
  <si>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</si>
  <si>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</si>
  <si>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</si>
  <si>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</si>
  <si>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</si>
  <si>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</si>
  <si>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</si>
  <si>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</si>
  <si>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</si>
  <si>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</si>
  <si>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</si>
  <si>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</si>
  <si>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</si>
  <si>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</si>
  <si>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</si>
  <si>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</si>
  <si>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</si>
  <si>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</si>
  <si>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</si>
  <si>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</si>
  <si>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</si>
  <si>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</si>
  <si>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</si>
  <si>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</si>
  <si>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</si>
  <si>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</si>
  <si>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</si>
  <si>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</si>
  <si>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</si>
  <si>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</si>
  <si>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</si>
  <si>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</si>
  <si>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</si>
  <si>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</si>
  <si>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</si>
  <si>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</si>
  <si>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</si>
  <si>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</si>
  <si>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</si>
  <si>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</si>
  <si>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</si>
  <si>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</si>
  <si>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</si>
  <si>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</si>
  <si>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</si>
  <si>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</si>
  <si>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</si>
  <si>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</si>
  <si>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</si>
  <si>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</si>
  <si>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</si>
  <si>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</si>
  <si>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</si>
  <si>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</si>
  <si>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</si>
  <si>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</si>
  <si>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</si>
  <si>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</si>
  <si>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</si>
  <si>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</si>
  <si>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</si>
  <si>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</si>
  <si>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</si>
  <si>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</si>
  <si>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</si>
  <si>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</si>
  <si>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</si>
  <si>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</si>
  <si>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</si>
  <si>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</si>
  <si>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</si>
  <si>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</si>
  <si>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</si>
  <si>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</si>
  <si>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</si>
  <si>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</si>
  <si>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</si>
  <si>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</si>
  <si>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</si>
  <si>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</si>
  <si>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</si>
  <si>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</si>
  <si>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</si>
  <si>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</si>
  <si>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</si>
  <si>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</si>
  <si>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</si>
  <si>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</si>
  <si>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</si>
  <si>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</si>
  <si>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</si>
  <si>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</si>
  <si>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</si>
  <si>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</si>
  <si>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</si>
  <si>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</si>
  <si>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</si>
  <si>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</si>
  <si>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</si>
  <si>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</si>
  <si>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</si>
  <si>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</si>
  <si>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</si>
  <si>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</si>
  <si>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</si>
  <si>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</si>
  <si>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</si>
  <si>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</si>
  <si>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</si>
  <si>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</si>
  <si>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</si>
  <si>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</si>
  <si>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</si>
  <si>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</si>
  <si>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</si>
  <si>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</si>
  <si>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</si>
  <si>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</si>
  <si>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</si>
  <si>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</si>
  <si>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</si>
  <si>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</si>
  <si>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</si>
  <si>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</si>
  <si>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</si>
  <si>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</si>
  <si>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</si>
  <si>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</si>
  <si>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</si>
  <si>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</si>
  <si>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</si>
  <si>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</si>
  <si>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</si>
  <si>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</si>
  <si>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</si>
  <si>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</si>
  <si>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</si>
  <si>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</si>
  <si>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</si>
  <si>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</si>
  <si>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</si>
  <si>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</si>
  <si>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</si>
  <si>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</si>
  <si>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</si>
  <si>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</si>
  <si>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</si>
  <si>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</si>
  <si>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</si>
  <si>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</si>
  <si>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</si>
  <si>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</si>
  <si>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</si>
  <si>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</si>
  <si>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</si>
  <si>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</si>
  <si>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</si>
  <si>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</si>
  <si>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</si>
  <si>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</si>
  <si>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</si>
  <si>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</si>
  <si>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</si>
  <si>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</si>
  <si>
    <t xml:space="preserve">贝壳金控后台系统使用指导，接口使用说明 </t>
    <phoneticPr fontId="19" type="noConversion"/>
  </si>
  <si>
    <t>场景证书应用案例，及实施方案资料准备</t>
    <phoneticPr fontId="19" type="noConversion"/>
  </si>
  <si>
    <t>乌镇展会PPT准备</t>
  </si>
  <si>
    <t>北方木都置业有限公司无纸化项目解决方案编写</t>
    <phoneticPr fontId="19" type="noConversion"/>
  </si>
  <si>
    <t>北方木都置业有限公司无纸化项目解决方案编写，京能绿园节能科技有限公司无纸化项目需求沟通</t>
    <phoneticPr fontId="19" type="noConversion"/>
  </si>
  <si>
    <t>乌镇展会PPT准备，公司OA进展跟进</t>
    <phoneticPr fontId="19" type="noConversion"/>
  </si>
  <si>
    <t>北方木都置业有限公司无纸化项目需求明确，处理测试系统报错问题，初始化配置资料准备</t>
    <phoneticPr fontId="19" type="noConversion"/>
  </si>
  <si>
    <t>CA系统部署培训
贝壳金控预生产系统问题处理
北方木都置业无纸化项目推荐接口demo调用</t>
    <phoneticPr fontId="19" type="noConversion"/>
  </si>
  <si>
    <t>天津恒安人寿保险项目支撑（外出）</t>
    <phoneticPr fontId="19" type="noConversion"/>
  </si>
  <si>
    <t>乌镇展会柜面无纸化、移动营销demo调试，设备寄出</t>
    <phoneticPr fontId="19" type="noConversion"/>
  </si>
  <si>
    <t>京能绿园节能科技有限公司无纸化项目资料准备，解决方案编写，接口推荐</t>
    <phoneticPr fontId="19" type="noConversion"/>
  </si>
  <si>
    <t>暂未定（信托方案、虚拟机weblogic、oracle无纸化部署）</t>
    <phoneticPr fontId="19" type="noConversion"/>
  </si>
  <si>
    <t xml:space="preserve">部门例会（近期手头项目情况汇报）
贷款业务流程整理 </t>
    <phoneticPr fontId="19" type="noConversion"/>
  </si>
  <si>
    <t>恒天明泽无纸化项目内存溢出问题处理（外出）</t>
    <phoneticPr fontId="19" type="noConversion"/>
  </si>
  <si>
    <t>恒天明泽无纸化项目大文件签署报错、印章使用权限、模板使用权限问题处理，后台管理使用培训（外出）</t>
    <phoneticPr fontId="19" type="noConversion"/>
  </si>
  <si>
    <t>恒天明泽无纸化项目签章报错问题处理（外出）</t>
    <phoneticPr fontId="19" type="noConversion"/>
  </si>
  <si>
    <t>恒天明泽无纸化项目问题处理文档整理</t>
    <phoneticPr fontId="19" type="noConversion"/>
  </si>
  <si>
    <t>钱包金服无纸化项目交流（外出）</t>
    <phoneticPr fontId="19" type="noConversion"/>
  </si>
  <si>
    <t>请假</t>
    <phoneticPr fontId="19" type="noConversion"/>
  </si>
  <si>
    <t>恒天明泽时间戳应用以及模板业务参数添加支撑</t>
    <phoneticPr fontId="19" type="noConversion"/>
  </si>
  <si>
    <t>京能绿园节能科技有限公司无纸化项目测试系统部署，嘉实基金签章项目，天逸无纸化项目支撑</t>
    <phoneticPr fontId="19" type="noConversion"/>
  </si>
  <si>
    <t>乌镇展会无纸化PPT，中银三星保险合同模板制作</t>
    <phoneticPr fontId="19" type="noConversion"/>
  </si>
  <si>
    <t>大众汽车金融（中国）有限公司电子签约系统业务需求项目标书</t>
    <phoneticPr fontId="19" type="noConversion"/>
  </si>
  <si>
    <t>银河证券标书</t>
    <phoneticPr fontId="19" type="noConversion"/>
  </si>
  <si>
    <t>待定</t>
    <phoneticPr fontId="19" type="noConversion"/>
  </si>
  <si>
    <t>钱包金服无纸化测试系统部署，接口调试（外出）</t>
    <phoneticPr fontId="19" type="noConversion"/>
  </si>
  <si>
    <t>北方木都置业有限公司无纸化项目资料准备</t>
    <phoneticPr fontId="19" type="noConversion"/>
  </si>
  <si>
    <t>天逸无纸化项目支撑</t>
    <phoneticPr fontId="19" type="noConversion"/>
  </si>
  <si>
    <t>恒天明泽项目交付资料准备
天逸无纸化项目报错问题处理
乌镇展会事宜指导上海分公司同事安装外部设备</t>
    <phoneticPr fontId="19" type="noConversion"/>
  </si>
  <si>
    <t>银河证券标书
恒天明泽项目交付资料准备</t>
    <phoneticPr fontId="19" type="noConversion"/>
  </si>
  <si>
    <t>北方木都无纸化项目的demo准备</t>
    <phoneticPr fontId="19" type="noConversion"/>
  </si>
  <si>
    <t>小马金融无纸化项目的需求沟通；
乌镇展会演示问题处理；
钱包金服接口调用问题处理；
恒天明泽无纸化系统生产系统功能性验证性测试；
恒天明泽暴露出问题处理（外出）</t>
    <phoneticPr fontId="19" type="noConversion"/>
  </si>
  <si>
    <t>恒天明泽无纸化项目生产系统配置；培训恒天明泽产品经理配置系统；数字证书认证机制对于法人信息获取的必要性讲解（外出）</t>
    <phoneticPr fontId="19" type="noConversion"/>
  </si>
  <si>
    <t>钱包金服无纸化项目测试系统部署，demo演示接口说明（外出）</t>
    <phoneticPr fontId="19" type="noConversion"/>
  </si>
  <si>
    <t>恒天明泽无纸化项目配合预生产测试，系统配置；
恒天明泽业务流程沟通，了解基金行业的业务办理（外出）</t>
    <phoneticPr fontId="19" type="noConversion"/>
  </si>
  <si>
    <t>中原银行方案处理，恒天明泽问题处理，公司移动端OA需求沟通</t>
    <phoneticPr fontId="19" type="noConversion"/>
  </si>
  <si>
    <t>钱包金服测试支撑（外出）</t>
    <phoneticPr fontId="19" type="noConversion"/>
  </si>
  <si>
    <t>待定</t>
    <phoneticPr fontId="19" type="noConversion"/>
  </si>
  <si>
    <t>小马金融演示资料准备、流程demo编制</t>
    <phoneticPr fontId="19" type="noConversion"/>
  </si>
  <si>
    <t>小马金融方案介绍</t>
    <phoneticPr fontId="19" type="noConversion"/>
  </si>
  <si>
    <t>中原银行房抵贷电子担保函解决方案编写</t>
    <phoneticPr fontId="19" type="noConversion"/>
  </si>
  <si>
    <t>恒天明泽场景证据采集问题处理</t>
    <phoneticPr fontId="19" type="noConversion"/>
  </si>
  <si>
    <t>滴滴出行RA项目交流</t>
    <phoneticPr fontId="19" type="noConversion"/>
  </si>
  <si>
    <t>钱包金服测试支撑</t>
    <phoneticPr fontId="19" type="noConversion"/>
  </si>
  <si>
    <t>小马金融演示资料准备、流程demo编制
招商证券电子印章托管问题</t>
    <phoneticPr fontId="19" type="noConversion"/>
  </si>
  <si>
    <t>恒天明泽场景证据采集问题处理
北京证联资本管理有限责任公司项目需求沟通
钱包金服测试支撑</t>
    <phoneticPr fontId="19" type="noConversion"/>
  </si>
  <si>
    <t>移动端OA跟进
恒天明泽托管证书问题处理</t>
    <phoneticPr fontId="19" type="noConversion"/>
  </si>
  <si>
    <t>中原银行无纸化巡检（外出）</t>
    <phoneticPr fontId="19" type="noConversion"/>
  </si>
  <si>
    <t>北京证联资本管理有限责任公司项目测试系统部署，资料准备</t>
    <phoneticPr fontId="19" type="noConversion"/>
  </si>
  <si>
    <t>京能绿园节能科技有限公司流程梳理，demo编制</t>
    <phoneticPr fontId="19" type="noConversion"/>
  </si>
  <si>
    <t>恒天明泽短信验证码采集测试</t>
    <phoneticPr fontId="19" type="noConversion"/>
  </si>
  <si>
    <t>中原银行房抵贷无纸化项目交流（外出）</t>
    <phoneticPr fontId="19" type="noConversion"/>
  </si>
  <si>
    <t>返京（外出）</t>
    <phoneticPr fontId="19" type="noConversion"/>
  </si>
  <si>
    <t>滴滴出行RA系统部署及需求应用交流（外出）</t>
    <phoneticPr fontId="19" type="noConversion"/>
  </si>
  <si>
    <t>中原银行房抵贷无纸化项目交流资料准备</t>
    <phoneticPr fontId="19" type="noConversion"/>
  </si>
  <si>
    <t>中原银行房抵贷无纸化项目需求沟通</t>
    <phoneticPr fontId="19" type="noConversion"/>
  </si>
  <si>
    <t>与泛微沟通公司PC版OA的签章模式
云南国际信托无纸化沟通</t>
    <phoneticPr fontId="19" type="noConversion"/>
  </si>
  <si>
    <t>云南国际信托电子签章交流（外出）
北京捷越无纸化测试系统报错问题处理</t>
    <phoneticPr fontId="19" type="noConversion"/>
  </si>
  <si>
    <t>中融信托验收报告
RA系统部署</t>
    <phoneticPr fontId="19" type="noConversion"/>
  </si>
  <si>
    <t>前往上海（外出）
钱包金服问题处理</t>
    <phoneticPr fontId="19" type="noConversion"/>
  </si>
  <si>
    <t>云南国际信托电子签章项目解决方案及产品资料准备</t>
    <phoneticPr fontId="19" type="noConversion"/>
  </si>
  <si>
    <t>待定1</t>
    <phoneticPr fontId="19" type="noConversion"/>
  </si>
  <si>
    <t>滴滴出行融资租赁无纸化项目方案编制</t>
    <phoneticPr fontId="19" type="noConversion"/>
  </si>
  <si>
    <t>滴滴出行融资租赁无纸化项目方案编制
北京捷越内部行政人员签章操作需求沟通</t>
    <phoneticPr fontId="19" type="noConversion"/>
  </si>
  <si>
    <t>北京捷越内部行政人员签章操作手册
云南国际信托供应链金融无纸化方案编制</t>
    <phoneticPr fontId="19" type="noConversion"/>
  </si>
  <si>
    <t>北京证联资本管理有限责任公司测试系统部署</t>
    <phoneticPr fontId="19" type="noConversion"/>
  </si>
  <si>
    <t>北京证联资本管理有限责任公司测试系统部署
操作手册、接口资料准备
本地时间戳服务器关联无纸化系统测试</t>
    <phoneticPr fontId="19" type="noConversion"/>
  </si>
  <si>
    <t>云南国际信托供应链金融无纸化方案编制
湘西公积金项目进展沟通</t>
    <phoneticPr fontId="19" type="noConversion"/>
  </si>
  <si>
    <t>无纸化接口demo测试，说明文档编制
移动OA签名验签策略讨论
湘西公积金项目开展讨论</t>
    <phoneticPr fontId="19" type="noConversion"/>
  </si>
  <si>
    <t>中信银行、电信充话费送手机签章项目需求沟通
OA阶段性汇报资料编制</t>
    <phoneticPr fontId="19" type="noConversion"/>
  </si>
  <si>
    <t>湘西洲公积金项目技术对接
中信银行、电信充话费送手机签章项目方案</t>
    <phoneticPr fontId="19" type="noConversion"/>
  </si>
  <si>
    <t>湘西洲公积金项目测试对接</t>
    <phoneticPr fontId="19" type="noConversion"/>
  </si>
  <si>
    <t>湘西洲公积金项目支撑</t>
    <phoneticPr fontId="19" type="noConversion"/>
  </si>
  <si>
    <t>湘西洲公积金项目测试对接
移动OA与泛微安排开发事项</t>
    <phoneticPr fontId="19" type="noConversion"/>
  </si>
  <si>
    <t>移动OA现行方案介绍及未来规划PPT</t>
    <phoneticPr fontId="19" type="noConversion"/>
  </si>
  <si>
    <t>滴滴出行无纸化项目测试支撑</t>
    <phoneticPr fontId="19" type="noConversion"/>
  </si>
  <si>
    <t>移动OA现行方案介绍及未来规划方案</t>
    <phoneticPr fontId="19" type="noConversion"/>
  </si>
  <si>
    <t>北京证联资本管理有限责任公司无纸化系统业务流程梳理，demo调用
移动OA与泛微实施方案答疑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</si>
</sst>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95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F9" sqref="F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9" t="s">
        <v>96</v>
      </c>
      <c r="B1" s="79"/>
      <c r="C1" s="79"/>
      <c r="D1" s="79"/>
      <c r="E1" s="79"/>
      <c r="F1" s="59" t="s">
        <v>58</v>
      </c>
      <c r="G1" s="60">
        <f>WEEKNUM(B2)</f>
        <v>51</v>
      </c>
      <c r="H1" s="61"/>
      <c r="I1" s="61"/>
      <c r="J1" s="61"/>
      <c r="K1" s="61"/>
      <c r="L1" s="61"/>
      <c r="M1" s="61"/>
      <c r="N1" s="61"/>
      <c r="O1" s="61"/>
    </row>
    <row r="2" spans="1:15">
      <c r="A2" s="80" t="s">
        <v>59</v>
      </c>
      <c r="B2" s="78">
        <f>DATE(2017,12,18)</f>
        <v>43087</v>
      </c>
      <c r="C2" s="78"/>
      <c r="D2" s="78">
        <f>SUM(B2+1)</f>
        <v>43088</v>
      </c>
      <c r="E2" s="78"/>
      <c r="F2" s="78">
        <f t="shared" ref="F2" si="0">SUM(D2+1)</f>
        <v>43089</v>
      </c>
      <c r="G2" s="78"/>
      <c r="H2" s="78">
        <f t="shared" ref="H2" si="1">SUM(F2+1)</f>
        <v>43090</v>
      </c>
      <c r="I2" s="78"/>
      <c r="J2" s="78">
        <f t="shared" ref="J2" si="2">SUM(H2+1)</f>
        <v>43091</v>
      </c>
      <c r="K2" s="78"/>
      <c r="L2" s="78">
        <f t="shared" ref="L2" si="3">SUM(J2+1)</f>
        <v>43092</v>
      </c>
      <c r="M2" s="78"/>
      <c r="N2" s="78">
        <f t="shared" ref="N2" si="4">SUM(L2+1)</f>
        <v>43093</v>
      </c>
      <c r="O2" s="78"/>
    </row>
    <row r="3" spans="1:15">
      <c r="A3" s="80"/>
      <c r="B3" s="76" t="s">
        <v>86</v>
      </c>
      <c r="C3" s="76" t="s">
        <v>3</v>
      </c>
      <c r="D3" s="76" t="s">
        <v>2</v>
      </c>
      <c r="E3" s="76" t="s">
        <v>3</v>
      </c>
      <c r="F3" s="76" t="s">
        <v>2</v>
      </c>
      <c r="G3" s="76" t="s">
        <v>3</v>
      </c>
      <c r="H3" s="76" t="s">
        <v>2</v>
      </c>
      <c r="I3" s="76" t="s">
        <v>3</v>
      </c>
      <c r="J3" s="76" t="s">
        <v>2</v>
      </c>
      <c r="K3" s="76" t="s">
        <v>3</v>
      </c>
      <c r="L3" s="76" t="s">
        <v>2</v>
      </c>
      <c r="M3" s="76" t="s">
        <v>3</v>
      </c>
      <c r="N3" s="76" t="s">
        <v>2</v>
      </c>
      <c r="O3" s="76" t="s">
        <v>3</v>
      </c>
    </row>
    <row r="4" spans="1:15" s="65" customFormat="1" ht="60">
      <c r="A4" s="35" t="s">
        <v>64</v>
      </c>
      <c r="B4" s="35" t="s">
        <v>353</v>
      </c>
      <c r="C4" s="35" t="s">
        <v>354</v>
      </c>
      <c r="D4" s="35" t="s">
        <v>355</v>
      </c>
      <c r="E4" s="35" t="s">
        <v>358</v>
      </c>
      <c r="F4" s="35" t="s">
        <v>356</v>
      </c>
      <c r="G4" s="35" t="s">
        <v>357</v>
      </c>
      <c r="H4" s="35" t="s">
        <v>359</v>
      </c>
      <c r="I4" s="35" t="s">
        <v>360</v>
      </c>
      <c r="J4" s="35" t="s">
        <v>361</v>
      </c>
      <c r="K4" s="35" t="s">
        <v>361</v>
      </c>
      <c r="L4" s="35"/>
      <c r="M4" s="35"/>
      <c r="N4" s="64"/>
      <c r="O4" s="64"/>
    </row>
    <row r="6" spans="1:15" ht="25.5">
      <c r="A6" s="79" t="s">
        <v>57</v>
      </c>
      <c r="B6" s="79"/>
      <c r="C6" s="79"/>
      <c r="D6" s="79"/>
      <c r="E6" s="79"/>
      <c r="F6" s="59" t="s">
        <v>58</v>
      </c>
      <c r="G6" s="60">
        <f>WEEKNUM(B7)</f>
        <v>52</v>
      </c>
      <c r="H6" s="61"/>
      <c r="I6" s="61"/>
      <c r="J6" s="61"/>
      <c r="K6" s="61"/>
      <c r="L6" s="61"/>
      <c r="M6" s="61"/>
      <c r="N6" s="61"/>
      <c r="O6" s="61"/>
    </row>
    <row r="7" spans="1:15">
      <c r="A7" s="80" t="s">
        <v>59</v>
      </c>
      <c r="B7" s="78">
        <f>B2+7</f>
        <v>43094</v>
      </c>
      <c r="C7" s="78"/>
      <c r="D7" s="78">
        <f t="shared" ref="D7" si="5">D2+7</f>
        <v>43095</v>
      </c>
      <c r="E7" s="78"/>
      <c r="F7" s="78">
        <f t="shared" ref="F7" si="6">F2+7</f>
        <v>43096</v>
      </c>
      <c r="G7" s="78"/>
      <c r="H7" s="78">
        <f t="shared" ref="H7" si="7">H2+7</f>
        <v>43097</v>
      </c>
      <c r="I7" s="78"/>
      <c r="J7" s="78">
        <f t="shared" ref="J7" si="8">J2+7</f>
        <v>43098</v>
      </c>
      <c r="K7" s="78"/>
      <c r="L7" s="78">
        <f t="shared" ref="L7" si="9">L2+7</f>
        <v>43099</v>
      </c>
      <c r="M7" s="78"/>
      <c r="N7" s="78">
        <f t="shared" ref="N7" si="10">N2+7</f>
        <v>43100</v>
      </c>
      <c r="O7" s="78"/>
    </row>
    <row r="8" spans="1:15">
      <c r="A8" s="80"/>
      <c r="B8" s="76" t="s">
        <v>2</v>
      </c>
      <c r="C8" s="76" t="s">
        <v>3</v>
      </c>
      <c r="D8" s="76" t="s">
        <v>2</v>
      </c>
      <c r="E8" s="76" t="s">
        <v>3</v>
      </c>
      <c r="F8" s="76" t="s">
        <v>2</v>
      </c>
      <c r="G8" s="76" t="s">
        <v>3</v>
      </c>
      <c r="H8" s="76" t="s">
        <v>2</v>
      </c>
      <c r="I8" s="76" t="s">
        <v>3</v>
      </c>
      <c r="J8" s="76" t="s">
        <v>2</v>
      </c>
      <c r="K8" s="76" t="s">
        <v>3</v>
      </c>
      <c r="L8" s="76" t="s">
        <v>2</v>
      </c>
      <c r="M8" s="76" t="s">
        <v>3</v>
      </c>
      <c r="N8" s="76" t="s">
        <v>2</v>
      </c>
      <c r="O8" s="76" t="s">
        <v>3</v>
      </c>
    </row>
    <row r="9" spans="1:15" s="65" customFormat="1" ht="53.25" customHeight="1">
      <c r="A9" s="35" t="s">
        <v>64</v>
      </c>
      <c r="B9" s="35" t="s">
        <v>362</v>
      </c>
      <c r="C9" s="35" t="s">
        <v>364</v>
      </c>
      <c r="D9" s="35" t="s">
        <v>368</v>
      </c>
      <c r="E9" s="35" t="s">
        <v>368</v>
      </c>
      <c r="F9" s="35" t="s">
        <v>367</v>
      </c>
      <c r="G9" s="35" t="s">
        <v>365</v>
      </c>
      <c r="H9" s="77" t="s">
        <v>365</v>
      </c>
      <c r="I9" s="77" t="s">
        <v>366</v>
      </c>
      <c r="J9" s="77" t="s">
        <v>363</v>
      </c>
      <c r="K9" s="77" t="s">
        <v>363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2" t="s">
        <v>57</v>
      </c>
      <c r="B1" s="82"/>
      <c r="C1" s="82"/>
      <c r="D1" s="82"/>
      <c r="E1" s="82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3" t="s">
        <v>59</v>
      </c>
      <c r="B2" s="81">
        <f>DATE(2017,10,16)</f>
        <v>43024</v>
      </c>
      <c r="C2" s="81"/>
      <c r="D2" s="81">
        <f>SUM(B2+1)</f>
        <v>43025</v>
      </c>
      <c r="E2" s="81"/>
      <c r="F2" s="81">
        <f t="shared" ref="F2" si="0">SUM(D2+1)</f>
        <v>43026</v>
      </c>
      <c r="G2" s="81"/>
      <c r="H2" s="81">
        <f>SUM(F2+1)</f>
        <v>43027</v>
      </c>
      <c r="I2" s="81"/>
      <c r="J2" s="81">
        <f t="shared" ref="J2" si="1">SUM(H2+1)</f>
        <v>43028</v>
      </c>
      <c r="K2" s="81"/>
      <c r="L2" s="81">
        <f t="shared" ref="L2" si="2">SUM(J2+1)</f>
        <v>43029</v>
      </c>
      <c r="M2" s="81"/>
      <c r="N2" s="81">
        <f t="shared" ref="N2" si="3">SUM(L2+1)</f>
        <v>43030</v>
      </c>
      <c r="O2" s="81"/>
    </row>
    <row r="3" spans="1:15" ht="30" customHeight="1">
      <c r="A3" s="83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82" t="s">
        <v>260</v>
      </c>
      <c r="B6" s="82"/>
      <c r="C6" s="82"/>
      <c r="D6" s="82"/>
      <c r="E6" s="82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3" t="s">
        <v>59</v>
      </c>
      <c r="B7" s="81">
        <f>B2+7</f>
        <v>43031</v>
      </c>
      <c r="C7" s="81"/>
      <c r="D7" s="81">
        <f>D2+7</f>
        <v>43032</v>
      </c>
      <c r="E7" s="81"/>
      <c r="F7" s="81">
        <f>F2+7</f>
        <v>43033</v>
      </c>
      <c r="G7" s="81"/>
      <c r="H7" s="81">
        <f>H2+7</f>
        <v>43034</v>
      </c>
      <c r="I7" s="81"/>
      <c r="J7" s="81">
        <f>J2+7</f>
        <v>43035</v>
      </c>
      <c r="K7" s="81"/>
      <c r="L7" s="81">
        <f>L2+7</f>
        <v>43036</v>
      </c>
      <c r="M7" s="81"/>
      <c r="N7" s="81">
        <f>N2+7</f>
        <v>43037</v>
      </c>
      <c r="O7" s="81"/>
    </row>
    <row r="8" spans="1:15" ht="30" customHeight="1">
      <c r="A8" s="83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2" t="s">
        <v>57</v>
      </c>
      <c r="B1" s="82"/>
      <c r="C1" s="82"/>
      <c r="D1" s="82"/>
      <c r="E1" s="82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83" t="s">
        <v>59</v>
      </c>
      <c r="B2" s="81">
        <f>DATE(2017,10,9)</f>
        <v>43017</v>
      </c>
      <c r="C2" s="81"/>
      <c r="D2" s="81">
        <f>SUM(B2+1)</f>
        <v>43018</v>
      </c>
      <c r="E2" s="81"/>
      <c r="F2" s="81">
        <f t="shared" ref="F2" si="0">SUM(D2+1)</f>
        <v>43019</v>
      </c>
      <c r="G2" s="81"/>
      <c r="H2" s="81">
        <f>SUM(F2+1)</f>
        <v>43020</v>
      </c>
      <c r="I2" s="81"/>
      <c r="J2" s="81">
        <f t="shared" ref="J2" si="1">SUM(H2+1)</f>
        <v>43021</v>
      </c>
      <c r="K2" s="81"/>
      <c r="L2" s="81">
        <f t="shared" ref="L2" si="2">SUM(J2+1)</f>
        <v>43022</v>
      </c>
      <c r="M2" s="81"/>
      <c r="N2" s="81">
        <f t="shared" ref="N2" si="3">SUM(L2+1)</f>
        <v>43023</v>
      </c>
      <c r="O2" s="81"/>
    </row>
    <row r="3" spans="1:15">
      <c r="A3" s="83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82" t="s">
        <v>260</v>
      </c>
      <c r="B6" s="82"/>
      <c r="C6" s="82"/>
      <c r="D6" s="82"/>
      <c r="E6" s="82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83" t="s">
        <v>59</v>
      </c>
      <c r="B7" s="81">
        <f>B2+7</f>
        <v>43024</v>
      </c>
      <c r="C7" s="81"/>
      <c r="D7" s="81">
        <f>D2+7</f>
        <v>43025</v>
      </c>
      <c r="E7" s="81"/>
      <c r="F7" s="81">
        <f>F2+7</f>
        <v>43026</v>
      </c>
      <c r="G7" s="81"/>
      <c r="H7" s="81">
        <f>H2+7</f>
        <v>43027</v>
      </c>
      <c r="I7" s="81"/>
      <c r="J7" s="81">
        <f>J2+7</f>
        <v>43028</v>
      </c>
      <c r="K7" s="81"/>
      <c r="L7" s="81">
        <f>L2+7</f>
        <v>43029</v>
      </c>
      <c r="M7" s="81"/>
      <c r="N7" s="81">
        <f>N2+7</f>
        <v>43030</v>
      </c>
      <c r="O7" s="81"/>
    </row>
    <row r="8" spans="1:15">
      <c r="A8" s="83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9" t="s">
        <v>96</v>
      </c>
      <c r="B1" s="79"/>
      <c r="C1" s="79"/>
      <c r="D1" s="79"/>
      <c r="E1" s="79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80" t="s">
        <v>59</v>
      </c>
      <c r="B2" s="78">
        <f>DATE(2017,9,25)</f>
        <v>43003</v>
      </c>
      <c r="C2" s="78"/>
      <c r="D2" s="78">
        <f>SUM(B2+1)</f>
        <v>43004</v>
      </c>
      <c r="E2" s="78"/>
      <c r="F2" s="78">
        <f t="shared" ref="F2" si="0">SUM(D2+1)</f>
        <v>43005</v>
      </c>
      <c r="G2" s="78"/>
      <c r="H2" s="78">
        <f t="shared" ref="H2" si="1">SUM(F2+1)</f>
        <v>43006</v>
      </c>
      <c r="I2" s="78"/>
      <c r="J2" s="78">
        <f t="shared" ref="J2" si="2">SUM(H2+1)</f>
        <v>43007</v>
      </c>
      <c r="K2" s="78"/>
      <c r="L2" s="78">
        <f t="shared" ref="L2" si="3">SUM(J2+1)</f>
        <v>43008</v>
      </c>
      <c r="M2" s="78"/>
      <c r="N2" s="78">
        <f t="shared" ref="N2" si="4">SUM(L2+1)</f>
        <v>43009</v>
      </c>
      <c r="O2" s="78"/>
    </row>
    <row r="3" spans="1:15">
      <c r="A3" s="80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79" t="s">
        <v>57</v>
      </c>
      <c r="B6" s="79"/>
      <c r="C6" s="79"/>
      <c r="D6" s="79"/>
      <c r="E6" s="79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80" t="s">
        <v>59</v>
      </c>
      <c r="B7" s="78">
        <f>B2+14</f>
        <v>43017</v>
      </c>
      <c r="C7" s="78"/>
      <c r="D7" s="78">
        <f t="shared" ref="D7" si="5">D2+14</f>
        <v>43018</v>
      </c>
      <c r="E7" s="78"/>
      <c r="F7" s="78">
        <f t="shared" ref="F7" si="6">F2+14</f>
        <v>43019</v>
      </c>
      <c r="G7" s="78"/>
      <c r="H7" s="78">
        <f t="shared" ref="H7" si="7">H2+14</f>
        <v>43020</v>
      </c>
      <c r="I7" s="78"/>
      <c r="J7" s="78">
        <f t="shared" ref="J7" si="8">J2+14</f>
        <v>43021</v>
      </c>
      <c r="K7" s="78"/>
      <c r="L7" s="78">
        <f t="shared" ref="L7" si="9">L2+14</f>
        <v>43022</v>
      </c>
      <c r="M7" s="78"/>
      <c r="N7" s="78">
        <f t="shared" ref="N7" si="10">N2+14</f>
        <v>43023</v>
      </c>
      <c r="O7" s="78"/>
    </row>
    <row r="8" spans="1:15">
      <c r="A8" s="80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85" t="s">
        <v>96</v>
      </c>
      <c r="B1" s="85"/>
      <c r="C1" s="85"/>
      <c r="D1" s="85"/>
      <c r="E1" s="85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86" t="s">
        <v>59</v>
      </c>
      <c r="B2" s="84">
        <f>DATE(2017,9,18)</f>
        <v>42996</v>
      </c>
      <c r="C2" s="84"/>
      <c r="D2" s="84">
        <f>SUM(B2+1)</f>
        <v>42997</v>
      </c>
      <c r="E2" s="84"/>
      <c r="F2" s="84">
        <f t="shared" ref="F2" si="0">SUM(D2+1)</f>
        <v>42998</v>
      </c>
      <c r="G2" s="84"/>
      <c r="H2" s="84">
        <f t="shared" ref="H2" si="1">SUM(F2+1)</f>
        <v>42999</v>
      </c>
      <c r="I2" s="84"/>
      <c r="J2" s="84">
        <f t="shared" ref="J2" si="2">SUM(H2+1)</f>
        <v>43000</v>
      </c>
      <c r="K2" s="84"/>
      <c r="L2" s="84">
        <f t="shared" ref="L2" si="3">SUM(J2+1)</f>
        <v>43001</v>
      </c>
      <c r="M2" s="84"/>
      <c r="N2" s="84">
        <f t="shared" ref="N2" si="4">SUM(L2+1)</f>
        <v>43002</v>
      </c>
      <c r="O2" s="84"/>
    </row>
    <row r="3" spans="1:15">
      <c r="A3" s="86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85" t="s">
        <v>57</v>
      </c>
      <c r="B6" s="85"/>
      <c r="C6" s="85"/>
      <c r="D6" s="85"/>
      <c r="E6" s="85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86" t="s">
        <v>59</v>
      </c>
      <c r="B7" s="84">
        <f>B2+7</f>
        <v>43003</v>
      </c>
      <c r="C7" s="84"/>
      <c r="D7" s="84">
        <f>D2+7</f>
        <v>43004</v>
      </c>
      <c r="E7" s="84"/>
      <c r="F7" s="84">
        <f t="shared" ref="F7" si="5">F2+7</f>
        <v>43005</v>
      </c>
      <c r="G7" s="84"/>
      <c r="H7" s="84">
        <f t="shared" ref="H7" si="6">H2+7</f>
        <v>43006</v>
      </c>
      <c r="I7" s="84"/>
      <c r="J7" s="84">
        <f t="shared" ref="J7" si="7">J2+7</f>
        <v>43007</v>
      </c>
      <c r="K7" s="84"/>
      <c r="L7" s="84">
        <f t="shared" ref="L7" si="8">L2+7</f>
        <v>43008</v>
      </c>
      <c r="M7" s="84"/>
      <c r="N7" s="84">
        <f t="shared" ref="N7" si="9">N2+7</f>
        <v>43009</v>
      </c>
      <c r="O7" s="84"/>
    </row>
    <row r="8" spans="1:15">
      <c r="A8" s="86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2" t="s">
        <v>96</v>
      </c>
      <c r="B1" s="82"/>
      <c r="C1" s="82"/>
      <c r="D1" s="82"/>
      <c r="E1" s="82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83" t="s">
        <v>59</v>
      </c>
      <c r="B2" s="81">
        <f>DATE(2017,9,11)</f>
        <v>42989</v>
      </c>
      <c r="C2" s="81"/>
      <c r="D2" s="81">
        <f>SUM(B2+1)</f>
        <v>42990</v>
      </c>
      <c r="E2" s="81"/>
      <c r="F2" s="81">
        <f t="shared" ref="F2" si="0">SUM(D2+1)</f>
        <v>42991</v>
      </c>
      <c r="G2" s="81"/>
      <c r="H2" s="81">
        <f t="shared" ref="H2" si="1">SUM(F2+1)</f>
        <v>42992</v>
      </c>
      <c r="I2" s="81"/>
      <c r="J2" s="81">
        <f t="shared" ref="J2" si="2">SUM(H2+1)</f>
        <v>42993</v>
      </c>
      <c r="K2" s="81"/>
      <c r="L2" s="81">
        <f t="shared" ref="L2" si="3">SUM(J2+1)</f>
        <v>42994</v>
      </c>
      <c r="M2" s="81"/>
      <c r="N2" s="81">
        <f t="shared" ref="N2" si="4">SUM(L2+1)</f>
        <v>42995</v>
      </c>
      <c r="O2" s="81"/>
    </row>
    <row r="3" spans="1:15">
      <c r="A3" s="83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82" t="s">
        <v>57</v>
      </c>
      <c r="B6" s="82"/>
      <c r="C6" s="82"/>
      <c r="D6" s="82"/>
      <c r="E6" s="82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83" t="s">
        <v>59</v>
      </c>
      <c r="B7" s="81">
        <f>B2+7</f>
        <v>42996</v>
      </c>
      <c r="C7" s="81"/>
      <c r="D7" s="81">
        <f>D2+7</f>
        <v>42997</v>
      </c>
      <c r="E7" s="81"/>
      <c r="F7" s="81">
        <f t="shared" ref="F7" si="5">F2+7</f>
        <v>42998</v>
      </c>
      <c r="G7" s="81"/>
      <c r="H7" s="81">
        <f t="shared" ref="H7" si="6">H2+7</f>
        <v>42999</v>
      </c>
      <c r="I7" s="81"/>
      <c r="J7" s="81">
        <f t="shared" ref="J7" si="7">J2+7</f>
        <v>43000</v>
      </c>
      <c r="K7" s="81"/>
      <c r="L7" s="81">
        <f t="shared" ref="L7" si="8">L2+7</f>
        <v>43001</v>
      </c>
      <c r="M7" s="81"/>
      <c r="N7" s="81">
        <f t="shared" ref="N7" si="9">N2+7</f>
        <v>43002</v>
      </c>
      <c r="O7" s="81"/>
    </row>
    <row r="8" spans="1:15">
      <c r="A8" s="83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2" t="s">
        <v>96</v>
      </c>
      <c r="B1" s="82"/>
      <c r="C1" s="82"/>
      <c r="D1" s="82"/>
      <c r="E1" s="82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83" t="s">
        <v>59</v>
      </c>
      <c r="B2" s="81">
        <f>DATE(2017,9,4)</f>
        <v>42982</v>
      </c>
      <c r="C2" s="81"/>
      <c r="D2" s="81">
        <f>SUM(B2+1)</f>
        <v>42983</v>
      </c>
      <c r="E2" s="81"/>
      <c r="F2" s="81">
        <f t="shared" ref="F2" si="0">SUM(D2+1)</f>
        <v>42984</v>
      </c>
      <c r="G2" s="81"/>
      <c r="H2" s="81">
        <f t="shared" ref="H2" si="1">SUM(F2+1)</f>
        <v>42985</v>
      </c>
      <c r="I2" s="81"/>
      <c r="J2" s="81">
        <f t="shared" ref="J2" si="2">SUM(H2+1)</f>
        <v>42986</v>
      </c>
      <c r="K2" s="81"/>
      <c r="L2" s="81">
        <f t="shared" ref="L2" si="3">SUM(J2+1)</f>
        <v>42987</v>
      </c>
      <c r="M2" s="81"/>
      <c r="N2" s="81">
        <f t="shared" ref="N2" si="4">SUM(L2+1)</f>
        <v>42988</v>
      </c>
      <c r="O2" s="81"/>
    </row>
    <row r="3" spans="1:15">
      <c r="A3" s="83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82" t="s">
        <v>57</v>
      </c>
      <c r="B6" s="82"/>
      <c r="C6" s="82"/>
      <c r="D6" s="82"/>
      <c r="E6" s="82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83" t="s">
        <v>59</v>
      </c>
      <c r="B7" s="81">
        <f>B2+7</f>
        <v>42989</v>
      </c>
      <c r="C7" s="81"/>
      <c r="D7" s="81">
        <f>D2+7</f>
        <v>42990</v>
      </c>
      <c r="E7" s="81"/>
      <c r="F7" s="81">
        <f t="shared" ref="F7" si="5">F2+7</f>
        <v>42991</v>
      </c>
      <c r="G7" s="81"/>
      <c r="H7" s="81">
        <f t="shared" ref="H7" si="6">H2+7</f>
        <v>42992</v>
      </c>
      <c r="I7" s="81"/>
      <c r="J7" s="81">
        <f t="shared" ref="J7" si="7">J2+7</f>
        <v>42993</v>
      </c>
      <c r="K7" s="81"/>
      <c r="L7" s="81">
        <f t="shared" ref="L7" si="8">L2+7</f>
        <v>42994</v>
      </c>
      <c r="M7" s="81"/>
      <c r="N7" s="81">
        <f t="shared" ref="N7" si="9">N2+7</f>
        <v>42995</v>
      </c>
      <c r="O7" s="81"/>
    </row>
    <row r="8" spans="1:15">
      <c r="A8" s="83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2" t="s">
        <v>96</v>
      </c>
      <c r="B1" s="82"/>
      <c r="C1" s="82"/>
      <c r="D1" s="82"/>
      <c r="E1" s="82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83" t="s">
        <v>59</v>
      </c>
      <c r="B2" s="81">
        <f>DATE(2017,8,21)</f>
        <v>42968</v>
      </c>
      <c r="C2" s="81"/>
      <c r="D2" s="81">
        <f>SUM(B2+1)</f>
        <v>42969</v>
      </c>
      <c r="E2" s="81"/>
      <c r="F2" s="81">
        <f t="shared" ref="F2" si="0">SUM(D2+1)</f>
        <v>42970</v>
      </c>
      <c r="G2" s="81"/>
      <c r="H2" s="81">
        <f t="shared" ref="H2" si="1">SUM(F2+1)</f>
        <v>42971</v>
      </c>
      <c r="I2" s="81"/>
      <c r="J2" s="81">
        <f t="shared" ref="J2" si="2">SUM(H2+1)</f>
        <v>42972</v>
      </c>
      <c r="K2" s="81"/>
      <c r="L2" s="81">
        <f t="shared" ref="L2" si="3">SUM(J2+1)</f>
        <v>42973</v>
      </c>
      <c r="M2" s="81"/>
      <c r="N2" s="81">
        <f t="shared" ref="N2" si="4">SUM(L2+1)</f>
        <v>42974</v>
      </c>
      <c r="O2" s="81"/>
    </row>
    <row r="3" spans="1:15">
      <c r="A3" s="83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82" t="s">
        <v>57</v>
      </c>
      <c r="B6" s="82"/>
      <c r="C6" s="82"/>
      <c r="D6" s="82"/>
      <c r="E6" s="82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83" t="s">
        <v>59</v>
      </c>
      <c r="B7" s="81">
        <f>B2+7</f>
        <v>42975</v>
      </c>
      <c r="C7" s="81"/>
      <c r="D7" s="81">
        <f>D2+7</f>
        <v>42976</v>
      </c>
      <c r="E7" s="81"/>
      <c r="F7" s="81">
        <f t="shared" ref="F7" si="5">F2+7</f>
        <v>42977</v>
      </c>
      <c r="G7" s="81"/>
      <c r="H7" s="81">
        <f t="shared" ref="H7" si="6">H2+7</f>
        <v>42978</v>
      </c>
      <c r="I7" s="81"/>
      <c r="J7" s="81">
        <f t="shared" ref="J7" si="7">J2+7</f>
        <v>42979</v>
      </c>
      <c r="K7" s="81"/>
      <c r="L7" s="81">
        <f t="shared" ref="L7" si="8">L2+7</f>
        <v>42980</v>
      </c>
      <c r="M7" s="81"/>
      <c r="N7" s="81">
        <f t="shared" ref="N7" si="9">N2+7</f>
        <v>42981</v>
      </c>
      <c r="O7" s="81"/>
    </row>
    <row r="8" spans="1:15">
      <c r="A8" s="83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2" t="s">
        <v>96</v>
      </c>
      <c r="B1" s="82"/>
      <c r="C1" s="82"/>
      <c r="D1" s="82"/>
      <c r="E1" s="82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83" t="s">
        <v>59</v>
      </c>
      <c r="B2" s="81">
        <f>DATE(2017,8,14)</f>
        <v>42961</v>
      </c>
      <c r="C2" s="81"/>
      <c r="D2" s="81">
        <f>SUM(B2+1)</f>
        <v>42962</v>
      </c>
      <c r="E2" s="81"/>
      <c r="F2" s="81">
        <f t="shared" ref="F2" si="0">SUM(D2+1)</f>
        <v>42963</v>
      </c>
      <c r="G2" s="81"/>
      <c r="H2" s="81">
        <f t="shared" ref="H2" si="1">SUM(F2+1)</f>
        <v>42964</v>
      </c>
      <c r="I2" s="81"/>
      <c r="J2" s="81">
        <f t="shared" ref="J2" si="2">SUM(H2+1)</f>
        <v>42965</v>
      </c>
      <c r="K2" s="81"/>
      <c r="L2" s="81">
        <f t="shared" ref="L2" si="3">SUM(J2+1)</f>
        <v>42966</v>
      </c>
      <c r="M2" s="81"/>
      <c r="N2" s="81">
        <f t="shared" ref="N2" si="4">SUM(L2+1)</f>
        <v>42967</v>
      </c>
      <c r="O2" s="81"/>
    </row>
    <row r="3" spans="1:15">
      <c r="A3" s="83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82" t="s">
        <v>57</v>
      </c>
      <c r="B6" s="82"/>
      <c r="C6" s="82"/>
      <c r="D6" s="82"/>
      <c r="E6" s="82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83" t="s">
        <v>59</v>
      </c>
      <c r="B7" s="81">
        <f>B2+7</f>
        <v>42968</v>
      </c>
      <c r="C7" s="81"/>
      <c r="D7" s="81">
        <f>D2+7</f>
        <v>42969</v>
      </c>
      <c r="E7" s="81"/>
      <c r="F7" s="81">
        <f t="shared" ref="F7" si="5">F2+7</f>
        <v>42970</v>
      </c>
      <c r="G7" s="81"/>
      <c r="H7" s="81">
        <f t="shared" ref="H7" si="6">H2+7</f>
        <v>42971</v>
      </c>
      <c r="I7" s="81"/>
      <c r="J7" s="81">
        <f t="shared" ref="J7" si="7">J2+7</f>
        <v>42972</v>
      </c>
      <c r="K7" s="81"/>
      <c r="L7" s="81">
        <f t="shared" ref="L7" si="8">L2+7</f>
        <v>42973</v>
      </c>
      <c r="M7" s="81"/>
      <c r="N7" s="81">
        <f t="shared" ref="N7" si="9">N2+7</f>
        <v>42974</v>
      </c>
      <c r="O7" s="81"/>
    </row>
    <row r="8" spans="1:15">
      <c r="A8" s="83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2" t="s">
        <v>96</v>
      </c>
      <c r="B1" s="82"/>
      <c r="C1" s="82"/>
      <c r="D1" s="82"/>
      <c r="E1" s="82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3" t="s">
        <v>59</v>
      </c>
      <c r="B2" s="81">
        <f>DATE(2017,7,24)</f>
        <v>42940</v>
      </c>
      <c r="C2" s="81"/>
      <c r="D2" s="81">
        <f>SUM(B2+1)</f>
        <v>42941</v>
      </c>
      <c r="E2" s="81"/>
      <c r="F2" s="81">
        <f t="shared" ref="F2" si="0">SUM(D2+1)</f>
        <v>42942</v>
      </c>
      <c r="G2" s="81"/>
      <c r="H2" s="81">
        <f t="shared" ref="H2" si="1">SUM(F2+1)</f>
        <v>42943</v>
      </c>
      <c r="I2" s="81"/>
      <c r="J2" s="81">
        <f t="shared" ref="J2" si="2">SUM(H2+1)</f>
        <v>42944</v>
      </c>
      <c r="K2" s="81"/>
      <c r="L2" s="81">
        <f t="shared" ref="L2" si="3">SUM(J2+1)</f>
        <v>42945</v>
      </c>
      <c r="M2" s="81"/>
      <c r="N2" s="81">
        <f t="shared" ref="N2" si="4">SUM(L2+1)</f>
        <v>42946</v>
      </c>
      <c r="O2" s="81"/>
    </row>
    <row r="3" spans="1:15">
      <c r="A3" s="83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82" t="s">
        <v>57</v>
      </c>
      <c r="B6" s="82"/>
      <c r="C6" s="82"/>
      <c r="D6" s="82"/>
      <c r="E6" s="82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3" t="s">
        <v>59</v>
      </c>
      <c r="B7" s="81">
        <f>B2+7</f>
        <v>42947</v>
      </c>
      <c r="C7" s="81"/>
      <c r="D7" s="81">
        <f>D2+7</f>
        <v>42948</v>
      </c>
      <c r="E7" s="81"/>
      <c r="F7" s="81">
        <f t="shared" ref="F7" si="5">F2+7</f>
        <v>42949</v>
      </c>
      <c r="G7" s="81"/>
      <c r="H7" s="81">
        <f t="shared" ref="H7" si="6">H2+7</f>
        <v>42950</v>
      </c>
      <c r="I7" s="81"/>
      <c r="J7" s="81">
        <f t="shared" ref="J7" si="7">J2+7</f>
        <v>42951</v>
      </c>
      <c r="K7" s="81"/>
      <c r="L7" s="81">
        <f t="shared" ref="L7" si="8">L2+7</f>
        <v>42952</v>
      </c>
      <c r="M7" s="81"/>
      <c r="N7" s="81">
        <f t="shared" ref="N7" si="9">N2+7</f>
        <v>42953</v>
      </c>
      <c r="O7" s="81"/>
    </row>
    <row r="8" spans="1:15">
      <c r="A8" s="83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2" t="s">
        <v>96</v>
      </c>
      <c r="B1" s="82"/>
      <c r="C1" s="82"/>
      <c r="D1" s="82"/>
      <c r="E1" s="82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3" t="s">
        <v>59</v>
      </c>
      <c r="B2" s="81">
        <f>DATE(2017,7,24)</f>
        <v>42940</v>
      </c>
      <c r="C2" s="81"/>
      <c r="D2" s="81">
        <f>SUM(B2+1)</f>
        <v>42941</v>
      </c>
      <c r="E2" s="81"/>
      <c r="F2" s="81">
        <f t="shared" ref="F2" si="0">SUM(D2+1)</f>
        <v>42942</v>
      </c>
      <c r="G2" s="81"/>
      <c r="H2" s="81">
        <f t="shared" ref="H2" si="1">SUM(F2+1)</f>
        <v>42943</v>
      </c>
      <c r="I2" s="81"/>
      <c r="J2" s="81">
        <f t="shared" ref="J2" si="2">SUM(H2+1)</f>
        <v>42944</v>
      </c>
      <c r="K2" s="81"/>
      <c r="L2" s="81">
        <f t="shared" ref="L2" si="3">SUM(J2+1)</f>
        <v>42945</v>
      </c>
      <c r="M2" s="81"/>
      <c r="N2" s="81">
        <f t="shared" ref="N2" si="4">SUM(L2+1)</f>
        <v>42946</v>
      </c>
      <c r="O2" s="81"/>
    </row>
    <row r="3" spans="1:15">
      <c r="A3" s="83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82" t="s">
        <v>57</v>
      </c>
      <c r="B6" s="82"/>
      <c r="C6" s="82"/>
      <c r="D6" s="82"/>
      <c r="E6" s="82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3" t="s">
        <v>59</v>
      </c>
      <c r="B7" s="81">
        <f>B2+7</f>
        <v>42947</v>
      </c>
      <c r="C7" s="81"/>
      <c r="D7" s="81">
        <f>D2+7</f>
        <v>42948</v>
      </c>
      <c r="E7" s="81"/>
      <c r="F7" s="81">
        <f t="shared" ref="F7" si="5">F2+7</f>
        <v>42949</v>
      </c>
      <c r="G7" s="81"/>
      <c r="H7" s="81">
        <f t="shared" ref="H7" si="6">H2+7</f>
        <v>42950</v>
      </c>
      <c r="I7" s="81"/>
      <c r="J7" s="81">
        <f t="shared" ref="J7" si="7">J2+7</f>
        <v>42951</v>
      </c>
      <c r="K7" s="81"/>
      <c r="L7" s="81">
        <f t="shared" ref="L7" si="8">L2+7</f>
        <v>42952</v>
      </c>
      <c r="M7" s="81"/>
      <c r="N7" s="81">
        <f t="shared" ref="N7" si="9">N2+7</f>
        <v>42953</v>
      </c>
      <c r="O7" s="81"/>
    </row>
    <row r="8" spans="1:15">
      <c r="A8" s="83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9" t="s">
        <v>96</v>
      </c>
      <c r="B1" s="79"/>
      <c r="C1" s="79"/>
      <c r="D1" s="79"/>
      <c r="E1" s="79"/>
      <c r="F1" s="59" t="s">
        <v>58</v>
      </c>
      <c r="G1" s="60">
        <f>WEEKNUM(B2)</f>
        <v>50</v>
      </c>
      <c r="H1" s="61"/>
      <c r="I1" s="61"/>
      <c r="J1" s="61"/>
      <c r="K1" s="61"/>
      <c r="L1" s="61"/>
      <c r="M1" s="61"/>
      <c r="N1" s="61"/>
      <c r="O1" s="61"/>
    </row>
    <row r="2" spans="1:15">
      <c r="A2" s="80" t="s">
        <v>59</v>
      </c>
      <c r="B2" s="78">
        <f>DATE(2017,12,11)</f>
        <v>43080</v>
      </c>
      <c r="C2" s="78"/>
      <c r="D2" s="78">
        <f>SUM(B2+1)</f>
        <v>43081</v>
      </c>
      <c r="E2" s="78"/>
      <c r="F2" s="78">
        <f t="shared" ref="F2" si="0">SUM(D2+1)</f>
        <v>43082</v>
      </c>
      <c r="G2" s="78"/>
      <c r="H2" s="78">
        <f t="shared" ref="H2" si="1">SUM(F2+1)</f>
        <v>43083</v>
      </c>
      <c r="I2" s="78"/>
      <c r="J2" s="78">
        <f t="shared" ref="J2" si="2">SUM(H2+1)</f>
        <v>43084</v>
      </c>
      <c r="K2" s="78"/>
      <c r="L2" s="78">
        <f t="shared" ref="L2" si="3">SUM(J2+1)</f>
        <v>43085</v>
      </c>
      <c r="M2" s="78"/>
      <c r="N2" s="78">
        <f t="shared" ref="N2" si="4">SUM(L2+1)</f>
        <v>43086</v>
      </c>
      <c r="O2" s="78"/>
    </row>
    <row r="3" spans="1:15">
      <c r="A3" s="80"/>
      <c r="B3" s="74" t="s">
        <v>86</v>
      </c>
      <c r="C3" s="74" t="s">
        <v>3</v>
      </c>
      <c r="D3" s="74" t="s">
        <v>2</v>
      </c>
      <c r="E3" s="74" t="s">
        <v>3</v>
      </c>
      <c r="F3" s="74" t="s">
        <v>2</v>
      </c>
      <c r="G3" s="74" t="s">
        <v>3</v>
      </c>
      <c r="H3" s="74" t="s">
        <v>2</v>
      </c>
      <c r="I3" s="74" t="s">
        <v>3</v>
      </c>
      <c r="J3" s="74" t="s">
        <v>2</v>
      </c>
      <c r="K3" s="74" t="s">
        <v>3</v>
      </c>
      <c r="L3" s="74" t="s">
        <v>2</v>
      </c>
      <c r="M3" s="74" t="s">
        <v>3</v>
      </c>
      <c r="N3" s="74" t="s">
        <v>2</v>
      </c>
      <c r="O3" s="74" t="s">
        <v>3</v>
      </c>
    </row>
    <row r="4" spans="1:15" s="65" customFormat="1" ht="48">
      <c r="A4" s="35" t="s">
        <v>64</v>
      </c>
      <c r="B4" s="35" t="s">
        <v>346</v>
      </c>
      <c r="C4" s="35" t="s">
        <v>347</v>
      </c>
      <c r="D4" s="35" t="s">
        <v>345</v>
      </c>
      <c r="E4" s="35" t="s">
        <v>350</v>
      </c>
      <c r="F4" s="35" t="s">
        <v>342</v>
      </c>
      <c r="G4" s="35" t="s">
        <v>348</v>
      </c>
      <c r="H4" s="35" t="s">
        <v>343</v>
      </c>
      <c r="I4" s="35" t="s">
        <v>349</v>
      </c>
      <c r="J4" s="35" t="s">
        <v>344</v>
      </c>
      <c r="K4" s="35" t="s">
        <v>344</v>
      </c>
      <c r="L4" s="35"/>
      <c r="M4" s="35"/>
      <c r="N4" s="64"/>
      <c r="O4" s="64"/>
    </row>
    <row r="6" spans="1:15" ht="25.5">
      <c r="A6" s="79" t="s">
        <v>57</v>
      </c>
      <c r="B6" s="79"/>
      <c r="C6" s="79"/>
      <c r="D6" s="79"/>
      <c r="E6" s="79"/>
      <c r="F6" s="59" t="s">
        <v>58</v>
      </c>
      <c r="G6" s="60">
        <f>WEEKNUM(B7)</f>
        <v>51</v>
      </c>
      <c r="H6" s="61"/>
      <c r="I6" s="61"/>
      <c r="J6" s="61"/>
      <c r="K6" s="61"/>
      <c r="L6" s="61"/>
      <c r="M6" s="61"/>
      <c r="N6" s="61"/>
      <c r="O6" s="61"/>
    </row>
    <row r="7" spans="1:15">
      <c r="A7" s="80" t="s">
        <v>59</v>
      </c>
      <c r="B7" s="78">
        <f>B2+7</f>
        <v>43087</v>
      </c>
      <c r="C7" s="78"/>
      <c r="D7" s="78">
        <f t="shared" ref="D7" si="5">D2+7</f>
        <v>43088</v>
      </c>
      <c r="E7" s="78"/>
      <c r="F7" s="78">
        <f t="shared" ref="F7" si="6">F2+7</f>
        <v>43089</v>
      </c>
      <c r="G7" s="78"/>
      <c r="H7" s="78">
        <f t="shared" ref="H7" si="7">H2+7</f>
        <v>43090</v>
      </c>
      <c r="I7" s="78"/>
      <c r="J7" s="78">
        <f t="shared" ref="J7" si="8">J2+7</f>
        <v>43091</v>
      </c>
      <c r="K7" s="78"/>
      <c r="L7" s="78">
        <f t="shared" ref="L7" si="9">L2+7</f>
        <v>43092</v>
      </c>
      <c r="M7" s="78"/>
      <c r="N7" s="78">
        <f t="shared" ref="N7" si="10">N2+7</f>
        <v>43093</v>
      </c>
      <c r="O7" s="78"/>
    </row>
    <row r="8" spans="1:15">
      <c r="A8" s="80"/>
      <c r="B8" s="74" t="s">
        <v>2</v>
      </c>
      <c r="C8" s="74" t="s">
        <v>3</v>
      </c>
      <c r="D8" s="74" t="s">
        <v>2</v>
      </c>
      <c r="E8" s="74" t="s">
        <v>3</v>
      </c>
      <c r="F8" s="74" t="s">
        <v>2</v>
      </c>
      <c r="G8" s="74" t="s">
        <v>3</v>
      </c>
      <c r="H8" s="74" t="s">
        <v>2</v>
      </c>
      <c r="I8" s="74" t="s">
        <v>3</v>
      </c>
      <c r="J8" s="74" t="s">
        <v>2</v>
      </c>
      <c r="K8" s="74" t="s">
        <v>3</v>
      </c>
      <c r="L8" s="74" t="s">
        <v>2</v>
      </c>
      <c r="M8" s="74" t="s">
        <v>3</v>
      </c>
      <c r="N8" s="74" t="s">
        <v>2</v>
      </c>
      <c r="O8" s="74" t="s">
        <v>3</v>
      </c>
    </row>
    <row r="9" spans="1:15" s="65" customFormat="1" ht="53.25" customHeight="1">
      <c r="A9" s="35" t="s">
        <v>64</v>
      </c>
      <c r="B9" s="75" t="s">
        <v>351</v>
      </c>
      <c r="C9" s="75" t="s">
        <v>351</v>
      </c>
      <c r="D9" s="35" t="s">
        <v>352</v>
      </c>
      <c r="E9" s="35" t="s">
        <v>315</v>
      </c>
      <c r="F9" s="35" t="s">
        <v>315</v>
      </c>
      <c r="G9" s="35" t="s">
        <v>315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2" t="s">
        <v>96</v>
      </c>
      <c r="B1" s="82"/>
      <c r="C1" s="82"/>
      <c r="D1" s="82"/>
      <c r="E1" s="82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3" t="s">
        <v>59</v>
      </c>
      <c r="B2" s="81">
        <f>DATE(2017,7,24)</f>
        <v>42940</v>
      </c>
      <c r="C2" s="81"/>
      <c r="D2" s="81">
        <f>SUM(B2+1)</f>
        <v>42941</v>
      </c>
      <c r="E2" s="81"/>
      <c r="F2" s="81">
        <f t="shared" ref="F2" si="0">SUM(D2+1)</f>
        <v>42942</v>
      </c>
      <c r="G2" s="81"/>
      <c r="H2" s="81">
        <f t="shared" ref="H2" si="1">SUM(F2+1)</f>
        <v>42943</v>
      </c>
      <c r="I2" s="81"/>
      <c r="J2" s="81">
        <f t="shared" ref="J2" si="2">SUM(H2+1)</f>
        <v>42944</v>
      </c>
      <c r="K2" s="81"/>
      <c r="L2" s="81">
        <f t="shared" ref="L2" si="3">SUM(J2+1)</f>
        <v>42945</v>
      </c>
      <c r="M2" s="81"/>
      <c r="N2" s="81">
        <f t="shared" ref="N2" si="4">SUM(L2+1)</f>
        <v>42946</v>
      </c>
      <c r="O2" s="81"/>
    </row>
    <row r="3" spans="1:15">
      <c r="A3" s="83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82" t="s">
        <v>57</v>
      </c>
      <c r="B6" s="82"/>
      <c r="C6" s="82"/>
      <c r="D6" s="82"/>
      <c r="E6" s="82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3" t="s">
        <v>59</v>
      </c>
      <c r="B7" s="81">
        <f>B2+7</f>
        <v>42947</v>
      </c>
      <c r="C7" s="81"/>
      <c r="D7" s="81">
        <f t="shared" ref="D7" si="5">D2+7</f>
        <v>42948</v>
      </c>
      <c r="E7" s="81"/>
      <c r="F7" s="81">
        <f t="shared" ref="F7" si="6">F2+7</f>
        <v>42949</v>
      </c>
      <c r="G7" s="81"/>
      <c r="H7" s="81">
        <f t="shared" ref="H7" si="7">H2+7</f>
        <v>42950</v>
      </c>
      <c r="I7" s="81"/>
      <c r="J7" s="81">
        <f t="shared" ref="J7" si="8">J2+7</f>
        <v>42951</v>
      </c>
      <c r="K7" s="81"/>
      <c r="L7" s="81">
        <f t="shared" ref="L7" si="9">L2+7</f>
        <v>42952</v>
      </c>
      <c r="M7" s="81"/>
      <c r="N7" s="81">
        <f t="shared" ref="N7" si="10">N2+7</f>
        <v>42953</v>
      </c>
      <c r="O7" s="81"/>
    </row>
    <row r="8" spans="1:15">
      <c r="A8" s="83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2" t="s">
        <v>96</v>
      </c>
      <c r="B1" s="82"/>
      <c r="C1" s="82"/>
      <c r="D1" s="82"/>
      <c r="E1" s="82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83" t="s">
        <v>59</v>
      </c>
      <c r="B2" s="81">
        <f>DATE(2017,7,17)</f>
        <v>42933</v>
      </c>
      <c r="C2" s="81"/>
      <c r="D2" s="81">
        <f>SUM(B2+1)</f>
        <v>42934</v>
      </c>
      <c r="E2" s="81"/>
      <c r="F2" s="81">
        <f t="shared" ref="F2" si="0">SUM(D2+1)</f>
        <v>42935</v>
      </c>
      <c r="G2" s="81"/>
      <c r="H2" s="81">
        <f t="shared" ref="H2" si="1">SUM(F2+1)</f>
        <v>42936</v>
      </c>
      <c r="I2" s="81"/>
      <c r="J2" s="81">
        <f t="shared" ref="J2" si="2">SUM(H2+1)</f>
        <v>42937</v>
      </c>
      <c r="K2" s="81"/>
      <c r="L2" s="81">
        <f t="shared" ref="L2" si="3">SUM(J2+1)</f>
        <v>42938</v>
      </c>
      <c r="M2" s="81"/>
      <c r="N2" s="81">
        <f t="shared" ref="N2" si="4">SUM(L2+1)</f>
        <v>42939</v>
      </c>
      <c r="O2" s="81"/>
    </row>
    <row r="3" spans="1:15">
      <c r="A3" s="83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82" t="s">
        <v>57</v>
      </c>
      <c r="B6" s="82"/>
      <c r="C6" s="82"/>
      <c r="D6" s="82"/>
      <c r="E6" s="82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83" t="s">
        <v>59</v>
      </c>
      <c r="B7" s="81">
        <f>B2+7</f>
        <v>42940</v>
      </c>
      <c r="C7" s="81"/>
      <c r="D7" s="81">
        <f t="shared" ref="D7" si="5">D2+7</f>
        <v>42941</v>
      </c>
      <c r="E7" s="81"/>
      <c r="F7" s="81">
        <f t="shared" ref="F7" si="6">F2+7</f>
        <v>42942</v>
      </c>
      <c r="G7" s="81"/>
      <c r="H7" s="81">
        <f t="shared" ref="H7" si="7">H2+7</f>
        <v>42943</v>
      </c>
      <c r="I7" s="81"/>
      <c r="J7" s="81">
        <f t="shared" ref="J7" si="8">J2+7</f>
        <v>42944</v>
      </c>
      <c r="K7" s="81"/>
      <c r="L7" s="81">
        <f t="shared" ref="L7" si="9">L2+7</f>
        <v>42945</v>
      </c>
      <c r="M7" s="81"/>
      <c r="N7" s="81">
        <f t="shared" ref="N7" si="10">N2+7</f>
        <v>42946</v>
      </c>
      <c r="O7" s="81"/>
    </row>
    <row r="8" spans="1:15">
      <c r="A8" s="83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2" t="s">
        <v>57</v>
      </c>
      <c r="B1" s="82"/>
      <c r="C1" s="82"/>
      <c r="D1" s="82"/>
      <c r="E1" s="82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3" t="s">
        <v>59</v>
      </c>
      <c r="B2" s="81">
        <f>DATE(2017,6,12)</f>
        <v>42898</v>
      </c>
      <c r="C2" s="81"/>
      <c r="D2" s="81">
        <f>SUM(B2+1)</f>
        <v>42899</v>
      </c>
      <c r="E2" s="81"/>
      <c r="F2" s="81">
        <f t="shared" ref="F2" si="0">SUM(D2+1)</f>
        <v>42900</v>
      </c>
      <c r="G2" s="81"/>
      <c r="H2" s="81">
        <f t="shared" ref="H2" si="1">SUM(F2+1)</f>
        <v>42901</v>
      </c>
      <c r="I2" s="81"/>
      <c r="J2" s="81">
        <f t="shared" ref="J2" si="2">SUM(H2+1)</f>
        <v>42902</v>
      </c>
      <c r="K2" s="81"/>
      <c r="L2" s="81">
        <f t="shared" ref="L2" si="3">SUM(J2+1)</f>
        <v>42903</v>
      </c>
      <c r="M2" s="81"/>
      <c r="N2" s="81">
        <f t="shared" ref="N2" si="4">SUM(L2+1)</f>
        <v>42904</v>
      </c>
      <c r="O2" s="81"/>
    </row>
    <row r="3" spans="1:15" ht="30" customHeight="1">
      <c r="A3" s="83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82" t="s">
        <v>57</v>
      </c>
      <c r="B6" s="82"/>
      <c r="C6" s="82"/>
      <c r="D6" s="82"/>
      <c r="E6" s="82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3" t="s">
        <v>59</v>
      </c>
      <c r="B7" s="81">
        <f>B2+7</f>
        <v>42905</v>
      </c>
      <c r="C7" s="81"/>
      <c r="D7" s="81">
        <f t="shared" ref="D7" si="5">D2+7</f>
        <v>42906</v>
      </c>
      <c r="E7" s="81"/>
      <c r="F7" s="81">
        <f t="shared" ref="F7" si="6">F2+7</f>
        <v>42907</v>
      </c>
      <c r="G7" s="81"/>
      <c r="H7" s="81">
        <f t="shared" ref="H7" si="7">H2+7</f>
        <v>42908</v>
      </c>
      <c r="I7" s="81"/>
      <c r="J7" s="81">
        <f t="shared" ref="J7" si="8">J2+7</f>
        <v>42909</v>
      </c>
      <c r="K7" s="81"/>
      <c r="L7" s="81">
        <f t="shared" ref="L7" si="9">L2+7</f>
        <v>42910</v>
      </c>
      <c r="M7" s="81"/>
      <c r="N7" s="81">
        <f t="shared" ref="N7" si="10">N2+7</f>
        <v>42911</v>
      </c>
      <c r="O7" s="81"/>
    </row>
    <row r="8" spans="1:15" ht="30" customHeight="1">
      <c r="A8" s="83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2" t="s">
        <v>57</v>
      </c>
      <c r="B1" s="82"/>
      <c r="C1" s="82"/>
      <c r="D1" s="82"/>
      <c r="E1" s="82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3" t="s">
        <v>59</v>
      </c>
      <c r="B2" s="81">
        <f>DATE(2017,6,5)</f>
        <v>42891</v>
      </c>
      <c r="C2" s="81"/>
      <c r="D2" s="81">
        <f>SUM(B2+1)</f>
        <v>42892</v>
      </c>
      <c r="E2" s="81"/>
      <c r="F2" s="81">
        <f t="shared" ref="F2" si="0">SUM(D2+1)</f>
        <v>42893</v>
      </c>
      <c r="G2" s="81"/>
      <c r="H2" s="81">
        <f t="shared" ref="H2" si="1">SUM(F2+1)</f>
        <v>42894</v>
      </c>
      <c r="I2" s="81"/>
      <c r="J2" s="81">
        <f t="shared" ref="J2" si="2">SUM(H2+1)</f>
        <v>42895</v>
      </c>
      <c r="K2" s="81"/>
      <c r="L2" s="81">
        <f t="shared" ref="L2" si="3">SUM(J2+1)</f>
        <v>42896</v>
      </c>
      <c r="M2" s="81"/>
      <c r="N2" s="81">
        <f t="shared" ref="N2" si="4">SUM(L2+1)</f>
        <v>42897</v>
      </c>
      <c r="O2" s="81"/>
    </row>
    <row r="3" spans="1:15" ht="30" customHeight="1">
      <c r="A3" s="83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82" t="s">
        <v>57</v>
      </c>
      <c r="B6" s="82"/>
      <c r="C6" s="82"/>
      <c r="D6" s="82"/>
      <c r="E6" s="82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3" t="s">
        <v>59</v>
      </c>
      <c r="B7" s="81">
        <f>B2+7</f>
        <v>42898</v>
      </c>
      <c r="C7" s="81"/>
      <c r="D7" s="81">
        <f t="shared" ref="D7" si="5">D2+7</f>
        <v>42899</v>
      </c>
      <c r="E7" s="81"/>
      <c r="F7" s="81">
        <f t="shared" ref="F7" si="6">F2+7</f>
        <v>42900</v>
      </c>
      <c r="G7" s="81"/>
      <c r="H7" s="81">
        <f t="shared" ref="H7" si="7">H2+7</f>
        <v>42901</v>
      </c>
      <c r="I7" s="81"/>
      <c r="J7" s="81">
        <f t="shared" ref="J7" si="8">J2+7</f>
        <v>42902</v>
      </c>
      <c r="K7" s="81"/>
      <c r="L7" s="81">
        <f t="shared" ref="L7" si="9">L2+7</f>
        <v>42903</v>
      </c>
      <c r="M7" s="81"/>
      <c r="N7" s="81">
        <f t="shared" ref="N7" si="10">N2+7</f>
        <v>42904</v>
      </c>
      <c r="O7" s="81"/>
    </row>
    <row r="8" spans="1:15" ht="30" customHeight="1">
      <c r="A8" s="83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2" t="s">
        <v>96</v>
      </c>
      <c r="B1" s="82"/>
      <c r="C1" s="82"/>
      <c r="D1" s="82"/>
      <c r="E1" s="82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83" t="s">
        <v>59</v>
      </c>
      <c r="B2" s="81">
        <f>DATE(2017,6,19)</f>
        <v>42905</v>
      </c>
      <c r="C2" s="81"/>
      <c r="D2" s="81">
        <f>SUM(B2+1)</f>
        <v>42906</v>
      </c>
      <c r="E2" s="81"/>
      <c r="F2" s="81">
        <f t="shared" ref="F2" si="0">SUM(D2+1)</f>
        <v>42907</v>
      </c>
      <c r="G2" s="81"/>
      <c r="H2" s="81">
        <f t="shared" ref="H2" si="1">SUM(F2+1)</f>
        <v>42908</v>
      </c>
      <c r="I2" s="81"/>
      <c r="J2" s="81">
        <f t="shared" ref="J2" si="2">SUM(H2+1)</f>
        <v>42909</v>
      </c>
      <c r="K2" s="81"/>
      <c r="L2" s="81">
        <f t="shared" ref="L2" si="3">SUM(J2+1)</f>
        <v>42910</v>
      </c>
      <c r="M2" s="81"/>
      <c r="N2" s="81">
        <f t="shared" ref="N2" si="4">SUM(L2+1)</f>
        <v>42911</v>
      </c>
      <c r="O2" s="81"/>
    </row>
    <row r="3" spans="1:15">
      <c r="A3" s="83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82" t="s">
        <v>57</v>
      </c>
      <c r="B6" s="82"/>
      <c r="C6" s="82"/>
      <c r="D6" s="82"/>
      <c r="E6" s="82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83" t="s">
        <v>59</v>
      </c>
      <c r="B7" s="81">
        <f>B2+7</f>
        <v>42912</v>
      </c>
      <c r="C7" s="81"/>
      <c r="D7" s="81">
        <f t="shared" ref="D7" si="5">D2+7</f>
        <v>42913</v>
      </c>
      <c r="E7" s="81"/>
      <c r="F7" s="81">
        <f t="shared" ref="F7" si="6">F2+7</f>
        <v>42914</v>
      </c>
      <c r="G7" s="81"/>
      <c r="H7" s="81">
        <f t="shared" ref="H7" si="7">H2+7</f>
        <v>42915</v>
      </c>
      <c r="I7" s="81"/>
      <c r="J7" s="81">
        <f t="shared" ref="J7" si="8">J2+7</f>
        <v>42916</v>
      </c>
      <c r="K7" s="81"/>
      <c r="L7" s="81">
        <f t="shared" ref="L7" si="9">L2+7</f>
        <v>42917</v>
      </c>
      <c r="M7" s="81"/>
      <c r="N7" s="81">
        <f t="shared" ref="N7" si="10">N2+7</f>
        <v>42918</v>
      </c>
      <c r="O7" s="81"/>
    </row>
    <row r="8" spans="1:15">
      <c r="A8" s="83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  <mergeCell ref="A1:E1"/>
    <mergeCell ref="N2:O2"/>
    <mergeCell ref="A6:E6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2" t="s">
        <v>96</v>
      </c>
      <c r="B1" s="82"/>
      <c r="C1" s="82"/>
      <c r="D1" s="82"/>
      <c r="E1" s="82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83" t="s">
        <v>59</v>
      </c>
      <c r="B2" s="81">
        <f>DATE(2017,6,26)</f>
        <v>42912</v>
      </c>
      <c r="C2" s="81"/>
      <c r="D2" s="81">
        <f>SUM(B2+1)</f>
        <v>42913</v>
      </c>
      <c r="E2" s="81"/>
      <c r="F2" s="81">
        <f t="shared" ref="F2" si="0">SUM(D2+1)</f>
        <v>42914</v>
      </c>
      <c r="G2" s="81"/>
      <c r="H2" s="81">
        <f t="shared" ref="H2" si="1">SUM(F2+1)</f>
        <v>42915</v>
      </c>
      <c r="I2" s="81"/>
      <c r="J2" s="81">
        <f t="shared" ref="J2" si="2">SUM(H2+1)</f>
        <v>42916</v>
      </c>
      <c r="K2" s="81"/>
      <c r="L2" s="81">
        <f t="shared" ref="L2" si="3">SUM(J2+1)</f>
        <v>42917</v>
      </c>
      <c r="M2" s="81"/>
      <c r="N2" s="81">
        <f t="shared" ref="N2" si="4">SUM(L2+1)</f>
        <v>42918</v>
      </c>
      <c r="O2" s="81"/>
    </row>
    <row r="3" spans="1:15">
      <c r="A3" s="83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82" t="s">
        <v>57</v>
      </c>
      <c r="B6" s="82"/>
      <c r="C6" s="82"/>
      <c r="D6" s="82"/>
      <c r="E6" s="82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83" t="s">
        <v>59</v>
      </c>
      <c r="B7" s="81">
        <f>B2+7</f>
        <v>42919</v>
      </c>
      <c r="C7" s="81"/>
      <c r="D7" s="81">
        <f t="shared" ref="D7" si="5">D2+7</f>
        <v>42920</v>
      </c>
      <c r="E7" s="81"/>
      <c r="F7" s="81">
        <f t="shared" ref="F7" si="6">F2+7</f>
        <v>42921</v>
      </c>
      <c r="G7" s="81"/>
      <c r="H7" s="81">
        <f t="shared" ref="H7" si="7">H2+7</f>
        <v>42922</v>
      </c>
      <c r="I7" s="81"/>
      <c r="J7" s="81">
        <f t="shared" ref="J7" si="8">J2+7</f>
        <v>42923</v>
      </c>
      <c r="K7" s="81"/>
      <c r="L7" s="81">
        <f t="shared" ref="L7" si="9">L2+7</f>
        <v>42924</v>
      </c>
      <c r="M7" s="81"/>
      <c r="N7" s="81">
        <f t="shared" ref="N7" si="10">N2+7</f>
        <v>42925</v>
      </c>
      <c r="O7" s="81"/>
    </row>
    <row r="8" spans="1:15">
      <c r="A8" s="83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2" t="s">
        <v>96</v>
      </c>
      <c r="B1" s="82"/>
      <c r="C1" s="82"/>
      <c r="D1" s="82"/>
      <c r="E1" s="82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83" t="s">
        <v>59</v>
      </c>
      <c r="B2" s="81">
        <f>DATE(2017,7,3)</f>
        <v>42919</v>
      </c>
      <c r="C2" s="81"/>
      <c r="D2" s="81">
        <f>SUM(B2+1)</f>
        <v>42920</v>
      </c>
      <c r="E2" s="81"/>
      <c r="F2" s="81">
        <f t="shared" ref="F2" si="0">SUM(D2+1)</f>
        <v>42921</v>
      </c>
      <c r="G2" s="81"/>
      <c r="H2" s="81">
        <f t="shared" ref="H2" si="1">SUM(F2+1)</f>
        <v>42922</v>
      </c>
      <c r="I2" s="81"/>
      <c r="J2" s="81">
        <f t="shared" ref="J2" si="2">SUM(H2+1)</f>
        <v>42923</v>
      </c>
      <c r="K2" s="81"/>
      <c r="L2" s="81">
        <f t="shared" ref="L2" si="3">SUM(J2+1)</f>
        <v>42924</v>
      </c>
      <c r="M2" s="81"/>
      <c r="N2" s="81">
        <f t="shared" ref="N2" si="4">SUM(L2+1)</f>
        <v>42925</v>
      </c>
      <c r="O2" s="81"/>
    </row>
    <row r="3" spans="1:15">
      <c r="A3" s="83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82" t="s">
        <v>57</v>
      </c>
      <c r="B6" s="82"/>
      <c r="C6" s="82"/>
      <c r="D6" s="82"/>
      <c r="E6" s="82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83" t="s">
        <v>59</v>
      </c>
      <c r="B7" s="81">
        <f>B2+7</f>
        <v>42926</v>
      </c>
      <c r="C7" s="81"/>
      <c r="D7" s="81">
        <f t="shared" ref="D7" si="5">D2+7</f>
        <v>42927</v>
      </c>
      <c r="E7" s="81"/>
      <c r="F7" s="81">
        <f t="shared" ref="F7" si="6">F2+7</f>
        <v>42928</v>
      </c>
      <c r="G7" s="81"/>
      <c r="H7" s="81">
        <f t="shared" ref="H7" si="7">H2+7</f>
        <v>42929</v>
      </c>
      <c r="I7" s="81"/>
      <c r="J7" s="81">
        <f t="shared" ref="J7" si="8">J2+7</f>
        <v>42930</v>
      </c>
      <c r="K7" s="81"/>
      <c r="L7" s="81">
        <f t="shared" ref="L7" si="9">L2+7</f>
        <v>42931</v>
      </c>
      <c r="M7" s="81"/>
      <c r="N7" s="81">
        <f t="shared" ref="N7" si="10">N2+7</f>
        <v>42932</v>
      </c>
      <c r="O7" s="81"/>
    </row>
    <row r="8" spans="1:15">
      <c r="A8" s="83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2" t="s">
        <v>96</v>
      </c>
      <c r="B1" s="82"/>
      <c r="C1" s="82"/>
      <c r="D1" s="82"/>
      <c r="E1" s="82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83" t="s">
        <v>59</v>
      </c>
      <c r="B2" s="81">
        <f>DATE(2017,7,10)</f>
        <v>42926</v>
      </c>
      <c r="C2" s="81"/>
      <c r="D2" s="81">
        <f>SUM(B2+1)</f>
        <v>42927</v>
      </c>
      <c r="E2" s="81"/>
      <c r="F2" s="81">
        <f t="shared" ref="F2" si="0">SUM(D2+1)</f>
        <v>42928</v>
      </c>
      <c r="G2" s="81"/>
      <c r="H2" s="81">
        <f t="shared" ref="H2" si="1">SUM(F2+1)</f>
        <v>42929</v>
      </c>
      <c r="I2" s="81"/>
      <c r="J2" s="81">
        <f t="shared" ref="J2" si="2">SUM(H2+1)</f>
        <v>42930</v>
      </c>
      <c r="K2" s="81"/>
      <c r="L2" s="81">
        <f t="shared" ref="L2" si="3">SUM(J2+1)</f>
        <v>42931</v>
      </c>
      <c r="M2" s="81"/>
      <c r="N2" s="81">
        <f t="shared" ref="N2" si="4">SUM(L2+1)</f>
        <v>42932</v>
      </c>
      <c r="O2" s="81"/>
    </row>
    <row r="3" spans="1:15">
      <c r="A3" s="83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82" t="s">
        <v>57</v>
      </c>
      <c r="B6" s="82"/>
      <c r="C6" s="82"/>
      <c r="D6" s="82"/>
      <c r="E6" s="82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83" t="s">
        <v>59</v>
      </c>
      <c r="B7" s="81">
        <f>B2+7</f>
        <v>42933</v>
      </c>
      <c r="C7" s="81"/>
      <c r="D7" s="81">
        <f t="shared" ref="D7" si="5">D2+7</f>
        <v>42934</v>
      </c>
      <c r="E7" s="81"/>
      <c r="F7" s="81">
        <f t="shared" ref="F7" si="6">F2+7</f>
        <v>42935</v>
      </c>
      <c r="G7" s="81"/>
      <c r="H7" s="81">
        <f t="shared" ref="H7" si="7">H2+7</f>
        <v>42936</v>
      </c>
      <c r="I7" s="81"/>
      <c r="J7" s="81">
        <f t="shared" ref="J7" si="8">J2+7</f>
        <v>42937</v>
      </c>
      <c r="K7" s="81"/>
      <c r="L7" s="81">
        <f t="shared" ref="L7" si="9">L2+7</f>
        <v>42938</v>
      </c>
      <c r="M7" s="81"/>
      <c r="N7" s="81">
        <f t="shared" ref="N7" si="10">N2+7</f>
        <v>42939</v>
      </c>
      <c r="O7" s="81"/>
    </row>
    <row r="8" spans="1:15">
      <c r="A8" s="83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94" t="s">
        <v>0</v>
      </c>
      <c r="B1" s="94" t="s">
        <v>1</v>
      </c>
      <c r="C1" s="87" t="s">
        <v>36</v>
      </c>
      <c r="D1" s="88"/>
      <c r="E1" s="89" t="s">
        <v>37</v>
      </c>
      <c r="F1" s="89"/>
      <c r="G1" s="89" t="s">
        <v>38</v>
      </c>
      <c r="H1" s="89"/>
      <c r="I1" s="89" t="s">
        <v>39</v>
      </c>
      <c r="J1" s="89"/>
      <c r="K1" s="87" t="s">
        <v>40</v>
      </c>
      <c r="L1" s="88"/>
      <c r="M1" s="2" t="s">
        <v>41</v>
      </c>
      <c r="N1" s="2" t="s">
        <v>42</v>
      </c>
    </row>
    <row r="2" spans="1:14" ht="24.95" customHeight="1">
      <c r="A2" s="94"/>
      <c r="B2" s="94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92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90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91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92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90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91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92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90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91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92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90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91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90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90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91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92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90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91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92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91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93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93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93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93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93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93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93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93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93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93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93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9" t="s">
        <v>96</v>
      </c>
      <c r="B1" s="79"/>
      <c r="C1" s="79"/>
      <c r="D1" s="79"/>
      <c r="E1" s="79"/>
      <c r="F1" s="59" t="s">
        <v>58</v>
      </c>
      <c r="G1" s="60">
        <f>WEEKNUM(B2)</f>
        <v>49</v>
      </c>
      <c r="H1" s="61"/>
      <c r="I1" s="61"/>
      <c r="J1" s="61"/>
      <c r="K1" s="61"/>
      <c r="L1" s="61"/>
      <c r="M1" s="61"/>
      <c r="N1" s="61"/>
      <c r="O1" s="61"/>
    </row>
    <row r="2" spans="1:15">
      <c r="A2" s="80" t="s">
        <v>59</v>
      </c>
      <c r="B2" s="78">
        <f>DATE(2017,12,4)</f>
        <v>43073</v>
      </c>
      <c r="C2" s="78"/>
      <c r="D2" s="78">
        <f>SUM(B2+1)</f>
        <v>43074</v>
      </c>
      <c r="E2" s="78"/>
      <c r="F2" s="78">
        <f t="shared" ref="F2" si="0">SUM(D2+1)</f>
        <v>43075</v>
      </c>
      <c r="G2" s="78"/>
      <c r="H2" s="78">
        <f t="shared" ref="H2" si="1">SUM(F2+1)</f>
        <v>43076</v>
      </c>
      <c r="I2" s="78"/>
      <c r="J2" s="78">
        <f t="shared" ref="J2" si="2">SUM(H2+1)</f>
        <v>43077</v>
      </c>
      <c r="K2" s="78"/>
      <c r="L2" s="78">
        <f t="shared" ref="L2" si="3">SUM(J2+1)</f>
        <v>43078</v>
      </c>
      <c r="M2" s="78"/>
      <c r="N2" s="78">
        <f t="shared" ref="N2" si="4">SUM(L2+1)</f>
        <v>43079</v>
      </c>
      <c r="O2" s="78"/>
    </row>
    <row r="3" spans="1:15">
      <c r="A3" s="80"/>
      <c r="B3" s="73" t="s">
        <v>86</v>
      </c>
      <c r="C3" s="73" t="s">
        <v>3</v>
      </c>
      <c r="D3" s="73" t="s">
        <v>2</v>
      </c>
      <c r="E3" s="73" t="s">
        <v>3</v>
      </c>
      <c r="F3" s="73" t="s">
        <v>2</v>
      </c>
      <c r="G3" s="73" t="s">
        <v>3</v>
      </c>
      <c r="H3" s="73" t="s">
        <v>2</v>
      </c>
      <c r="I3" s="73" t="s">
        <v>3</v>
      </c>
      <c r="J3" s="73" t="s">
        <v>2</v>
      </c>
      <c r="K3" s="73" t="s">
        <v>3</v>
      </c>
      <c r="L3" s="73" t="s">
        <v>2</v>
      </c>
      <c r="M3" s="73" t="s">
        <v>3</v>
      </c>
      <c r="N3" s="73" t="s">
        <v>2</v>
      </c>
      <c r="O3" s="73" t="s">
        <v>3</v>
      </c>
    </row>
    <row r="4" spans="1:15" s="65" customFormat="1" ht="48">
      <c r="A4" s="35" t="s">
        <v>64</v>
      </c>
      <c r="B4" s="35" t="s">
        <v>327</v>
      </c>
      <c r="C4" s="35" t="s">
        <v>334</v>
      </c>
      <c r="D4" s="35" t="s">
        <v>331</v>
      </c>
      <c r="E4" s="35" t="s">
        <v>335</v>
      </c>
      <c r="F4" s="35" t="s">
        <v>330</v>
      </c>
      <c r="G4" s="35" t="s">
        <v>336</v>
      </c>
      <c r="H4" s="35" t="s">
        <v>337</v>
      </c>
      <c r="I4" s="35" t="s">
        <v>333</v>
      </c>
      <c r="J4" s="35" t="s">
        <v>338</v>
      </c>
      <c r="K4" s="35" t="s">
        <v>338</v>
      </c>
      <c r="L4" s="35"/>
      <c r="M4" s="35"/>
      <c r="N4" s="64"/>
      <c r="O4" s="64"/>
    </row>
    <row r="6" spans="1:15" ht="25.5">
      <c r="A6" s="79" t="s">
        <v>57</v>
      </c>
      <c r="B6" s="79"/>
      <c r="C6" s="79"/>
      <c r="D6" s="79"/>
      <c r="E6" s="79"/>
      <c r="F6" s="59" t="s">
        <v>58</v>
      </c>
      <c r="G6" s="60">
        <f>WEEKNUM(B7)</f>
        <v>50</v>
      </c>
      <c r="H6" s="61"/>
      <c r="I6" s="61"/>
      <c r="J6" s="61"/>
      <c r="K6" s="61"/>
      <c r="L6" s="61"/>
      <c r="M6" s="61"/>
      <c r="N6" s="61"/>
      <c r="O6" s="61"/>
    </row>
    <row r="7" spans="1:15">
      <c r="A7" s="80" t="s">
        <v>59</v>
      </c>
      <c r="B7" s="78">
        <f>B2+7</f>
        <v>43080</v>
      </c>
      <c r="C7" s="78"/>
      <c r="D7" s="78">
        <f t="shared" ref="D7" si="5">D2+7</f>
        <v>43081</v>
      </c>
      <c r="E7" s="78"/>
      <c r="F7" s="78">
        <f t="shared" ref="F7" si="6">F2+7</f>
        <v>43082</v>
      </c>
      <c r="G7" s="78"/>
      <c r="H7" s="78">
        <f t="shared" ref="H7" si="7">H2+7</f>
        <v>43083</v>
      </c>
      <c r="I7" s="78"/>
      <c r="J7" s="78">
        <f t="shared" ref="J7" si="8">J2+7</f>
        <v>43084</v>
      </c>
      <c r="K7" s="78"/>
      <c r="L7" s="78">
        <f t="shared" ref="L7" si="9">L2+7</f>
        <v>43085</v>
      </c>
      <c r="M7" s="78"/>
      <c r="N7" s="78">
        <f t="shared" ref="N7" si="10">N2+7</f>
        <v>43086</v>
      </c>
      <c r="O7" s="78"/>
    </row>
    <row r="8" spans="1:15">
      <c r="A8" s="80"/>
      <c r="B8" s="73" t="s">
        <v>2</v>
      </c>
      <c r="C8" s="73" t="s">
        <v>3</v>
      </c>
      <c r="D8" s="73" t="s">
        <v>2</v>
      </c>
      <c r="E8" s="73" t="s">
        <v>3</v>
      </c>
      <c r="F8" s="73" t="s">
        <v>2</v>
      </c>
      <c r="G8" s="73" t="s">
        <v>3</v>
      </c>
      <c r="H8" s="73" t="s">
        <v>2</v>
      </c>
      <c r="I8" s="73" t="s">
        <v>3</v>
      </c>
      <c r="J8" s="73" t="s">
        <v>2</v>
      </c>
      <c r="K8" s="73" t="s">
        <v>3</v>
      </c>
      <c r="L8" s="73" t="s">
        <v>2</v>
      </c>
      <c r="M8" s="73" t="s">
        <v>3</v>
      </c>
      <c r="N8" s="73" t="s">
        <v>2</v>
      </c>
      <c r="O8" s="73" t="s">
        <v>3</v>
      </c>
    </row>
    <row r="9" spans="1:15" s="65" customFormat="1" ht="53.25" customHeight="1">
      <c r="A9" s="35" t="s">
        <v>64</v>
      </c>
      <c r="B9" s="75" t="s">
        <v>339</v>
      </c>
      <c r="C9" s="75" t="s">
        <v>339</v>
      </c>
      <c r="D9" s="75" t="s">
        <v>340</v>
      </c>
      <c r="E9" s="75" t="s">
        <v>340</v>
      </c>
      <c r="F9" s="75" t="s">
        <v>341</v>
      </c>
      <c r="G9" s="75" t="s">
        <v>341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9" t="s">
        <v>96</v>
      </c>
      <c r="B1" s="79"/>
      <c r="C1" s="79"/>
      <c r="D1" s="79"/>
      <c r="E1" s="79"/>
      <c r="F1" s="59" t="s">
        <v>58</v>
      </c>
      <c r="G1" s="60">
        <f>WEEKNUM(B2)</f>
        <v>48</v>
      </c>
      <c r="H1" s="61"/>
      <c r="I1" s="61"/>
      <c r="J1" s="61"/>
      <c r="K1" s="61"/>
      <c r="L1" s="61"/>
      <c r="M1" s="61"/>
      <c r="N1" s="61"/>
      <c r="O1" s="61"/>
    </row>
    <row r="2" spans="1:15">
      <c r="A2" s="80" t="s">
        <v>59</v>
      </c>
      <c r="B2" s="78">
        <f>DATE(2017,11,27)</f>
        <v>43066</v>
      </c>
      <c r="C2" s="78"/>
      <c r="D2" s="78">
        <f>SUM(B2+1)</f>
        <v>43067</v>
      </c>
      <c r="E2" s="78"/>
      <c r="F2" s="78">
        <f t="shared" ref="F2" si="0">SUM(D2+1)</f>
        <v>43068</v>
      </c>
      <c r="G2" s="78"/>
      <c r="H2" s="78">
        <f t="shared" ref="H2" si="1">SUM(F2+1)</f>
        <v>43069</v>
      </c>
      <c r="I2" s="78"/>
      <c r="J2" s="78">
        <f t="shared" ref="J2" si="2">SUM(H2+1)</f>
        <v>43070</v>
      </c>
      <c r="K2" s="78"/>
      <c r="L2" s="78">
        <f t="shared" ref="L2" si="3">SUM(J2+1)</f>
        <v>43071</v>
      </c>
      <c r="M2" s="78"/>
      <c r="N2" s="78">
        <f t="shared" ref="N2" si="4">SUM(L2+1)</f>
        <v>43072</v>
      </c>
      <c r="O2" s="78"/>
    </row>
    <row r="3" spans="1:15">
      <c r="A3" s="80"/>
      <c r="B3" s="72" t="s">
        <v>86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5" customFormat="1" ht="72">
      <c r="A4" s="35" t="s">
        <v>64</v>
      </c>
      <c r="B4" s="35" t="s">
        <v>320</v>
      </c>
      <c r="C4" s="35" t="s">
        <v>319</v>
      </c>
      <c r="D4" s="35" t="s">
        <v>321</v>
      </c>
      <c r="E4" s="35" t="s">
        <v>325</v>
      </c>
      <c r="F4" s="35" t="s">
        <v>324</v>
      </c>
      <c r="G4" s="35" t="s">
        <v>324</v>
      </c>
      <c r="H4" s="35" t="s">
        <v>323</v>
      </c>
      <c r="I4" s="35" t="s">
        <v>322</v>
      </c>
      <c r="J4" s="35" t="s">
        <v>326</v>
      </c>
      <c r="K4" s="35" t="s">
        <v>326</v>
      </c>
      <c r="L4" s="35"/>
      <c r="M4" s="35"/>
      <c r="N4" s="64"/>
      <c r="O4" s="64"/>
    </row>
    <row r="6" spans="1:15" ht="25.5">
      <c r="A6" s="79" t="s">
        <v>57</v>
      </c>
      <c r="B6" s="79"/>
      <c r="C6" s="79"/>
      <c r="D6" s="79"/>
      <c r="E6" s="79"/>
      <c r="F6" s="59" t="s">
        <v>58</v>
      </c>
      <c r="G6" s="60">
        <f>WEEKNUM(B7)</f>
        <v>49</v>
      </c>
      <c r="H6" s="61"/>
      <c r="I6" s="61"/>
      <c r="J6" s="61"/>
      <c r="K6" s="61"/>
      <c r="L6" s="61"/>
      <c r="M6" s="61"/>
      <c r="N6" s="61"/>
      <c r="O6" s="61"/>
    </row>
    <row r="7" spans="1:15">
      <c r="A7" s="80" t="s">
        <v>59</v>
      </c>
      <c r="B7" s="78">
        <f>B2+7</f>
        <v>43073</v>
      </c>
      <c r="C7" s="78"/>
      <c r="D7" s="78">
        <f t="shared" ref="D7" si="5">D2+7</f>
        <v>43074</v>
      </c>
      <c r="E7" s="78"/>
      <c r="F7" s="78">
        <f t="shared" ref="F7" si="6">F2+7</f>
        <v>43075</v>
      </c>
      <c r="G7" s="78"/>
      <c r="H7" s="78">
        <f t="shared" ref="H7" si="7">H2+7</f>
        <v>43076</v>
      </c>
      <c r="I7" s="78"/>
      <c r="J7" s="78">
        <f t="shared" ref="J7" si="8">J2+7</f>
        <v>43077</v>
      </c>
      <c r="K7" s="78"/>
      <c r="L7" s="78">
        <f t="shared" ref="L7" si="9">L2+7</f>
        <v>43078</v>
      </c>
      <c r="M7" s="78"/>
      <c r="N7" s="78">
        <f t="shared" ref="N7" si="10">N2+7</f>
        <v>43079</v>
      </c>
      <c r="O7" s="78"/>
    </row>
    <row r="8" spans="1:15">
      <c r="A8" s="80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5" customFormat="1" ht="53.25" customHeight="1">
      <c r="A9" s="35" t="s">
        <v>64</v>
      </c>
      <c r="B9" s="35" t="s">
        <v>327</v>
      </c>
      <c r="C9" s="35" t="s">
        <v>327</v>
      </c>
      <c r="D9" s="35" t="s">
        <v>331</v>
      </c>
      <c r="E9" s="35" t="s">
        <v>329</v>
      </c>
      <c r="F9" s="35" t="s">
        <v>330</v>
      </c>
      <c r="G9" s="35" t="s">
        <v>332</v>
      </c>
      <c r="H9" s="35" t="s">
        <v>328</v>
      </c>
      <c r="I9" s="35" t="s">
        <v>328</v>
      </c>
      <c r="J9" s="35" t="s">
        <v>328</v>
      </c>
      <c r="K9" s="35" t="s">
        <v>328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9" t="s">
        <v>96</v>
      </c>
      <c r="B1" s="79"/>
      <c r="C1" s="79"/>
      <c r="D1" s="79"/>
      <c r="E1" s="79"/>
      <c r="F1" s="59" t="s">
        <v>58</v>
      </c>
      <c r="G1" s="60">
        <f>WEEKNUM(B2)</f>
        <v>47</v>
      </c>
      <c r="H1" s="61"/>
      <c r="I1" s="61"/>
      <c r="J1" s="61"/>
      <c r="K1" s="61"/>
      <c r="L1" s="61"/>
      <c r="M1" s="61"/>
      <c r="N1" s="61"/>
      <c r="O1" s="61"/>
    </row>
    <row r="2" spans="1:15">
      <c r="A2" s="80" t="s">
        <v>59</v>
      </c>
      <c r="B2" s="78">
        <f>DATE(2017,11,20)</f>
        <v>43059</v>
      </c>
      <c r="C2" s="78"/>
      <c r="D2" s="78">
        <f>SUM(B2+1)</f>
        <v>43060</v>
      </c>
      <c r="E2" s="78"/>
      <c r="F2" s="78">
        <f t="shared" ref="F2" si="0">SUM(D2+1)</f>
        <v>43061</v>
      </c>
      <c r="G2" s="78"/>
      <c r="H2" s="78">
        <f t="shared" ref="H2" si="1">SUM(F2+1)</f>
        <v>43062</v>
      </c>
      <c r="I2" s="78"/>
      <c r="J2" s="78">
        <f t="shared" ref="J2" si="2">SUM(H2+1)</f>
        <v>43063</v>
      </c>
      <c r="K2" s="78"/>
      <c r="L2" s="78">
        <f t="shared" ref="L2" si="3">SUM(J2+1)</f>
        <v>43064</v>
      </c>
      <c r="M2" s="78"/>
      <c r="N2" s="78">
        <f t="shared" ref="N2" si="4">SUM(L2+1)</f>
        <v>43065</v>
      </c>
      <c r="O2" s="78"/>
    </row>
    <row r="3" spans="1:15">
      <c r="A3" s="80"/>
      <c r="B3" s="71" t="s">
        <v>86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5" customFormat="1" ht="48">
      <c r="A4" s="35" t="s">
        <v>64</v>
      </c>
      <c r="B4" s="35" t="s">
        <v>311</v>
      </c>
      <c r="C4" s="35" t="s">
        <v>306</v>
      </c>
      <c r="D4" s="35" t="s">
        <v>312</v>
      </c>
      <c r="E4" s="35" t="s">
        <v>304</v>
      </c>
      <c r="F4" s="35" t="s">
        <v>305</v>
      </c>
      <c r="G4" s="35" t="s">
        <v>305</v>
      </c>
      <c r="H4" s="35" t="s">
        <v>307</v>
      </c>
      <c r="I4" s="35" t="s">
        <v>308</v>
      </c>
      <c r="J4" s="35" t="s">
        <v>309</v>
      </c>
      <c r="K4" s="35" t="s">
        <v>310</v>
      </c>
      <c r="L4" s="35" t="s">
        <v>314</v>
      </c>
      <c r="M4" s="35" t="s">
        <v>314</v>
      </c>
      <c r="N4" s="64"/>
      <c r="O4" s="64"/>
    </row>
    <row r="6" spans="1:15" ht="25.5">
      <c r="A6" s="79" t="s">
        <v>57</v>
      </c>
      <c r="B6" s="79"/>
      <c r="C6" s="79"/>
      <c r="D6" s="79"/>
      <c r="E6" s="79"/>
      <c r="F6" s="59" t="s">
        <v>58</v>
      </c>
      <c r="G6" s="60">
        <f>WEEKNUM(B7)</f>
        <v>48</v>
      </c>
      <c r="H6" s="61"/>
      <c r="I6" s="61"/>
      <c r="J6" s="61"/>
      <c r="K6" s="61"/>
      <c r="L6" s="61"/>
      <c r="M6" s="61"/>
      <c r="N6" s="61"/>
      <c r="O6" s="61"/>
    </row>
    <row r="7" spans="1:15">
      <c r="A7" s="80" t="s">
        <v>59</v>
      </c>
      <c r="B7" s="78">
        <f>B2+7</f>
        <v>43066</v>
      </c>
      <c r="C7" s="78"/>
      <c r="D7" s="78">
        <f t="shared" ref="D7" si="5">D2+7</f>
        <v>43067</v>
      </c>
      <c r="E7" s="78"/>
      <c r="F7" s="78">
        <f t="shared" ref="F7" si="6">F2+7</f>
        <v>43068</v>
      </c>
      <c r="G7" s="78"/>
      <c r="H7" s="78">
        <f t="shared" ref="H7" si="7">H2+7</f>
        <v>43069</v>
      </c>
      <c r="I7" s="78"/>
      <c r="J7" s="78">
        <f t="shared" ref="J7" si="8">J2+7</f>
        <v>43070</v>
      </c>
      <c r="K7" s="78"/>
      <c r="L7" s="78">
        <f t="shared" ref="L7" si="9">L2+7</f>
        <v>43071</v>
      </c>
      <c r="M7" s="78"/>
      <c r="N7" s="78">
        <f t="shared" ref="N7" si="10">N2+7</f>
        <v>43072</v>
      </c>
      <c r="O7" s="78"/>
    </row>
    <row r="8" spans="1:15">
      <c r="A8" s="80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5" customFormat="1" ht="53.25" customHeight="1">
      <c r="A9" s="64" t="s">
        <v>64</v>
      </c>
      <c r="B9" s="35" t="s">
        <v>313</v>
      </c>
      <c r="C9" s="35" t="s">
        <v>313</v>
      </c>
      <c r="D9" s="35" t="s">
        <v>317</v>
      </c>
      <c r="E9" s="35" t="s">
        <v>317</v>
      </c>
      <c r="F9" s="35" t="s">
        <v>316</v>
      </c>
      <c r="G9" s="35" t="s">
        <v>316</v>
      </c>
      <c r="H9" s="35" t="s">
        <v>318</v>
      </c>
      <c r="I9" s="35" t="s">
        <v>318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9" t="s">
        <v>96</v>
      </c>
      <c r="B1" s="79"/>
      <c r="C1" s="79"/>
      <c r="D1" s="79"/>
      <c r="E1" s="79"/>
      <c r="F1" s="59" t="s">
        <v>58</v>
      </c>
      <c r="G1" s="60">
        <f>WEEKNUM(B2)</f>
        <v>46</v>
      </c>
      <c r="H1" s="61"/>
      <c r="I1" s="61"/>
      <c r="J1" s="61"/>
      <c r="K1" s="61"/>
      <c r="L1" s="61"/>
      <c r="M1" s="61"/>
      <c r="N1" s="61"/>
      <c r="O1" s="61"/>
    </row>
    <row r="2" spans="1:15">
      <c r="A2" s="80" t="s">
        <v>59</v>
      </c>
      <c r="B2" s="78">
        <f>DATE(2017,11,13)</f>
        <v>43052</v>
      </c>
      <c r="C2" s="78"/>
      <c r="D2" s="78">
        <f>SUM(B2+1)</f>
        <v>43053</v>
      </c>
      <c r="E2" s="78"/>
      <c r="F2" s="78">
        <f t="shared" ref="F2" si="0">SUM(D2+1)</f>
        <v>43054</v>
      </c>
      <c r="G2" s="78"/>
      <c r="H2" s="78">
        <f t="shared" ref="H2" si="1">SUM(F2+1)</f>
        <v>43055</v>
      </c>
      <c r="I2" s="78"/>
      <c r="J2" s="78">
        <f t="shared" ref="J2" si="2">SUM(H2+1)</f>
        <v>43056</v>
      </c>
      <c r="K2" s="78"/>
      <c r="L2" s="78">
        <f t="shared" ref="L2" si="3">SUM(J2+1)</f>
        <v>43057</v>
      </c>
      <c r="M2" s="78"/>
      <c r="N2" s="78">
        <f t="shared" ref="N2" si="4">SUM(L2+1)</f>
        <v>43058</v>
      </c>
      <c r="O2" s="78"/>
    </row>
    <row r="3" spans="1:15">
      <c r="A3" s="80"/>
      <c r="B3" s="70" t="s">
        <v>86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5" customFormat="1" ht="48">
      <c r="A4" s="64" t="s">
        <v>64</v>
      </c>
      <c r="B4" s="35" t="s">
        <v>303</v>
      </c>
      <c r="C4" s="35" t="s">
        <v>300</v>
      </c>
      <c r="D4" s="35" t="s">
        <v>292</v>
      </c>
      <c r="E4" s="35" t="s">
        <v>298</v>
      </c>
      <c r="F4" s="35" t="s">
        <v>287</v>
      </c>
      <c r="G4" s="35" t="s">
        <v>297</v>
      </c>
      <c r="H4" s="35" t="s">
        <v>294</v>
      </c>
      <c r="I4" s="35" t="s">
        <v>295</v>
      </c>
      <c r="J4" s="35" t="s">
        <v>299</v>
      </c>
      <c r="K4" s="35" t="s">
        <v>299</v>
      </c>
      <c r="L4" s="64"/>
      <c r="M4" s="64"/>
      <c r="N4" s="64"/>
      <c r="O4" s="64"/>
    </row>
    <row r="6" spans="1:15" ht="25.5">
      <c r="A6" s="79" t="s">
        <v>57</v>
      </c>
      <c r="B6" s="79"/>
      <c r="C6" s="79"/>
      <c r="D6" s="79"/>
      <c r="E6" s="79"/>
      <c r="F6" s="59" t="s">
        <v>58</v>
      </c>
      <c r="G6" s="60">
        <f>WEEKNUM(B7)</f>
        <v>47</v>
      </c>
      <c r="H6" s="61"/>
      <c r="I6" s="61"/>
      <c r="J6" s="61"/>
      <c r="K6" s="61"/>
      <c r="L6" s="61"/>
      <c r="M6" s="61"/>
      <c r="N6" s="61"/>
      <c r="O6" s="61"/>
    </row>
    <row r="7" spans="1:15">
      <c r="A7" s="80" t="s">
        <v>59</v>
      </c>
      <c r="B7" s="78">
        <f>B2+7</f>
        <v>43059</v>
      </c>
      <c r="C7" s="78"/>
      <c r="D7" s="78">
        <f t="shared" ref="D7" si="5">D2+7</f>
        <v>43060</v>
      </c>
      <c r="E7" s="78"/>
      <c r="F7" s="78">
        <f t="shared" ref="F7" si="6">F2+7</f>
        <v>43061</v>
      </c>
      <c r="G7" s="78"/>
      <c r="H7" s="78">
        <f t="shared" ref="H7" si="7">H2+7</f>
        <v>43062</v>
      </c>
      <c r="I7" s="78"/>
      <c r="J7" s="78">
        <f t="shared" ref="J7" si="8">J2+7</f>
        <v>43063</v>
      </c>
      <c r="K7" s="78"/>
      <c r="L7" s="78">
        <f t="shared" ref="L7" si="9">L2+7</f>
        <v>43064</v>
      </c>
      <c r="M7" s="78"/>
      <c r="N7" s="78">
        <f t="shared" ref="N7" si="10">N2+7</f>
        <v>43065</v>
      </c>
      <c r="O7" s="78"/>
    </row>
    <row r="8" spans="1:15">
      <c r="A8" s="80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5" customFormat="1" ht="53.25" customHeight="1">
      <c r="A9" s="64" t="s">
        <v>64</v>
      </c>
      <c r="B9" s="35" t="s">
        <v>293</v>
      </c>
      <c r="C9" s="35" t="s">
        <v>296</v>
      </c>
      <c r="D9" s="35" t="s">
        <v>301</v>
      </c>
      <c r="E9" s="35" t="s">
        <v>301</v>
      </c>
      <c r="F9" s="35" t="s">
        <v>302</v>
      </c>
      <c r="G9" s="35" t="s">
        <v>302</v>
      </c>
      <c r="H9" s="35" t="s">
        <v>302</v>
      </c>
      <c r="I9" s="35" t="s">
        <v>302</v>
      </c>
      <c r="J9" s="35" t="s">
        <v>302</v>
      </c>
      <c r="K9" s="35" t="s">
        <v>302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4" sqref="J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9" t="s">
        <v>96</v>
      </c>
      <c r="B1" s="79"/>
      <c r="C1" s="79"/>
      <c r="D1" s="79"/>
      <c r="E1" s="79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80" t="s">
        <v>59</v>
      </c>
      <c r="B2" s="78">
        <f>DATE(2017,10,30)</f>
        <v>43038</v>
      </c>
      <c r="C2" s="78"/>
      <c r="D2" s="78">
        <f>SUM(B2+1)</f>
        <v>43039</v>
      </c>
      <c r="E2" s="78"/>
      <c r="F2" s="78">
        <f t="shared" ref="F2" si="0">SUM(D2+1)</f>
        <v>43040</v>
      </c>
      <c r="G2" s="78"/>
      <c r="H2" s="78">
        <f t="shared" ref="H2" si="1">SUM(F2+1)</f>
        <v>43041</v>
      </c>
      <c r="I2" s="78"/>
      <c r="J2" s="78">
        <f t="shared" ref="J2" si="2">SUM(H2+1)</f>
        <v>43042</v>
      </c>
      <c r="K2" s="78"/>
      <c r="L2" s="78">
        <f t="shared" ref="L2" si="3">SUM(J2+1)</f>
        <v>43043</v>
      </c>
      <c r="M2" s="78"/>
      <c r="N2" s="78">
        <f t="shared" ref="N2" si="4">SUM(L2+1)</f>
        <v>43044</v>
      </c>
      <c r="O2" s="78"/>
    </row>
    <row r="3" spans="1:15">
      <c r="A3" s="80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291</v>
      </c>
      <c r="C4" s="35" t="s">
        <v>278</v>
      </c>
      <c r="D4" s="35" t="s">
        <v>278</v>
      </c>
      <c r="E4" s="35" t="s">
        <v>279</v>
      </c>
      <c r="F4" s="35" t="s">
        <v>283</v>
      </c>
      <c r="G4" s="35" t="s">
        <v>282</v>
      </c>
      <c r="H4" s="35" t="s">
        <v>280</v>
      </c>
      <c r="I4" s="35" t="s">
        <v>281</v>
      </c>
      <c r="J4" s="35" t="s">
        <v>284</v>
      </c>
      <c r="K4" s="35" t="s">
        <v>285</v>
      </c>
      <c r="L4" s="64"/>
      <c r="M4" s="64"/>
      <c r="N4" s="64"/>
      <c r="O4" s="64"/>
    </row>
    <row r="6" spans="1:15" ht="25.5">
      <c r="A6" s="79" t="s">
        <v>57</v>
      </c>
      <c r="B6" s="79"/>
      <c r="C6" s="79"/>
      <c r="D6" s="79"/>
      <c r="E6" s="79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80" t="s">
        <v>59</v>
      </c>
      <c r="B7" s="78">
        <f>B2+14</f>
        <v>43052</v>
      </c>
      <c r="C7" s="78"/>
      <c r="D7" s="78">
        <f t="shared" ref="D7" si="5">D2+14</f>
        <v>43053</v>
      </c>
      <c r="E7" s="78"/>
      <c r="F7" s="78">
        <f t="shared" ref="F7" si="6">F2+14</f>
        <v>43054</v>
      </c>
      <c r="G7" s="78"/>
      <c r="H7" s="78">
        <f t="shared" ref="H7" si="7">H2+14</f>
        <v>43055</v>
      </c>
      <c r="I7" s="78"/>
      <c r="J7" s="78">
        <f t="shared" ref="J7" si="8">J2+14</f>
        <v>43056</v>
      </c>
      <c r="K7" s="78"/>
      <c r="L7" s="78">
        <f t="shared" ref="L7" si="9">L2+14</f>
        <v>43057</v>
      </c>
      <c r="M7" s="78"/>
      <c r="N7" s="78">
        <f t="shared" ref="N7" si="10">N2+14</f>
        <v>43058</v>
      </c>
      <c r="O7" s="78"/>
    </row>
    <row r="8" spans="1:15">
      <c r="A8" s="80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286</v>
      </c>
      <c r="C9" s="35" t="s">
        <v>286</v>
      </c>
      <c r="D9" s="35" t="s">
        <v>287</v>
      </c>
      <c r="E9" s="35" t="s">
        <v>287</v>
      </c>
      <c r="F9" s="35" t="s">
        <v>288</v>
      </c>
      <c r="G9" s="35" t="s">
        <v>288</v>
      </c>
      <c r="H9" s="35" t="s">
        <v>289</v>
      </c>
      <c r="I9" s="35" t="s">
        <v>289</v>
      </c>
      <c r="J9" s="35" t="s">
        <v>290</v>
      </c>
      <c r="K9" s="35" t="s">
        <v>290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9" t="s">
        <v>96</v>
      </c>
      <c r="B1" s="79"/>
      <c r="C1" s="79"/>
      <c r="D1" s="79"/>
      <c r="E1" s="79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80" t="s">
        <v>59</v>
      </c>
      <c r="B2" s="78">
        <f>DATE(2017,10,30)</f>
        <v>43038</v>
      </c>
      <c r="C2" s="78"/>
      <c r="D2" s="78">
        <f>SUM(B2+1)</f>
        <v>43039</v>
      </c>
      <c r="E2" s="78"/>
      <c r="F2" s="78">
        <f t="shared" ref="F2" si="0">SUM(D2+1)</f>
        <v>43040</v>
      </c>
      <c r="G2" s="78"/>
      <c r="H2" s="78">
        <f t="shared" ref="H2" si="1">SUM(F2+1)</f>
        <v>43041</v>
      </c>
      <c r="I2" s="78"/>
      <c r="J2" s="78">
        <f t="shared" ref="J2" si="2">SUM(H2+1)</f>
        <v>43042</v>
      </c>
      <c r="K2" s="78"/>
      <c r="L2" s="78">
        <f t="shared" ref="L2" si="3">SUM(J2+1)</f>
        <v>43043</v>
      </c>
      <c r="M2" s="78"/>
      <c r="N2" s="78">
        <f t="shared" ref="N2" si="4">SUM(L2+1)</f>
        <v>43044</v>
      </c>
      <c r="O2" s="78"/>
    </row>
    <row r="3" spans="1:15">
      <c r="A3" s="80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79" t="s">
        <v>57</v>
      </c>
      <c r="B6" s="79"/>
      <c r="C6" s="79"/>
      <c r="D6" s="79"/>
      <c r="E6" s="79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80" t="s">
        <v>59</v>
      </c>
      <c r="B7" s="78">
        <f>B2+14</f>
        <v>43052</v>
      </c>
      <c r="C7" s="78"/>
      <c r="D7" s="78">
        <f t="shared" ref="D7" si="5">D2+14</f>
        <v>43053</v>
      </c>
      <c r="E7" s="78"/>
      <c r="F7" s="78">
        <f t="shared" ref="F7" si="6">F2+14</f>
        <v>43054</v>
      </c>
      <c r="G7" s="78"/>
      <c r="H7" s="78">
        <f t="shared" ref="H7" si="7">H2+14</f>
        <v>43055</v>
      </c>
      <c r="I7" s="78"/>
      <c r="J7" s="78">
        <f t="shared" ref="J7" si="8">J2+14</f>
        <v>43056</v>
      </c>
      <c r="K7" s="78"/>
      <c r="L7" s="78">
        <f t="shared" ref="L7" si="9">L2+14</f>
        <v>43057</v>
      </c>
      <c r="M7" s="78"/>
      <c r="N7" s="78">
        <f t="shared" ref="N7" si="10">N2+14</f>
        <v>43058</v>
      </c>
      <c r="O7" s="78"/>
    </row>
    <row r="8" spans="1:15">
      <c r="A8" s="80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2" t="s">
        <v>57</v>
      </c>
      <c r="B1" s="82"/>
      <c r="C1" s="82"/>
      <c r="D1" s="82"/>
      <c r="E1" s="82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3" t="s">
        <v>59</v>
      </c>
      <c r="B2" s="81">
        <f>DATE(2017,10,23)</f>
        <v>43031</v>
      </c>
      <c r="C2" s="81"/>
      <c r="D2" s="81">
        <f>SUM(B2+1)</f>
        <v>43032</v>
      </c>
      <c r="E2" s="81"/>
      <c r="F2" s="81">
        <f t="shared" ref="F2" si="0">SUM(D2+1)</f>
        <v>43033</v>
      </c>
      <c r="G2" s="81"/>
      <c r="H2" s="81">
        <f>SUM(F2+1)</f>
        <v>43034</v>
      </c>
      <c r="I2" s="81"/>
      <c r="J2" s="81">
        <f t="shared" ref="J2" si="1">SUM(H2+1)</f>
        <v>43035</v>
      </c>
      <c r="K2" s="81"/>
      <c r="L2" s="81">
        <f t="shared" ref="L2" si="2">SUM(J2+1)</f>
        <v>43036</v>
      </c>
      <c r="M2" s="81"/>
      <c r="N2" s="81">
        <f t="shared" ref="N2" si="3">SUM(L2+1)</f>
        <v>43037</v>
      </c>
      <c r="O2" s="81"/>
    </row>
    <row r="3" spans="1:15" ht="30" customHeight="1">
      <c r="A3" s="83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82" t="s">
        <v>260</v>
      </c>
      <c r="B6" s="82"/>
      <c r="C6" s="82"/>
      <c r="D6" s="82"/>
      <c r="E6" s="82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3" t="s">
        <v>59</v>
      </c>
      <c r="B7" s="81">
        <f>B2+7</f>
        <v>43038</v>
      </c>
      <c r="C7" s="81"/>
      <c r="D7" s="81">
        <f>D2+7</f>
        <v>43039</v>
      </c>
      <c r="E7" s="81"/>
      <c r="F7" s="81">
        <f>F2+7</f>
        <v>43040</v>
      </c>
      <c r="G7" s="81"/>
      <c r="H7" s="81">
        <f>H2+7</f>
        <v>43041</v>
      </c>
      <c r="I7" s="81"/>
      <c r="J7" s="81">
        <f>J2+7</f>
        <v>43042</v>
      </c>
      <c r="K7" s="81"/>
      <c r="L7" s="81">
        <f>L2+7</f>
        <v>43043</v>
      </c>
      <c r="M7" s="81"/>
      <c r="N7" s="81">
        <f>N2+7</f>
        <v>43044</v>
      </c>
      <c r="O7" s="81"/>
    </row>
    <row r="8" spans="1:15" ht="30" customHeight="1">
      <c r="A8" s="83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12-21</vt:lpstr>
      <vt:lpstr>12-15</vt:lpstr>
      <vt:lpstr>12-8</vt:lpstr>
      <vt:lpstr>12-1</vt:lpstr>
      <vt:lpstr>11-24</vt:lpstr>
      <vt:lpstr>11-17</vt:lpstr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2017-12-25T03:23:37Z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