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95" yWindow="135" windowWidth="20730" windowHeight="11025" tabRatio="781"/>
  </bookViews>
  <sheets>
    <sheet name="newest" sheetId="6" r:id="rId1"/>
    <sheet name="week29-30" sheetId="10" r:id="rId2"/>
    <sheet name="week23-24" sheetId="7" r:id="rId3"/>
    <sheet name="week26-27" sheetId="9" r:id="rId4"/>
    <sheet name="week24-25" sheetId="8" r:id="rId5"/>
    <sheet name="20160328-20160403" sheetId="5" state="hidden" r:id="rId6"/>
  </sheets>
  <calcPr calcId="124519" concurrentCalc="0"/>
</workbook>
</file>

<file path=xl/calcChain.xml><?xml version="1.0" encoding="utf-8"?>
<calcChain xmlns="http://schemas.openxmlformats.org/spreadsheetml/2006/main">
  <c r="B2" i="6"/>
  <c r="D2"/>
  <c r="F2" l="1"/>
  <c r="H2" l="1"/>
  <c r="J2"/>
  <c r="L2" l="1"/>
  <c r="N2" l="1"/>
  <c r="N7"/>
  <c r="L7"/>
  <c r="J7"/>
  <c r="H7"/>
  <c r="F7"/>
  <c r="B7"/>
  <c r="B14" i="10"/>
  <c r="B19" s="1"/>
  <c r="G18" s="1"/>
  <c r="B2"/>
  <c r="B7" s="1"/>
  <c r="G6" s="1"/>
  <c r="G1"/>
  <c r="B2" i="9"/>
  <c r="B7" s="1"/>
  <c r="G6" s="1"/>
  <c r="G1"/>
  <c r="D2" i="8"/>
  <c r="D7" s="1"/>
  <c r="B2"/>
  <c r="B7" s="1"/>
  <c r="G6" s="1"/>
  <c r="G1"/>
  <c r="B2" i="7"/>
  <c r="D2" s="1"/>
  <c r="G13" i="10" l="1"/>
  <c r="D14"/>
  <c r="D2"/>
  <c r="D2" i="9"/>
  <c r="F2" i="8"/>
  <c r="D7" i="7"/>
  <c r="F2"/>
  <c r="B7"/>
  <c r="G6" s="1"/>
  <c r="G1"/>
  <c r="D19" i="10" l="1"/>
  <c r="F14"/>
  <c r="D7"/>
  <c r="F2"/>
  <c r="D7" i="9"/>
  <c r="F2"/>
  <c r="H2" i="8"/>
  <c r="F7"/>
  <c r="H2" i="7"/>
  <c r="F7"/>
  <c r="F19" i="10" l="1"/>
  <c r="H14"/>
  <c r="F7"/>
  <c r="H2"/>
  <c r="H2" i="9"/>
  <c r="F7"/>
  <c r="J2" i="8"/>
  <c r="H7"/>
  <c r="J2" i="7"/>
  <c r="H7"/>
  <c r="H19" i="10" l="1"/>
  <c r="J14"/>
  <c r="H7"/>
  <c r="J2"/>
  <c r="J2" i="9"/>
  <c r="H7"/>
  <c r="J7" i="8"/>
  <c r="L2"/>
  <c r="L2" i="7"/>
  <c r="J7"/>
  <c r="J19" i="10" l="1"/>
  <c r="L14"/>
  <c r="J7"/>
  <c r="L2"/>
  <c r="J7" i="9"/>
  <c r="L2"/>
  <c r="L7" i="8"/>
  <c r="N2"/>
  <c r="N7" s="1"/>
  <c r="L7" i="7"/>
  <c r="N2"/>
  <c r="N7" s="1"/>
  <c r="L19" i="10" l="1"/>
  <c r="N14"/>
  <c r="N19" s="1"/>
  <c r="L7"/>
  <c r="N2"/>
  <c r="N7" s="1"/>
  <c r="L7" i="9"/>
  <c r="N2"/>
  <c r="N7" s="1"/>
  <c r="G6" i="6"/>
  <c r="G1"/>
  <c r="D7"/>
</calcChain>
</file>

<file path=xl/sharedStrings.xml><?xml version="1.0" encoding="utf-8"?>
<sst xmlns="http://schemas.openxmlformats.org/spreadsheetml/2006/main" count="402" uniqueCount="93">
  <si>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</si>
  <si>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</si>
  <si>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</si>
  <si>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</si>
  <si>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</si>
  <si>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</si>
  <si>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</si>
  <si>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</si>
  <si>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</si>
  <si>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</si>
  <si>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</si>
  <si>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</si>
  <si>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</si>
  <si>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</si>
  <si>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</si>
  <si>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</si>
  <si>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</si>
  <si>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</si>
  <si>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</si>
  <si>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</si>
  <si>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</si>
  <si>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</si>
  <si>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</si>
  <si>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</si>
  <si>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</si>
  <si>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</si>
  <si>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</si>
  <si>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</si>
  <si>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</si>
  <si>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</si>
  <si>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</si>
  <si>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</si>
  <si>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</si>
  <si>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</si>
  <si>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</si>
  <si>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</si>
  <si>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</si>
  <si>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</si>
  <si>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</si>
  <si>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</si>
  <si>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</si>
  <si>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</si>
  <si>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</si>
  <si>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</si>
  <si>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</si>
  <si>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</si>
  <si>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</si>
  <si>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</si>
  <si>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</si>
  <si>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</si>
  <si>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</si>
  <si>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</si>
  <si>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</si>
  <si>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</si>
  <si>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</si>
  <si>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</si>
  <si>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</si>
  <si>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</si>
  <si>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</si>
  <si>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</si>
  <si>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张腾</t>
    <phoneticPr fontId="18" type="noConversion"/>
  </si>
  <si>
    <t>3649测试（公司）</t>
    <phoneticPr fontId="18" type="noConversion"/>
  </si>
  <si>
    <t>金城银行无纸化改造（外出）</t>
    <phoneticPr fontId="18" type="noConversion"/>
  </si>
  <si>
    <t>金城银行无纸化改造（外出）
焦作中旅集成支持</t>
    <phoneticPr fontId="18" type="noConversion"/>
  </si>
  <si>
    <t>金城银行汽车贷上线支持
焦作中旅集成支持</t>
    <phoneticPr fontId="18" type="noConversion"/>
  </si>
  <si>
    <t>Weekly schedule</t>
    <phoneticPr fontId="18" type="noConversion"/>
  </si>
  <si>
    <t>无纸化系统新需求分析</t>
    <phoneticPr fontId="18" type="noConversion"/>
  </si>
  <si>
    <t>RA系统部署及demo测试</t>
    <phoneticPr fontId="18" type="noConversion"/>
  </si>
  <si>
    <t>windows环境RA系统部署</t>
    <phoneticPr fontId="18" type="noConversion"/>
  </si>
  <si>
    <t>Linux环境RA系统部署</t>
    <phoneticPr fontId="18" type="noConversion"/>
  </si>
  <si>
    <t>RA系统demo测试
焦作中旅集成支持</t>
    <phoneticPr fontId="18" type="noConversion"/>
  </si>
  <si>
    <t>平顶山银行上线支持</t>
    <phoneticPr fontId="18" type="noConversion"/>
  </si>
  <si>
    <t>焦作中旅无纸化系统上线
业务系统上线支持</t>
    <phoneticPr fontId="18" type="noConversion"/>
  </si>
  <si>
    <t>无纸化产品规划会议</t>
    <phoneticPr fontId="18" type="noConversion"/>
  </si>
  <si>
    <t>云证通&amp;网络身份认证学习</t>
    <phoneticPr fontId="18" type="noConversion"/>
  </si>
  <si>
    <t>焦作中旅无纸化系统上线
“易秒贷”业务上线
（外出）</t>
    <phoneticPr fontId="18" type="noConversion"/>
  </si>
  <si>
    <t>云证通集成&amp;无纸化交流</t>
    <phoneticPr fontId="18" type="noConversion"/>
  </si>
  <si>
    <t>云证通集成学习</t>
    <phoneticPr fontId="18" type="noConversion"/>
  </si>
  <si>
    <t>配合华泰POC测试演练</t>
    <phoneticPr fontId="18" type="noConversion"/>
  </si>
  <si>
    <t>配合华泰POC测试演练
云证通集成学习</t>
    <phoneticPr fontId="18" type="noConversion"/>
  </si>
  <si>
    <t>配合华泰POC测试演练
云端无纸化安装及Nginx测试</t>
    <phoneticPr fontId="18" type="noConversion"/>
  </si>
  <si>
    <t>产品学习及交流</t>
    <phoneticPr fontId="18" type="noConversion"/>
  </si>
  <si>
    <t>华泰POC测试
百瑞信托或天津银行无纸化实施</t>
    <phoneticPr fontId="18" type="noConversion"/>
  </si>
  <si>
    <t>民生银行可信电子签章方案汇报及技术交流
（外出）</t>
    <phoneticPr fontId="18" type="noConversion"/>
  </si>
  <si>
    <t>民生银行无纸化demo交流及汇报
（外出）</t>
    <phoneticPr fontId="18" type="noConversion"/>
  </si>
  <si>
    <t>无纸化4.0规划会议
民生银行需求分析
（外出）</t>
    <phoneticPr fontId="18" type="noConversion"/>
  </si>
  <si>
    <t>民生银行无纸化demo文档准备</t>
    <phoneticPr fontId="18" type="noConversion"/>
  </si>
  <si>
    <t>述职汇报</t>
    <phoneticPr fontId="18" type="noConversion"/>
  </si>
  <si>
    <t>编写人行稽核无纸化方案</t>
    <phoneticPr fontId="18" type="noConversion"/>
  </si>
  <si>
    <t>民生银行无纸化demo文档准备</t>
    <phoneticPr fontId="18" type="noConversion"/>
  </si>
  <si>
    <t>民生银行可信电子签章方案汇报及评审
（外出）</t>
    <phoneticPr fontId="18" type="noConversion"/>
  </si>
  <si>
    <t>包商银行平台金融项目实施
（外出）</t>
    <phoneticPr fontId="18" type="noConversion"/>
  </si>
  <si>
    <t>民生银行无纸化demo进度跟踪
包商银行平台金融项目一期上线</t>
    <phoneticPr fontId="18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</si>
</sst>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0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"/>
  <sheetViews>
    <sheetView tabSelected="1" zoomScale="85" zoomScaleNormal="85" workbookViewId="0">
      <pane xSplit="1" topLeftCell="F1" activePane="topRight" state="frozen"/>
      <selection pane="topRight" activeCell="K9" sqref="K9"/>
    </sheetView>
  </sheetViews>
  <sheetFormatPr defaultRowHeight="14.25"/>
  <cols>
    <col min="2" max="15" width="26.625" customWidth="1"/>
  </cols>
  <sheetData>
    <row r="1" spans="1:15" ht="33.75" customHeight="1">
      <c r="A1" s="39" t="s">
        <v>57</v>
      </c>
      <c r="B1" s="39"/>
      <c r="C1" s="39"/>
      <c r="D1" s="39"/>
      <c r="E1" s="39"/>
      <c r="F1" s="29" t="s">
        <v>58</v>
      </c>
      <c r="G1" s="30">
        <f>WEEKNUM(B2)</f>
        <v>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41">
        <f>DATE(2018,1,8)</f>
        <v>43108</v>
      </c>
      <c r="C2" s="41"/>
      <c r="D2" s="41">
        <f>SUM(B2+1)</f>
        <v>43109</v>
      </c>
      <c r="E2" s="41"/>
      <c r="F2" s="41">
        <f>SUM(D2+1)</f>
        <v>43110</v>
      </c>
      <c r="G2" s="41"/>
      <c r="H2" s="41">
        <f>SUM(F2+1)</f>
        <v>43111</v>
      </c>
      <c r="I2" s="41"/>
      <c r="J2" s="41">
        <f t="shared" ref="J2" si="0">SUM(H2+1)</f>
        <v>43112</v>
      </c>
      <c r="K2" s="41"/>
      <c r="L2" s="41">
        <f t="shared" ref="L2" si="1">SUM(J2+1)</f>
        <v>43113</v>
      </c>
      <c r="M2" s="41"/>
      <c r="N2" s="41">
        <f t="shared" ref="N2" si="2">SUM(L2+1)</f>
        <v>43114</v>
      </c>
      <c r="O2" s="41"/>
    </row>
    <row r="3" spans="1:15" ht="30" customHeight="1">
      <c r="A3" s="40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60</v>
      </c>
      <c r="B4" s="28" t="s">
        <v>89</v>
      </c>
      <c r="C4" s="28" t="s">
        <v>89</v>
      </c>
      <c r="D4" s="28" t="s">
        <v>84</v>
      </c>
      <c r="E4" s="28" t="s">
        <v>84</v>
      </c>
      <c r="F4" s="28" t="s">
        <v>85</v>
      </c>
      <c r="G4" s="28" t="s">
        <v>85</v>
      </c>
      <c r="H4" s="28" t="s">
        <v>86</v>
      </c>
      <c r="I4" s="28" t="s">
        <v>86</v>
      </c>
      <c r="J4" s="28" t="s">
        <v>87</v>
      </c>
      <c r="K4" s="28" t="s">
        <v>88</v>
      </c>
      <c r="L4" s="28"/>
      <c r="M4" s="28"/>
      <c r="N4" s="28"/>
      <c r="O4" s="38"/>
    </row>
    <row r="5" spans="1:15" ht="24" customHeight="1"/>
    <row r="6" spans="1:15" ht="33.75" customHeight="1">
      <c r="A6" s="39" t="s">
        <v>65</v>
      </c>
      <c r="B6" s="39"/>
      <c r="C6" s="39"/>
      <c r="D6" s="39"/>
      <c r="E6" s="39"/>
      <c r="F6" s="29" t="s">
        <v>58</v>
      </c>
      <c r="G6" s="30">
        <f>WEEKNUM(B7)</f>
        <v>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41">
        <f>B2+7</f>
        <v>43115</v>
      </c>
      <c r="C7" s="41"/>
      <c r="D7" s="41">
        <f>D2+7</f>
        <v>43116</v>
      </c>
      <c r="E7" s="41"/>
      <c r="F7" s="41">
        <f>F2+7</f>
        <v>43117</v>
      </c>
      <c r="G7" s="41"/>
      <c r="H7" s="41">
        <f>H2+7</f>
        <v>43118</v>
      </c>
      <c r="I7" s="41"/>
      <c r="J7" s="41">
        <f>J2+7</f>
        <v>43119</v>
      </c>
      <c r="K7" s="41"/>
      <c r="L7" s="41">
        <f>L2+14</f>
        <v>43127</v>
      </c>
      <c r="M7" s="41"/>
      <c r="N7" s="41">
        <f>N2+14</f>
        <v>43128</v>
      </c>
      <c r="O7" s="41"/>
    </row>
    <row r="8" spans="1:15" ht="30" customHeight="1">
      <c r="A8" s="40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70.5" customHeight="1">
      <c r="A9" s="28" t="s">
        <v>60</v>
      </c>
      <c r="B9" s="28" t="s">
        <v>91</v>
      </c>
      <c r="C9" s="28" t="s">
        <v>91</v>
      </c>
      <c r="D9" s="28" t="s">
        <v>90</v>
      </c>
      <c r="E9" s="28" t="s">
        <v>83</v>
      </c>
      <c r="F9" s="28" t="s">
        <v>92</v>
      </c>
      <c r="G9" s="28" t="s">
        <v>92</v>
      </c>
      <c r="H9" s="28" t="s">
        <v>92</v>
      </c>
      <c r="I9" s="28" t="s">
        <v>92</v>
      </c>
      <c r="J9" s="28" t="s">
        <v>92</v>
      </c>
      <c r="K9" s="28" t="s">
        <v>92</v>
      </c>
      <c r="L9" s="28"/>
      <c r="M9" s="28"/>
      <c r="N9" s="28"/>
      <c r="O9" s="38"/>
    </row>
  </sheetData>
  <mergeCells count="18">
    <mergeCell ref="L7:M7"/>
    <mergeCell ref="N7:O7"/>
    <mergeCell ref="A7:A8"/>
    <mergeCell ref="B7:C7"/>
    <mergeCell ref="D7:E7"/>
    <mergeCell ref="F7:G7"/>
    <mergeCell ref="H7:I7"/>
    <mergeCell ref="J7:K7"/>
    <mergeCell ref="A6:E6"/>
    <mergeCell ref="H2:I2"/>
    <mergeCell ref="J2:K2"/>
    <mergeCell ref="L2:M2"/>
    <mergeCell ref="N2:O2"/>
    <mergeCell ref="A1:E1"/>
    <mergeCell ref="A2:A3"/>
    <mergeCell ref="B2:C2"/>
    <mergeCell ref="D2:E2"/>
    <mergeCell ref="F2:G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1"/>
  <sheetViews>
    <sheetView topLeftCell="A4" zoomScale="85" zoomScaleNormal="85" workbookViewId="0">
      <pane xSplit="1" topLeftCell="B1" activePane="topRight" state="frozen"/>
      <selection pane="topRight" activeCell="A13" sqref="A13:XFD21"/>
    </sheetView>
  </sheetViews>
  <sheetFormatPr defaultRowHeight="14.25"/>
  <cols>
    <col min="2" max="15" width="26.625" customWidth="1"/>
  </cols>
  <sheetData>
    <row r="1" spans="1:15" ht="33.75" customHeight="1">
      <c r="A1" s="39" t="s">
        <v>57</v>
      </c>
      <c r="B1" s="39"/>
      <c r="C1" s="39"/>
      <c r="D1" s="39"/>
      <c r="E1" s="39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41">
        <f>DATE(2017,7,17)</f>
        <v>42933</v>
      </c>
      <c r="C2" s="41"/>
      <c r="D2" s="41">
        <f>SUM(B2+1)</f>
        <v>42934</v>
      </c>
      <c r="E2" s="41"/>
      <c r="F2" s="41">
        <f t="shared" ref="F2" si="0">SUM(D2+1)</f>
        <v>42935</v>
      </c>
      <c r="G2" s="41"/>
      <c r="H2" s="41">
        <f t="shared" ref="H2" si="1">SUM(F2+1)</f>
        <v>42936</v>
      </c>
      <c r="I2" s="41"/>
      <c r="J2" s="41">
        <f t="shared" ref="J2" si="2">SUM(H2+1)</f>
        <v>42937</v>
      </c>
      <c r="K2" s="41"/>
      <c r="L2" s="41">
        <f t="shared" ref="L2" si="3">SUM(J2+1)</f>
        <v>42938</v>
      </c>
      <c r="M2" s="41"/>
      <c r="N2" s="41">
        <f t="shared" ref="N2" si="4">SUM(L2+1)</f>
        <v>42939</v>
      </c>
      <c r="O2" s="41"/>
    </row>
    <row r="3" spans="1:15" ht="30" customHeight="1">
      <c r="A3" s="40"/>
      <c r="B3" s="36" t="s">
        <v>2</v>
      </c>
      <c r="C3" s="36" t="s">
        <v>3</v>
      </c>
      <c r="D3" s="36" t="s">
        <v>2</v>
      </c>
      <c r="E3" s="36" t="s">
        <v>3</v>
      </c>
      <c r="F3" s="36" t="s">
        <v>2</v>
      </c>
      <c r="G3" s="36" t="s">
        <v>3</v>
      </c>
      <c r="H3" s="36" t="s">
        <v>2</v>
      </c>
      <c r="I3" s="36" t="s">
        <v>3</v>
      </c>
      <c r="J3" s="36" t="s">
        <v>2</v>
      </c>
      <c r="K3" s="36" t="s">
        <v>3</v>
      </c>
      <c r="L3" s="36" t="s">
        <v>2</v>
      </c>
      <c r="M3" s="36" t="s">
        <v>3</v>
      </c>
      <c r="N3" s="36" t="s">
        <v>2</v>
      </c>
      <c r="O3" s="36" t="s">
        <v>3</v>
      </c>
    </row>
    <row r="4" spans="1:15" s="1" customFormat="1" ht="60" customHeight="1">
      <c r="A4" s="28" t="s">
        <v>60</v>
      </c>
      <c r="B4" s="28" t="s">
        <v>73</v>
      </c>
      <c r="C4" s="28" t="s">
        <v>73</v>
      </c>
      <c r="D4" s="28" t="s">
        <v>75</v>
      </c>
      <c r="E4" s="28" t="s">
        <v>75</v>
      </c>
      <c r="F4" s="28" t="s">
        <v>75</v>
      </c>
      <c r="G4" s="28" t="s">
        <v>75</v>
      </c>
      <c r="H4" s="28" t="s">
        <v>75</v>
      </c>
      <c r="I4" s="28" t="s">
        <v>75</v>
      </c>
      <c r="J4" s="28" t="s">
        <v>75</v>
      </c>
      <c r="K4" s="28" t="s">
        <v>75</v>
      </c>
      <c r="L4" s="28"/>
      <c r="M4" s="28"/>
      <c r="N4" s="28"/>
      <c r="O4" s="28"/>
    </row>
    <row r="5" spans="1:15" ht="24" customHeight="1"/>
    <row r="6" spans="1:15" ht="33.75" customHeight="1">
      <c r="A6" s="39" t="s">
        <v>65</v>
      </c>
      <c r="B6" s="39"/>
      <c r="C6" s="39"/>
      <c r="D6" s="39"/>
      <c r="E6" s="39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41">
        <f>B2+7</f>
        <v>42940</v>
      </c>
      <c r="C7" s="41"/>
      <c r="D7" s="41">
        <f t="shared" ref="D7" si="5">D2+7</f>
        <v>42941</v>
      </c>
      <c r="E7" s="41"/>
      <c r="F7" s="41">
        <f t="shared" ref="F7" si="6">F2+7</f>
        <v>42942</v>
      </c>
      <c r="G7" s="41"/>
      <c r="H7" s="41">
        <f t="shared" ref="H7" si="7">H2+7</f>
        <v>42943</v>
      </c>
      <c r="I7" s="41"/>
      <c r="J7" s="41">
        <f t="shared" ref="J7" si="8">J2+7</f>
        <v>42944</v>
      </c>
      <c r="K7" s="41"/>
      <c r="L7" s="41">
        <f t="shared" ref="L7" si="9">L2+7</f>
        <v>42945</v>
      </c>
      <c r="M7" s="41"/>
      <c r="N7" s="41">
        <f t="shared" ref="N7" si="10">N2+7</f>
        <v>42946</v>
      </c>
      <c r="O7" s="41"/>
    </row>
    <row r="8" spans="1:15" ht="30" customHeight="1">
      <c r="A8" s="40"/>
      <c r="B8" s="36" t="s">
        <v>2</v>
      </c>
      <c r="C8" s="36" t="s">
        <v>3</v>
      </c>
      <c r="D8" s="36" t="s">
        <v>2</v>
      </c>
      <c r="E8" s="36" t="s">
        <v>3</v>
      </c>
      <c r="F8" s="36" t="s">
        <v>2</v>
      </c>
      <c r="G8" s="36" t="s">
        <v>3</v>
      </c>
      <c r="H8" s="36" t="s">
        <v>2</v>
      </c>
      <c r="I8" s="36" t="s">
        <v>3</v>
      </c>
      <c r="J8" s="36" t="s">
        <v>2</v>
      </c>
      <c r="K8" s="36" t="s">
        <v>3</v>
      </c>
      <c r="L8" s="36" t="s">
        <v>2</v>
      </c>
      <c r="M8" s="36" t="s">
        <v>3</v>
      </c>
      <c r="N8" s="36" t="s">
        <v>2</v>
      </c>
      <c r="O8" s="36" t="s">
        <v>3</v>
      </c>
    </row>
    <row r="9" spans="1:15" s="1" customFormat="1" ht="60" customHeight="1">
      <c r="A9" s="28" t="s">
        <v>60</v>
      </c>
      <c r="B9" s="28" t="s">
        <v>74</v>
      </c>
      <c r="C9" s="28" t="s">
        <v>74</v>
      </c>
      <c r="D9" s="28" t="s">
        <v>74</v>
      </c>
      <c r="E9" s="28" t="s">
        <v>74</v>
      </c>
      <c r="F9" s="28" t="s">
        <v>74</v>
      </c>
      <c r="G9" s="28" t="s">
        <v>74</v>
      </c>
      <c r="H9" s="28" t="s">
        <v>74</v>
      </c>
      <c r="I9" s="28" t="s">
        <v>74</v>
      </c>
      <c r="J9" s="28" t="s">
        <v>74</v>
      </c>
      <c r="K9" s="28" t="s">
        <v>72</v>
      </c>
      <c r="L9" s="28"/>
      <c r="M9" s="28"/>
      <c r="N9" s="28"/>
      <c r="O9" s="28"/>
    </row>
    <row r="13" spans="1:15" ht="33.75" customHeight="1">
      <c r="A13" s="39" t="s">
        <v>57</v>
      </c>
      <c r="B13" s="39"/>
      <c r="C13" s="39"/>
      <c r="D13" s="39"/>
      <c r="E13" s="39"/>
      <c r="F13" s="29" t="s">
        <v>58</v>
      </c>
      <c r="G13" s="30">
        <f>WEEKNUM(B14)</f>
        <v>30</v>
      </c>
      <c r="H13" s="31"/>
      <c r="I13" s="31"/>
      <c r="J13" s="31"/>
      <c r="K13" s="31"/>
      <c r="L13" s="31"/>
      <c r="M13" s="31"/>
      <c r="N13" s="31"/>
      <c r="O13" s="31"/>
    </row>
    <row r="14" spans="1:15" ht="30" customHeight="1">
      <c r="A14" s="40" t="s">
        <v>59</v>
      </c>
      <c r="B14" s="41">
        <f>DATE(2017,7,24)</f>
        <v>42940</v>
      </c>
      <c r="C14" s="41"/>
      <c r="D14" s="41">
        <f>SUM(B14+1)</f>
        <v>42941</v>
      </c>
      <c r="E14" s="41"/>
      <c r="F14" s="41">
        <f t="shared" ref="F14" si="11">SUM(D14+1)</f>
        <v>42942</v>
      </c>
      <c r="G14" s="41"/>
      <c r="H14" s="41">
        <f t="shared" ref="H14" si="12">SUM(F14+1)</f>
        <v>42943</v>
      </c>
      <c r="I14" s="41"/>
      <c r="J14" s="41">
        <f t="shared" ref="J14" si="13">SUM(H14+1)</f>
        <v>42944</v>
      </c>
      <c r="K14" s="41"/>
      <c r="L14" s="41">
        <f t="shared" ref="L14" si="14">SUM(J14+1)</f>
        <v>42945</v>
      </c>
      <c r="M14" s="41"/>
      <c r="N14" s="41">
        <f t="shared" ref="N14" si="15">SUM(L14+1)</f>
        <v>42946</v>
      </c>
      <c r="O14" s="41"/>
    </row>
    <row r="15" spans="1:15" ht="30" customHeight="1">
      <c r="A15" s="40"/>
      <c r="B15" s="37" t="s">
        <v>2</v>
      </c>
      <c r="C15" s="37" t="s">
        <v>3</v>
      </c>
      <c r="D15" s="37" t="s">
        <v>2</v>
      </c>
      <c r="E15" s="37" t="s">
        <v>3</v>
      </c>
      <c r="F15" s="37" t="s">
        <v>2</v>
      </c>
      <c r="G15" s="37" t="s">
        <v>3</v>
      </c>
      <c r="H15" s="37" t="s">
        <v>2</v>
      </c>
      <c r="I15" s="37" t="s">
        <v>3</v>
      </c>
      <c r="J15" s="37" t="s">
        <v>2</v>
      </c>
      <c r="K15" s="37" t="s">
        <v>3</v>
      </c>
      <c r="L15" s="37" t="s">
        <v>2</v>
      </c>
      <c r="M15" s="37" t="s">
        <v>3</v>
      </c>
      <c r="N15" s="37" t="s">
        <v>2</v>
      </c>
      <c r="O15" s="37" t="s">
        <v>3</v>
      </c>
    </row>
    <row r="16" spans="1:15" s="1" customFormat="1" ht="60" customHeight="1">
      <c r="A16" s="28" t="s">
        <v>60</v>
      </c>
      <c r="B16" s="28" t="s">
        <v>76</v>
      </c>
      <c r="C16" s="28" t="s">
        <v>77</v>
      </c>
      <c r="D16" s="28" t="s">
        <v>79</v>
      </c>
      <c r="E16" s="28" t="s">
        <v>79</v>
      </c>
      <c r="F16" s="28" t="s">
        <v>78</v>
      </c>
      <c r="G16" s="28" t="s">
        <v>78</v>
      </c>
      <c r="H16" s="28" t="s">
        <v>80</v>
      </c>
      <c r="I16" s="28" t="s">
        <v>80</v>
      </c>
      <c r="J16" s="28" t="s">
        <v>80</v>
      </c>
      <c r="K16" s="28" t="s">
        <v>80</v>
      </c>
      <c r="L16" s="28"/>
      <c r="M16" s="28"/>
      <c r="N16" s="28"/>
      <c r="O16" s="28"/>
    </row>
    <row r="17" spans="1:15" ht="24" customHeight="1"/>
    <row r="18" spans="1:15" ht="33.75" customHeight="1">
      <c r="A18" s="39" t="s">
        <v>65</v>
      </c>
      <c r="B18" s="39"/>
      <c r="C18" s="39"/>
      <c r="D18" s="39"/>
      <c r="E18" s="39"/>
      <c r="F18" s="29" t="s">
        <v>58</v>
      </c>
      <c r="G18" s="30">
        <f>WEEKNUM(B19)</f>
        <v>31</v>
      </c>
      <c r="H18" s="31"/>
      <c r="I18" s="31"/>
      <c r="J18" s="31"/>
      <c r="K18" s="31"/>
      <c r="L18" s="31"/>
      <c r="M18" s="31"/>
      <c r="N18" s="31"/>
      <c r="O18" s="31"/>
    </row>
    <row r="19" spans="1:15" ht="30" customHeight="1">
      <c r="A19" s="40" t="s">
        <v>59</v>
      </c>
      <c r="B19" s="41">
        <f>B14+7</f>
        <v>42947</v>
      </c>
      <c r="C19" s="41"/>
      <c r="D19" s="41">
        <f t="shared" ref="D19" si="16">D14+7</f>
        <v>42948</v>
      </c>
      <c r="E19" s="41"/>
      <c r="F19" s="41">
        <f t="shared" ref="F19" si="17">F14+7</f>
        <v>42949</v>
      </c>
      <c r="G19" s="41"/>
      <c r="H19" s="41">
        <f t="shared" ref="H19" si="18">H14+7</f>
        <v>42950</v>
      </c>
      <c r="I19" s="41"/>
      <c r="J19" s="41">
        <f t="shared" ref="J19" si="19">J14+7</f>
        <v>42951</v>
      </c>
      <c r="K19" s="41"/>
      <c r="L19" s="41">
        <f t="shared" ref="L19" si="20">L14+7</f>
        <v>42952</v>
      </c>
      <c r="M19" s="41"/>
      <c r="N19" s="41">
        <f t="shared" ref="N19" si="21">N14+7</f>
        <v>42953</v>
      </c>
      <c r="O19" s="41"/>
    </row>
    <row r="20" spans="1:15" ht="30" customHeight="1">
      <c r="A20" s="40"/>
      <c r="B20" s="37" t="s">
        <v>2</v>
      </c>
      <c r="C20" s="37" t="s">
        <v>3</v>
      </c>
      <c r="D20" s="37" t="s">
        <v>2</v>
      </c>
      <c r="E20" s="37" t="s">
        <v>3</v>
      </c>
      <c r="F20" s="37" t="s">
        <v>2</v>
      </c>
      <c r="G20" s="37" t="s">
        <v>3</v>
      </c>
      <c r="H20" s="37" t="s">
        <v>2</v>
      </c>
      <c r="I20" s="37" t="s">
        <v>3</v>
      </c>
      <c r="J20" s="37" t="s">
        <v>2</v>
      </c>
      <c r="K20" s="37" t="s">
        <v>3</v>
      </c>
      <c r="L20" s="37" t="s">
        <v>2</v>
      </c>
      <c r="M20" s="37" t="s">
        <v>3</v>
      </c>
      <c r="N20" s="37" t="s">
        <v>2</v>
      </c>
      <c r="O20" s="37" t="s">
        <v>3</v>
      </c>
    </row>
    <row r="21" spans="1:15" s="1" customFormat="1" ht="60" customHeight="1">
      <c r="A21" s="28" t="s">
        <v>60</v>
      </c>
      <c r="B21" s="28" t="s">
        <v>81</v>
      </c>
      <c r="C21" s="28" t="s">
        <v>81</v>
      </c>
      <c r="D21" s="28" t="s">
        <v>82</v>
      </c>
      <c r="E21" s="28" t="s">
        <v>82</v>
      </c>
      <c r="F21" s="28" t="s">
        <v>82</v>
      </c>
      <c r="G21" s="28" t="s">
        <v>82</v>
      </c>
      <c r="H21" s="28" t="s">
        <v>82</v>
      </c>
      <c r="I21" s="28" t="s">
        <v>82</v>
      </c>
      <c r="J21" s="28" t="s">
        <v>82</v>
      </c>
      <c r="K21" s="28" t="s">
        <v>82</v>
      </c>
      <c r="L21" s="28"/>
      <c r="M21" s="28"/>
      <c r="N21" s="28"/>
      <c r="O21" s="28"/>
    </row>
  </sheetData>
  <mergeCells count="36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A13:E13"/>
    <mergeCell ref="A14:A15"/>
    <mergeCell ref="B14:C14"/>
    <mergeCell ref="D14:E14"/>
    <mergeCell ref="F14:G14"/>
    <mergeCell ref="J14:K14"/>
    <mergeCell ref="L14:M14"/>
    <mergeCell ref="N14:O14"/>
    <mergeCell ref="A18:E18"/>
    <mergeCell ref="A19:A20"/>
    <mergeCell ref="B19:C19"/>
    <mergeCell ref="D19:E19"/>
    <mergeCell ref="F19:G19"/>
    <mergeCell ref="H19:I19"/>
    <mergeCell ref="J19:K19"/>
    <mergeCell ref="L19:M19"/>
    <mergeCell ref="N19:O19"/>
    <mergeCell ref="H14:I14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2" max="15" width="26.625" customWidth="1"/>
  </cols>
  <sheetData>
    <row r="1" spans="1:15" ht="33.75" customHeight="1">
      <c r="A1" s="39" t="s">
        <v>57</v>
      </c>
      <c r="B1" s="39"/>
      <c r="C1" s="39"/>
      <c r="D1" s="39"/>
      <c r="E1" s="39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41">
        <f>DATE(2017,6,5)</f>
        <v>42891</v>
      </c>
      <c r="C2" s="41"/>
      <c r="D2" s="41">
        <f>SUM(B2+1)</f>
        <v>42892</v>
      </c>
      <c r="E2" s="41"/>
      <c r="F2" s="41">
        <f t="shared" ref="F2" si="0">SUM(D2+1)</f>
        <v>42893</v>
      </c>
      <c r="G2" s="41"/>
      <c r="H2" s="41">
        <f t="shared" ref="H2" si="1">SUM(F2+1)</f>
        <v>42894</v>
      </c>
      <c r="I2" s="41"/>
      <c r="J2" s="41">
        <f t="shared" ref="J2" si="2">SUM(H2+1)</f>
        <v>42895</v>
      </c>
      <c r="K2" s="41"/>
      <c r="L2" s="41">
        <f t="shared" ref="L2" si="3">SUM(J2+1)</f>
        <v>42896</v>
      </c>
      <c r="M2" s="41"/>
      <c r="N2" s="41">
        <f t="shared" ref="N2" si="4">SUM(L2+1)</f>
        <v>42897</v>
      </c>
      <c r="O2" s="41"/>
    </row>
    <row r="3" spans="1:15" ht="30" customHeight="1">
      <c r="A3" s="40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60</v>
      </c>
      <c r="B4" s="28" t="s">
        <v>61</v>
      </c>
      <c r="C4" s="28" t="s">
        <v>61</v>
      </c>
      <c r="D4" s="28" t="s">
        <v>62</v>
      </c>
      <c r="E4" s="28" t="s">
        <v>62</v>
      </c>
      <c r="F4" s="28" t="s">
        <v>62</v>
      </c>
      <c r="G4" s="28" t="s">
        <v>62</v>
      </c>
      <c r="H4" s="28" t="s">
        <v>63</v>
      </c>
      <c r="I4" s="28" t="s">
        <v>63</v>
      </c>
      <c r="J4" s="28" t="s">
        <v>63</v>
      </c>
      <c r="K4" s="28" t="s">
        <v>63</v>
      </c>
      <c r="L4" s="28"/>
      <c r="M4" s="28"/>
      <c r="N4" s="28"/>
      <c r="O4" s="28"/>
    </row>
    <row r="5" spans="1:15" ht="24" customHeight="1"/>
    <row r="6" spans="1:15" ht="33.75" customHeight="1">
      <c r="A6" s="39" t="s">
        <v>57</v>
      </c>
      <c r="B6" s="39"/>
      <c r="C6" s="39"/>
      <c r="D6" s="39"/>
      <c r="E6" s="39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41">
        <f>B2+7</f>
        <v>42898</v>
      </c>
      <c r="C7" s="41"/>
      <c r="D7" s="41">
        <f t="shared" ref="D7" si="5">D2+7</f>
        <v>42899</v>
      </c>
      <c r="E7" s="41"/>
      <c r="F7" s="41">
        <f t="shared" ref="F7" si="6">F2+7</f>
        <v>42900</v>
      </c>
      <c r="G7" s="41"/>
      <c r="H7" s="41">
        <f t="shared" ref="H7" si="7">H2+7</f>
        <v>42901</v>
      </c>
      <c r="I7" s="41"/>
      <c r="J7" s="41">
        <f t="shared" ref="J7" si="8">J2+7</f>
        <v>42902</v>
      </c>
      <c r="K7" s="41"/>
      <c r="L7" s="41">
        <f t="shared" ref="L7" si="9">L2+7</f>
        <v>42903</v>
      </c>
      <c r="M7" s="41"/>
      <c r="N7" s="41">
        <f t="shared" ref="N7" si="10">N2+7</f>
        <v>42904</v>
      </c>
      <c r="O7" s="41"/>
    </row>
    <row r="8" spans="1:15" ht="30" customHeight="1">
      <c r="A8" s="40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60</v>
      </c>
      <c r="B9" s="28" t="s">
        <v>64</v>
      </c>
      <c r="C9" s="28" t="s">
        <v>64</v>
      </c>
      <c r="D9" s="28" t="s">
        <v>64</v>
      </c>
      <c r="E9" s="28" t="s">
        <v>64</v>
      </c>
      <c r="F9" s="28" t="s">
        <v>64</v>
      </c>
      <c r="G9" s="28" t="s">
        <v>64</v>
      </c>
      <c r="H9" s="28" t="s">
        <v>64</v>
      </c>
      <c r="I9" s="28" t="s">
        <v>64</v>
      </c>
      <c r="J9" s="28" t="s">
        <v>64</v>
      </c>
      <c r="K9" s="28" t="s">
        <v>64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B15" sqref="B15"/>
    </sheetView>
  </sheetViews>
  <sheetFormatPr defaultRowHeight="14.25"/>
  <cols>
    <col min="2" max="15" width="26.625" customWidth="1"/>
  </cols>
  <sheetData>
    <row r="1" spans="1:15" ht="33.75" customHeight="1">
      <c r="A1" s="39" t="s">
        <v>57</v>
      </c>
      <c r="B1" s="39"/>
      <c r="C1" s="39"/>
      <c r="D1" s="39"/>
      <c r="E1" s="39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41">
        <f>DATE(2017,6,26)</f>
        <v>42912</v>
      </c>
      <c r="C2" s="41"/>
      <c r="D2" s="41">
        <f>SUM(B2+1)</f>
        <v>42913</v>
      </c>
      <c r="E2" s="41"/>
      <c r="F2" s="41">
        <f t="shared" ref="F2" si="0">SUM(D2+1)</f>
        <v>42914</v>
      </c>
      <c r="G2" s="41"/>
      <c r="H2" s="41">
        <f t="shared" ref="H2" si="1">SUM(F2+1)</f>
        <v>42915</v>
      </c>
      <c r="I2" s="41"/>
      <c r="J2" s="41">
        <f t="shared" ref="J2" si="2">SUM(H2+1)</f>
        <v>42916</v>
      </c>
      <c r="K2" s="41"/>
      <c r="L2" s="41">
        <f t="shared" ref="L2" si="3">SUM(J2+1)</f>
        <v>42917</v>
      </c>
      <c r="M2" s="41"/>
      <c r="N2" s="41">
        <f t="shared" ref="N2" si="4">SUM(L2+1)</f>
        <v>42918</v>
      </c>
      <c r="O2" s="41"/>
    </row>
    <row r="3" spans="1:15" ht="30" customHeight="1">
      <c r="A3" s="40"/>
      <c r="B3" s="35" t="s">
        <v>2</v>
      </c>
      <c r="C3" s="35" t="s">
        <v>3</v>
      </c>
      <c r="D3" s="35" t="s">
        <v>2</v>
      </c>
      <c r="E3" s="35" t="s">
        <v>3</v>
      </c>
      <c r="F3" s="35" t="s">
        <v>2</v>
      </c>
      <c r="G3" s="35" t="s">
        <v>3</v>
      </c>
      <c r="H3" s="35" t="s">
        <v>2</v>
      </c>
      <c r="I3" s="35" t="s">
        <v>3</v>
      </c>
      <c r="J3" s="35" t="s">
        <v>2</v>
      </c>
      <c r="K3" s="35" t="s">
        <v>3</v>
      </c>
      <c r="L3" s="35" t="s">
        <v>2</v>
      </c>
      <c r="M3" s="35" t="s">
        <v>3</v>
      </c>
      <c r="N3" s="35" t="s">
        <v>2</v>
      </c>
      <c r="O3" s="35" t="s">
        <v>3</v>
      </c>
    </row>
    <row r="4" spans="1:15" s="1" customFormat="1" ht="60" customHeight="1">
      <c r="A4" s="28" t="s">
        <v>60</v>
      </c>
      <c r="B4" s="28" t="s">
        <v>66</v>
      </c>
      <c r="C4" s="28" t="s">
        <v>66</v>
      </c>
      <c r="D4" s="28" t="s">
        <v>68</v>
      </c>
      <c r="E4" s="28" t="s">
        <v>68</v>
      </c>
      <c r="F4" s="28" t="s">
        <v>68</v>
      </c>
      <c r="G4" s="28" t="s">
        <v>68</v>
      </c>
      <c r="H4" s="28" t="s">
        <v>69</v>
      </c>
      <c r="I4" s="28" t="s">
        <v>69</v>
      </c>
      <c r="J4" s="28" t="s">
        <v>67</v>
      </c>
      <c r="K4" s="28" t="s">
        <v>67</v>
      </c>
      <c r="L4" s="28"/>
      <c r="M4" s="28"/>
      <c r="N4" s="28"/>
      <c r="O4" s="28"/>
    </row>
    <row r="5" spans="1:15" ht="24" customHeight="1"/>
    <row r="6" spans="1:15" ht="33.75" customHeight="1">
      <c r="A6" s="39" t="s">
        <v>65</v>
      </c>
      <c r="B6" s="39"/>
      <c r="C6" s="39"/>
      <c r="D6" s="39"/>
      <c r="E6" s="39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41">
        <f>B2+7</f>
        <v>42919</v>
      </c>
      <c r="C7" s="41"/>
      <c r="D7" s="41">
        <f t="shared" ref="D7" si="5">D2+7</f>
        <v>42920</v>
      </c>
      <c r="E7" s="41"/>
      <c r="F7" s="41">
        <f t="shared" ref="F7" si="6">F2+7</f>
        <v>42921</v>
      </c>
      <c r="G7" s="41"/>
      <c r="H7" s="41">
        <f t="shared" ref="H7" si="7">H2+7</f>
        <v>42922</v>
      </c>
      <c r="I7" s="41"/>
      <c r="J7" s="41">
        <f t="shared" ref="J7" si="8">J2+7</f>
        <v>42923</v>
      </c>
      <c r="K7" s="41"/>
      <c r="L7" s="41">
        <f t="shared" ref="L7" si="9">L2+7</f>
        <v>42924</v>
      </c>
      <c r="M7" s="41"/>
      <c r="N7" s="41">
        <f t="shared" ref="N7" si="10">N2+7</f>
        <v>42925</v>
      </c>
      <c r="O7" s="41"/>
    </row>
    <row r="8" spans="1:15" ht="30" customHeight="1">
      <c r="A8" s="40"/>
      <c r="B8" s="35" t="s">
        <v>2</v>
      </c>
      <c r="C8" s="35" t="s">
        <v>3</v>
      </c>
      <c r="D8" s="35" t="s">
        <v>2</v>
      </c>
      <c r="E8" s="35" t="s">
        <v>3</v>
      </c>
      <c r="F8" s="35" t="s">
        <v>2</v>
      </c>
      <c r="G8" s="35" t="s">
        <v>3</v>
      </c>
      <c r="H8" s="35" t="s">
        <v>2</v>
      </c>
      <c r="I8" s="35" t="s">
        <v>3</v>
      </c>
      <c r="J8" s="35" t="s">
        <v>2</v>
      </c>
      <c r="K8" s="35" t="s">
        <v>3</v>
      </c>
      <c r="L8" s="35" t="s">
        <v>2</v>
      </c>
      <c r="M8" s="35" t="s">
        <v>3</v>
      </c>
      <c r="N8" s="35" t="s">
        <v>2</v>
      </c>
      <c r="O8" s="35" t="s">
        <v>3</v>
      </c>
    </row>
    <row r="9" spans="1:15" s="1" customFormat="1" ht="60" customHeight="1">
      <c r="A9" s="28" t="s">
        <v>60</v>
      </c>
      <c r="B9" s="28" t="s">
        <v>70</v>
      </c>
      <c r="C9" s="28" t="s">
        <v>70</v>
      </c>
      <c r="D9" s="28" t="s">
        <v>70</v>
      </c>
      <c r="E9" s="28" t="s">
        <v>70</v>
      </c>
      <c r="F9" s="28" t="s">
        <v>70</v>
      </c>
      <c r="G9" s="28" t="s">
        <v>70</v>
      </c>
      <c r="H9" s="28" t="s">
        <v>70</v>
      </c>
      <c r="I9" s="28" t="s">
        <v>70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G9" sqref="G9:K9"/>
    </sheetView>
  </sheetViews>
  <sheetFormatPr defaultRowHeight="14.25"/>
  <cols>
    <col min="2" max="15" width="26.625" customWidth="1"/>
  </cols>
  <sheetData>
    <row r="1" spans="1:15" ht="33.75" customHeight="1">
      <c r="A1" s="39" t="s">
        <v>57</v>
      </c>
      <c r="B1" s="39"/>
      <c r="C1" s="39"/>
      <c r="D1" s="39"/>
      <c r="E1" s="39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41">
        <f>DATE(2017,6,12)</f>
        <v>42898</v>
      </c>
      <c r="C2" s="41"/>
      <c r="D2" s="41">
        <f>SUM(B2+1)</f>
        <v>42899</v>
      </c>
      <c r="E2" s="41"/>
      <c r="F2" s="41">
        <f t="shared" ref="F2" si="0">SUM(D2+1)</f>
        <v>42900</v>
      </c>
      <c r="G2" s="41"/>
      <c r="H2" s="41">
        <f t="shared" ref="H2" si="1">SUM(F2+1)</f>
        <v>42901</v>
      </c>
      <c r="I2" s="41"/>
      <c r="J2" s="41">
        <f t="shared" ref="J2" si="2">SUM(H2+1)</f>
        <v>42902</v>
      </c>
      <c r="K2" s="41"/>
      <c r="L2" s="41">
        <f t="shared" ref="L2" si="3">SUM(J2+1)</f>
        <v>42903</v>
      </c>
      <c r="M2" s="41"/>
      <c r="N2" s="41">
        <f t="shared" ref="N2" si="4">SUM(L2+1)</f>
        <v>42904</v>
      </c>
      <c r="O2" s="41"/>
    </row>
    <row r="3" spans="1:15" ht="30" customHeight="1">
      <c r="A3" s="40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60</v>
      </c>
      <c r="B4" s="28" t="s">
        <v>62</v>
      </c>
      <c r="C4" s="28" t="s">
        <v>62</v>
      </c>
      <c r="D4" s="28" t="s">
        <v>63</v>
      </c>
      <c r="E4" s="28" t="s">
        <v>63</v>
      </c>
      <c r="F4" s="28" t="s">
        <v>63</v>
      </c>
      <c r="G4" s="28" t="s">
        <v>63</v>
      </c>
      <c r="H4" s="28" t="s">
        <v>63</v>
      </c>
      <c r="I4" s="28" t="s">
        <v>63</v>
      </c>
      <c r="J4" s="28" t="s">
        <v>63</v>
      </c>
      <c r="K4" s="28" t="s">
        <v>63</v>
      </c>
      <c r="L4" s="28"/>
      <c r="M4" s="28"/>
      <c r="N4" s="28"/>
      <c r="O4" s="28"/>
    </row>
    <row r="5" spans="1:15" ht="24" customHeight="1"/>
    <row r="6" spans="1:15" ht="33.75" customHeight="1">
      <c r="A6" s="39" t="s">
        <v>65</v>
      </c>
      <c r="B6" s="39"/>
      <c r="C6" s="39"/>
      <c r="D6" s="39"/>
      <c r="E6" s="39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41">
        <f>B2+7</f>
        <v>42905</v>
      </c>
      <c r="C7" s="41"/>
      <c r="D7" s="41">
        <f t="shared" ref="D7" si="5">D2+7</f>
        <v>42906</v>
      </c>
      <c r="E7" s="41"/>
      <c r="F7" s="41">
        <f t="shared" ref="F7" si="6">F2+7</f>
        <v>42907</v>
      </c>
      <c r="G7" s="41"/>
      <c r="H7" s="41">
        <f t="shared" ref="H7" si="7">H2+7</f>
        <v>42908</v>
      </c>
      <c r="I7" s="41"/>
      <c r="J7" s="41">
        <f t="shared" ref="J7" si="8">J2+7</f>
        <v>42909</v>
      </c>
      <c r="K7" s="41"/>
      <c r="L7" s="41">
        <f t="shared" ref="L7" si="9">L2+7</f>
        <v>42910</v>
      </c>
      <c r="M7" s="41"/>
      <c r="N7" s="41">
        <f t="shared" ref="N7" si="10">N2+7</f>
        <v>42911</v>
      </c>
      <c r="O7" s="41"/>
    </row>
    <row r="8" spans="1:15" ht="30" customHeight="1">
      <c r="A8" s="40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60</v>
      </c>
      <c r="B9" s="28" t="s">
        <v>71</v>
      </c>
      <c r="C9" s="28" t="s">
        <v>71</v>
      </c>
      <c r="D9" s="28" t="s">
        <v>71</v>
      </c>
      <c r="E9" s="28" t="s">
        <v>71</v>
      </c>
      <c r="F9" s="28" t="s">
        <v>71</v>
      </c>
      <c r="G9" s="28" t="s">
        <v>71</v>
      </c>
      <c r="H9" s="28" t="s">
        <v>71</v>
      </c>
      <c r="I9" s="28" t="s">
        <v>71</v>
      </c>
      <c r="J9" s="28" t="s">
        <v>71</v>
      </c>
      <c r="K9" s="28" t="s">
        <v>71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9" t="s">
        <v>0</v>
      </c>
      <c r="B1" s="49" t="s">
        <v>1</v>
      </c>
      <c r="C1" s="42" t="s">
        <v>36</v>
      </c>
      <c r="D1" s="43"/>
      <c r="E1" s="44" t="s">
        <v>37</v>
      </c>
      <c r="F1" s="44"/>
      <c r="G1" s="44" t="s">
        <v>38</v>
      </c>
      <c r="H1" s="44"/>
      <c r="I1" s="44" t="s">
        <v>39</v>
      </c>
      <c r="J1" s="44"/>
      <c r="K1" s="42" t="s">
        <v>40</v>
      </c>
      <c r="L1" s="43"/>
      <c r="M1" s="2" t="s">
        <v>41</v>
      </c>
      <c r="N1" s="2" t="s">
        <v>42</v>
      </c>
    </row>
    <row r="2" spans="1:14" ht="24.95" customHeight="1">
      <c r="A2" s="49"/>
      <c r="B2" s="49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7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5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6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7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5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6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7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5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6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7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5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6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5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5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6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7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5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6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7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6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8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8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8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8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8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8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8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8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8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8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8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newest</vt:lpstr>
      <vt:lpstr>week29-30</vt:lpstr>
      <vt:lpstr>week23-24</vt:lpstr>
      <vt:lpstr>week26-27</vt:lpstr>
      <vt:lpstr>week24-25</vt:lpstr>
      <vt:lpstr>20160328-20160403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Windows 用户</cp:lastModifiedBy>
  <cp:lastPrinted>2016-10-25T06:48:00Z</cp:lastPrinted>
  <dcterms:created xsi:type="dcterms:W3CDTF">2015-07-29T00:45:00Z</dcterms:created>
  <dcterms:modified xsi:type="dcterms:W3CDTF">2018-01-14T13:00:53Z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