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/>
  <mc:AlternateContent xmlns:mc="http://schemas.openxmlformats.org/markup-compatibility/2006">
    <mc:Choice Requires="x15">
      <x15ac:absPath xmlns:x15ac="http://schemas.microsoft.com/office/spreadsheetml/2010/11/ac" url="D:\Project-Process-library\Weekly Schedule\"/>
    </mc:Choice>
  </mc:AlternateContent>
  <bookViews>
    <workbookView xWindow="-195" yWindow="135" windowWidth="28200" windowHeight="11025" tabRatio="781"/>
  </bookViews>
  <sheets>
    <sheet name="Week 33-34" sheetId="16" r:id="rId1"/>
    <sheet name="Week 32-33" sheetId="15" r:id="rId2"/>
    <sheet name="Week 31-32" sheetId="14" r:id="rId3"/>
    <sheet name="Week 30-31" sheetId="13" r:id="rId4"/>
    <sheet name="Week 29-30" sheetId="12" r:id="rId5"/>
    <sheet name="Week 28-29" sheetId="11" r:id="rId6"/>
    <sheet name="Week 27-28" sheetId="10" r:id="rId7"/>
    <sheet name="Week 26-27" sheetId="9" r:id="rId8"/>
    <sheet name="Week 25-26" sheetId="8" r:id="rId9"/>
    <sheet name="Week 24-25" sheetId="7" r:id="rId10"/>
    <sheet name="Week 23-24" sheetId="6" r:id="rId11"/>
    <sheet name="20160328-20160403" sheetId="5" state="hidden" r:id="rId12"/>
  </sheets>
  <calcPr calcId="162913"/>
</workbook>
</file>

<file path=xl/calcChain.xml><?xml version="1.0" encoding="utf-8"?>
<calcChain xmlns="http://schemas.openxmlformats.org/spreadsheetml/2006/main">
  <c r="B2" i="16" l="1"/>
  <c r="D2" i="16" s="1"/>
  <c r="F2" i="16" l="1"/>
  <c r="D7" i="16"/>
  <c r="B7" i="16"/>
  <c r="G6" i="16" s="1"/>
  <c r="G1" i="16"/>
  <c r="B2" i="15"/>
  <c r="D2" i="15" s="1"/>
  <c r="G1" i="15"/>
  <c r="F7" i="16" l="1"/>
  <c r="H2" i="16"/>
  <c r="F2" i="15"/>
  <c r="D7" i="15"/>
  <c r="B7" i="15"/>
  <c r="G6" i="15" s="1"/>
  <c r="B2" i="14"/>
  <c r="D2" i="14" s="1"/>
  <c r="G1" i="14"/>
  <c r="J2" i="16" l="1"/>
  <c r="H7" i="16"/>
  <c r="F7" i="15"/>
  <c r="H2" i="15"/>
  <c r="F2" i="14"/>
  <c r="D7" i="14"/>
  <c r="B7" i="14"/>
  <c r="G6" i="14" s="1"/>
  <c r="B2" i="13"/>
  <c r="D2" i="13" s="1"/>
  <c r="G1" i="13"/>
  <c r="L2" i="16" l="1"/>
  <c r="J7" i="16"/>
  <c r="J2" i="15"/>
  <c r="H7" i="15"/>
  <c r="F7" i="14"/>
  <c r="H2" i="14"/>
  <c r="F2" i="13"/>
  <c r="D7" i="13"/>
  <c r="B7" i="13"/>
  <c r="G6" i="13" s="1"/>
  <c r="B2" i="12"/>
  <c r="D2" i="12" s="1"/>
  <c r="N2" i="16" l="1"/>
  <c r="N7" i="16" s="1"/>
  <c r="L7" i="16"/>
  <c r="L2" i="15"/>
  <c r="J7" i="15"/>
  <c r="J2" i="14"/>
  <c r="H7" i="14"/>
  <c r="F7" i="13"/>
  <c r="H2" i="13"/>
  <c r="G1" i="12"/>
  <c r="D7" i="12"/>
  <c r="F2" i="12"/>
  <c r="B7" i="12"/>
  <c r="G6" i="12" s="1"/>
  <c r="B2" i="11"/>
  <c r="D2" i="11" s="1"/>
  <c r="N2" i="15" l="1"/>
  <c r="N7" i="15" s="1"/>
  <c r="L7" i="15"/>
  <c r="L2" i="14"/>
  <c r="J7" i="14"/>
  <c r="J2" i="13"/>
  <c r="H7" i="13"/>
  <c r="H2" i="12"/>
  <c r="F7" i="12"/>
  <c r="G1" i="11"/>
  <c r="F2" i="11"/>
  <c r="D7" i="11"/>
  <c r="B7" i="11"/>
  <c r="G6" i="11" s="1"/>
  <c r="B2" i="10"/>
  <c r="G1" i="10" s="1"/>
  <c r="N2" i="14" l="1"/>
  <c r="N7" i="14" s="1"/>
  <c r="L7" i="14"/>
  <c r="L2" i="13"/>
  <c r="J7" i="13"/>
  <c r="J2" i="12"/>
  <c r="H7" i="12"/>
  <c r="F7" i="11"/>
  <c r="H2" i="11"/>
  <c r="B7" i="10"/>
  <c r="G6" i="10" s="1"/>
  <c r="D2" i="10"/>
  <c r="B2" i="9"/>
  <c r="D2" i="9"/>
  <c r="N2" i="13" l="1"/>
  <c r="N7" i="13" s="1"/>
  <c r="L7" i="13"/>
  <c r="L2" i="12"/>
  <c r="J7" i="12"/>
  <c r="J2" i="11"/>
  <c r="H7" i="11"/>
  <c r="F2" i="10"/>
  <c r="D7" i="10"/>
  <c r="F2" i="9"/>
  <c r="D7" i="9"/>
  <c r="G1" i="9"/>
  <c r="B7" i="9"/>
  <c r="G6" i="9" s="1"/>
  <c r="B2" i="8"/>
  <c r="B7" i="8" s="1"/>
  <c r="G6" i="8" s="1"/>
  <c r="L7" i="12" l="1"/>
  <c r="N2" i="12"/>
  <c r="N7" i="12" s="1"/>
  <c r="L2" i="11"/>
  <c r="J7" i="11"/>
  <c r="H2" i="10"/>
  <c r="F7" i="10"/>
  <c r="F7" i="9"/>
  <c r="H2" i="9"/>
  <c r="D2" i="8"/>
  <c r="D7" i="8" s="1"/>
  <c r="G1" i="8"/>
  <c r="N2" i="11" l="1"/>
  <c r="N7" i="11" s="1"/>
  <c r="L7" i="11"/>
  <c r="H7" i="10"/>
  <c r="J2" i="10"/>
  <c r="J2" i="9"/>
  <c r="H7" i="9"/>
  <c r="F2" i="8"/>
  <c r="H2" i="8" s="1"/>
  <c r="F7" i="8"/>
  <c r="L2" i="10" l="1"/>
  <c r="J7" i="10"/>
  <c r="L2" i="9"/>
  <c r="J7" i="9"/>
  <c r="J2" i="8"/>
  <c r="H7" i="8"/>
  <c r="N2" i="10" l="1"/>
  <c r="N7" i="10" s="1"/>
  <c r="L7" i="10"/>
  <c r="N2" i="9"/>
  <c r="N7" i="9" s="1"/>
  <c r="L7" i="9"/>
  <c r="L2" i="8"/>
  <c r="J7" i="8"/>
  <c r="L7" i="8" l="1"/>
  <c r="N2" i="8"/>
  <c r="N7" i="8" s="1"/>
  <c r="B2" i="7" l="1"/>
  <c r="G1" i="7" s="1"/>
  <c r="B7" i="7" l="1"/>
  <c r="G6" i="7" s="1"/>
  <c r="D2" i="7"/>
  <c r="B2" i="6"/>
  <c r="F2" i="7" l="1"/>
  <c r="D7" i="7"/>
  <c r="G1" i="6"/>
  <c r="B7" i="6"/>
  <c r="G6" i="6" s="1"/>
  <c r="D2" i="6"/>
  <c r="F7" i="7" l="1"/>
  <c r="H2" i="7"/>
  <c r="D7" i="6"/>
  <c r="F2" i="6"/>
  <c r="J2" i="7" l="1"/>
  <c r="H7" i="7"/>
  <c r="H2" i="6"/>
  <c r="F7" i="6"/>
  <c r="L2" i="7" l="1"/>
  <c r="J7" i="7"/>
  <c r="H7" i="6"/>
  <c r="J2" i="6"/>
  <c r="N2" i="7" l="1"/>
  <c r="N7" i="7" s="1"/>
  <c r="L7" i="7"/>
  <c r="J7" i="6"/>
  <c r="L2" i="6"/>
  <c r="N2" i="6" l="1"/>
  <c r="N7" i="6" s="1"/>
  <c r="L7" i="6"/>
</calcChain>
</file>

<file path=xl/sharedStrings.xml><?xml version="1.0" encoding="utf-8"?>
<sst xmlns="http://schemas.openxmlformats.org/spreadsheetml/2006/main" count="682" uniqueCount="127">
  <si>
    <t>分组</t>
  </si>
  <si>
    <t>姓名</t>
  </si>
  <si>
    <t>上午</t>
  </si>
  <si>
    <t>下午</t>
  </si>
  <si>
    <t>经理</t>
  </si>
  <si>
    <t>马春旺</t>
  </si>
  <si>
    <t>韩风</t>
  </si>
  <si>
    <t>长孙菲</t>
  </si>
  <si>
    <t>王冬冬</t>
  </si>
  <si>
    <t>刘淑敏</t>
  </si>
  <si>
    <t>李达</t>
  </si>
  <si>
    <t>王自冲</t>
  </si>
  <si>
    <t>马聪磊</t>
  </si>
  <si>
    <t>刘子龙</t>
  </si>
  <si>
    <t>吕冰</t>
  </si>
  <si>
    <t>欧阳</t>
  </si>
  <si>
    <t>副经理</t>
  </si>
  <si>
    <t>龚喜杰</t>
  </si>
  <si>
    <t>左小军</t>
  </si>
  <si>
    <t>李哲</t>
  </si>
  <si>
    <t>贺磊</t>
  </si>
  <si>
    <t>李鹏</t>
  </si>
  <si>
    <t>毕鑫龙</t>
  </si>
  <si>
    <t>程玉彬</t>
  </si>
  <si>
    <t>王博</t>
  </si>
  <si>
    <t>高佩艳</t>
  </si>
  <si>
    <t>王洪波</t>
  </si>
  <si>
    <t>熊帅</t>
  </si>
  <si>
    <t>魏志杰</t>
  </si>
  <si>
    <t>施威</t>
  </si>
  <si>
    <t>刘程琳</t>
  </si>
  <si>
    <t>张帆</t>
  </si>
  <si>
    <t>王瑞萍</t>
  </si>
  <si>
    <t>庄岩</t>
  </si>
  <si>
    <t>胡俊燕</t>
  </si>
  <si>
    <t>张华</t>
  </si>
  <si>
    <t>3月28日 星期一</t>
  </si>
  <si>
    <t>3月29日 星期二</t>
  </si>
  <si>
    <t>3月30日 星期三</t>
  </si>
  <si>
    <t>3月31日 星期四</t>
  </si>
  <si>
    <t>4月1日 星期五</t>
  </si>
  <si>
    <t>4月2日 星期六</t>
  </si>
  <si>
    <t>4月3日 星期日</t>
  </si>
  <si>
    <t>一组</t>
  </si>
  <si>
    <t>二组</t>
  </si>
  <si>
    <t>刘超军</t>
  </si>
  <si>
    <t>三组</t>
  </si>
  <si>
    <t>四组</t>
  </si>
  <si>
    <t>赵胜利</t>
  </si>
  <si>
    <t>吴志明</t>
  </si>
  <si>
    <t>五组</t>
  </si>
  <si>
    <t>六组</t>
  </si>
  <si>
    <t>七组</t>
  </si>
  <si>
    <t>八组</t>
  </si>
  <si>
    <t>张琦</t>
  </si>
  <si>
    <t>运营中心</t>
  </si>
  <si>
    <t>张诚</t>
  </si>
  <si>
    <t>Weekly schedule</t>
  </si>
  <si>
    <t>Week</t>
  </si>
  <si>
    <t>人员</t>
  </si>
  <si>
    <t>郑州银行无纸化（外出）</t>
    <phoneticPr fontId="18" type="noConversion"/>
  </si>
  <si>
    <t>杨竞</t>
    <phoneticPr fontId="18" type="noConversion"/>
  </si>
  <si>
    <t>支持沙县小吃项目上线。解决印章字体问题，定为仿宋。修订接口文档和demo程序（外出）</t>
    <phoneticPr fontId="18" type="noConversion"/>
  </si>
  <si>
    <t>沙县小吃项目上线后沟通。贸融渠道需求初步沟通。修订接口文档和demo程序。（外出）</t>
    <phoneticPr fontId="18" type="noConversion"/>
  </si>
  <si>
    <t>郑州银行无纸化项目梳理</t>
    <phoneticPr fontId="18" type="noConversion"/>
  </si>
  <si>
    <t>增加验章接口和demo</t>
  </si>
  <si>
    <t>编写百信银行投标文件</t>
    <phoneticPr fontId="18" type="noConversion"/>
  </si>
  <si>
    <t>配合百信银行项目投标</t>
    <phoneticPr fontId="18" type="noConversion"/>
  </si>
  <si>
    <t>产品学习</t>
    <phoneticPr fontId="18" type="noConversion"/>
  </si>
  <si>
    <t>编写百信银行投标文件</t>
    <phoneticPr fontId="18" type="noConversion"/>
  </si>
  <si>
    <t>沟通百信银行投标文件</t>
    <phoneticPr fontId="18" type="noConversion"/>
  </si>
  <si>
    <t>准备无纸化汇报</t>
    <phoneticPr fontId="18" type="noConversion"/>
  </si>
  <si>
    <t>准备无纸化汇报
郑行贸融需求需要支持，内部梳理方案，确认ukey签名可行</t>
    <phoneticPr fontId="18" type="noConversion"/>
  </si>
  <si>
    <t>产品学习</t>
    <phoneticPr fontId="18" type="noConversion"/>
  </si>
  <si>
    <t>（外出）昆仑银行无纸化交流</t>
    <phoneticPr fontId="18" type="noConversion"/>
  </si>
  <si>
    <t>（外出）郑州银行贸融无纸化交流</t>
    <phoneticPr fontId="18" type="noConversion"/>
  </si>
  <si>
    <t>（外出）郑州银行贸融无纸化交流</t>
    <phoneticPr fontId="18" type="noConversion"/>
  </si>
  <si>
    <t>新员工培训</t>
    <phoneticPr fontId="18" type="noConversion"/>
  </si>
  <si>
    <t>制作无纸化分享PPT
远程沟通解决郑行问题</t>
    <phoneticPr fontId="18" type="noConversion"/>
  </si>
  <si>
    <t>跟进郑行无纸化进度</t>
    <phoneticPr fontId="18" type="noConversion"/>
  </si>
  <si>
    <t>无纸化分享</t>
    <phoneticPr fontId="18" type="noConversion"/>
  </si>
  <si>
    <t>项目梳理</t>
    <phoneticPr fontId="18" type="noConversion"/>
  </si>
  <si>
    <t>项目梳理
制作无纸化分享PPT</t>
    <phoneticPr fontId="18" type="noConversion"/>
  </si>
  <si>
    <t>项目梳理
制作无纸化分享PPT</t>
    <phoneticPr fontId="18" type="noConversion"/>
  </si>
  <si>
    <t>项目梳理
制作无纸化分享PPT</t>
    <phoneticPr fontId="18" type="noConversion"/>
  </si>
  <si>
    <t>无纸化组会议
推动郑州银行项目</t>
    <phoneticPr fontId="18" type="noConversion"/>
  </si>
  <si>
    <t>无纸化分享
推动郑州银行项目</t>
    <phoneticPr fontId="18" type="noConversion"/>
  </si>
  <si>
    <t>产品学习熟悉接口
推动郑州银行项目</t>
    <phoneticPr fontId="18" type="noConversion"/>
  </si>
  <si>
    <t>产品学习熟悉接口
推动郑州银行项目</t>
    <phoneticPr fontId="18" type="noConversion"/>
  </si>
  <si>
    <t>项目梳理
产品学习</t>
    <phoneticPr fontId="18" type="noConversion"/>
  </si>
  <si>
    <t>RA部署</t>
  </si>
  <si>
    <t>RA部署</t>
    <phoneticPr fontId="18" type="noConversion"/>
  </si>
  <si>
    <t>郑州银行项目梳理
无纸化产品深入学习</t>
    <phoneticPr fontId="18" type="noConversion"/>
  </si>
  <si>
    <t>郑州银行编制项目文档
 重庆农村商业银行柜面无纸化项目售前沟通</t>
    <phoneticPr fontId="18" type="noConversion"/>
  </si>
  <si>
    <t>郑州银行柜面和资金监管业务无纸化沟通</t>
    <phoneticPr fontId="18" type="noConversion"/>
  </si>
  <si>
    <t>郑州银行编制项目文档</t>
    <phoneticPr fontId="18" type="noConversion"/>
  </si>
  <si>
    <t>郑州银行项目梳理</t>
    <phoneticPr fontId="18" type="noConversion"/>
  </si>
  <si>
    <t>参加产品会年中汇报</t>
    <phoneticPr fontId="18" type="noConversion"/>
  </si>
  <si>
    <t>郑州银行柜面无纸化（外出）</t>
    <phoneticPr fontId="18" type="noConversion"/>
  </si>
  <si>
    <t>吉林亿联银行正式环境部署准备
项目梳理</t>
    <phoneticPr fontId="18" type="noConversion"/>
  </si>
  <si>
    <t>吉林亿联银行正式环境部署准备
搭伙科技保险行业无纸化解决方案编制</t>
    <phoneticPr fontId="18" type="noConversion"/>
  </si>
  <si>
    <t>吉林亿联银行正式环境部署准备
郑州银行实施方案增加柜面业务</t>
    <phoneticPr fontId="18" type="noConversion"/>
  </si>
  <si>
    <t>吉林亿联银行正式环境部署准备
郑州银行实施方案增加柜面业务
搭伙科技保险行业无纸化解决方案编制</t>
    <phoneticPr fontId="18" type="noConversion"/>
  </si>
  <si>
    <t>吉林亿联银行正式环境部署
郑州银行项目梳理</t>
    <phoneticPr fontId="18" type="noConversion"/>
  </si>
  <si>
    <t>吉林亿联银行无纸化测试环境部署（外出）</t>
    <phoneticPr fontId="18" type="noConversion"/>
  </si>
  <si>
    <t>吉林亿联银行无纸化应用场景沟通
接口讲解、demo调通
部署文档、接口文档编制（外出）</t>
    <phoneticPr fontId="18" type="noConversion"/>
  </si>
  <si>
    <t>吉林亿联银行正式环境部署准备
郑州银行项目梳理</t>
    <phoneticPr fontId="18" type="noConversion"/>
  </si>
  <si>
    <t>吉林亿联银行无纸化正式环境部署（外出）</t>
    <phoneticPr fontId="18" type="noConversion"/>
  </si>
  <si>
    <t>吉林亿联银行正式环境部署准备
威海商业银行集成报错定位和解决</t>
    <phoneticPr fontId="18" type="noConversion"/>
  </si>
  <si>
    <t>项目梳理
编制亿联银行实施方案
编制投标文件</t>
    <phoneticPr fontId="18" type="noConversion"/>
  </si>
  <si>
    <t>山东农信社投标文件</t>
    <phoneticPr fontId="18" type="noConversion"/>
  </si>
  <si>
    <t>山东农信社投标文件
郑州银行资金监管集成问题沟通</t>
    <phoneticPr fontId="18" type="noConversion"/>
  </si>
  <si>
    <t>吉林亿联银行服务器证书问题沟通
包商银行投标文件</t>
    <phoneticPr fontId="18" type="noConversion"/>
  </si>
  <si>
    <t>包商银行投标文件</t>
  </si>
  <si>
    <t>吉林亿联银行集成沟通
郑州银行集成沟通</t>
    <phoneticPr fontId="18" type="noConversion"/>
  </si>
  <si>
    <t>吉林亿联银行集成现场
郑州银行集成远程支持</t>
    <phoneticPr fontId="18" type="noConversion"/>
  </si>
  <si>
    <t>吉林亿联银行集成现场
郑州银行集成远程支持
行业研究</t>
    <phoneticPr fontId="18" type="noConversion"/>
  </si>
  <si>
    <t>河北网新OA应用证书签章解决方案</t>
    <phoneticPr fontId="18" type="noConversion"/>
  </si>
  <si>
    <t>中银三星二次澄清</t>
    <phoneticPr fontId="18" type="noConversion"/>
  </si>
  <si>
    <t>河北网新OA应用证书签章解决方案
郑行资金监管集成支持</t>
    <phoneticPr fontId="18" type="noConversion"/>
  </si>
  <si>
    <t>周例会</t>
    <phoneticPr fontId="18" type="noConversion"/>
  </si>
  <si>
    <t>河北网新OA应用证书签章解决方案
亿联银行加入IP白名单</t>
    <phoneticPr fontId="18" type="noConversion"/>
  </si>
  <si>
    <t>实施项目支持
行业解决方案编制
OA无纸化应用</t>
    <phoneticPr fontId="18" type="noConversion"/>
  </si>
  <si>
    <t>人行移动OA建设方案</t>
    <phoneticPr fontId="18" type="noConversion"/>
  </si>
  <si>
    <t>人行移动OA建设方案
亿联银行项目沟通</t>
    <phoneticPr fontId="18" type="noConversion"/>
  </si>
  <si>
    <t>人行移动OA建设方案
威商行无纸化上线（外出）</t>
    <phoneticPr fontId="18" type="noConversion"/>
  </si>
  <si>
    <t>威商行无纸化上线（外出）
行业解决方案编制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</si>
</sst>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\ dddd"/>
  </numFmts>
  <fonts count="22">
    <font>
      <sz val="11"/>
      <color theme="1"/>
      <name val="DengXian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sz val="11"/>
      <name val="宋体"/>
      <family val="3"/>
      <charset val="134"/>
    </font>
    <font>
      <sz val="11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rgb="FF9C0006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rgb="FF9C0006"/>
      <name val="DengXian"/>
      <family val="2"/>
      <charset val="134"/>
      <scheme val="minor"/>
    </font>
    <font>
      <sz val="9"/>
      <name val="DengXian"/>
      <charset val="134"/>
      <scheme val="minor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7CE"/>
      </patternFill>
    </fill>
    <fill>
      <patternFill patternType="solid">
        <fgColor rgb="FFDDD9C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94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4">
    <xf numFmtId="0" fontId="0" fillId="0" borderId="0" xfId="0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5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1" xfId="5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right"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vertical="center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176" fontId="21" fillId="5" borderId="1" xfId="0" applyNumberFormat="1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</cellXfs>
  <cellStyles count="94">
    <cellStyle name="差" xfId="5" builtinId="27"/>
    <cellStyle name="差 2" xfId="92"/>
    <cellStyle name="差 3" xfId="19"/>
    <cellStyle name="常规" xfId="0" builtinId="0"/>
    <cellStyle name="常规 10" xfId="17"/>
    <cellStyle name="常规 10 2" xfId="18"/>
    <cellStyle name="常规 11" xfId="21"/>
    <cellStyle name="常规 12" xfId="7"/>
    <cellStyle name="常规 13" xfId="22"/>
    <cellStyle name="常规 13 2 2" xfId="14"/>
    <cellStyle name="常规 13 2 2 2" xfId="16"/>
    <cellStyle name="常规 13 2 2 2 2 2 2" xfId="15"/>
    <cellStyle name="常规 13 2 2 2 2 3" xfId="23"/>
    <cellStyle name="常规 14" xfId="24"/>
    <cellStyle name="常规 15" xfId="26"/>
    <cellStyle name="常规 16" xfId="12"/>
    <cellStyle name="常规 17" xfId="28"/>
    <cellStyle name="常规 18" xfId="30"/>
    <cellStyle name="常规 18 12" xfId="4"/>
    <cellStyle name="常规 18 13" xfId="31"/>
    <cellStyle name="常规 18 14" xfId="10"/>
    <cellStyle name="常规 18 15" xfId="33"/>
    <cellStyle name="常规 18 16" xfId="34"/>
    <cellStyle name="常规 18 17" xfId="36"/>
    <cellStyle name="常规 18 2" xfId="37"/>
    <cellStyle name="常规 18 20" xfId="32"/>
    <cellStyle name="常规 18 22" xfId="35"/>
    <cellStyle name="常规 18 22 10" xfId="87"/>
    <cellStyle name="常规 18 22 3" xfId="38"/>
    <cellStyle name="常规 18 22 4" xfId="39"/>
    <cellStyle name="常规 18 22 5" xfId="40"/>
    <cellStyle name="常规 18 22 5 10" xfId="86"/>
    <cellStyle name="常规 18 22 5 2" xfId="41"/>
    <cellStyle name="常规 18 22 5 4" xfId="20"/>
    <cellStyle name="常规 18 22 5 5" xfId="6"/>
    <cellStyle name="常规 18 22 5 6" xfId="82"/>
    <cellStyle name="常规 18 22 5 7" xfId="81"/>
    <cellStyle name="常规 18 22 5 8" xfId="85"/>
    <cellStyle name="常规 18 22 7" xfId="79"/>
    <cellStyle name="常规 18 23" xfId="42"/>
    <cellStyle name="常规 18 24" xfId="43"/>
    <cellStyle name="常规 18 26" xfId="44"/>
    <cellStyle name="常规 18 27" xfId="45"/>
    <cellStyle name="常规 18 28" xfId="46"/>
    <cellStyle name="常规 18 3" xfId="47"/>
    <cellStyle name="常规 18 30" xfId="80"/>
    <cellStyle name="常规 18 31" xfId="83"/>
    <cellStyle name="常规 18 32" xfId="84"/>
    <cellStyle name="常规 18 5" xfId="48"/>
    <cellStyle name="常规 18 6" xfId="49"/>
    <cellStyle name="常规 18 7" xfId="50"/>
    <cellStyle name="常规 18 8" xfId="51"/>
    <cellStyle name="常规 18 9" xfId="52"/>
    <cellStyle name="常规 19" xfId="54"/>
    <cellStyle name="常规 2" xfId="55"/>
    <cellStyle name="常规 20" xfId="25"/>
    <cellStyle name="常规 21" xfId="11"/>
    <cellStyle name="常规 22" xfId="27"/>
    <cellStyle name="常规 23" xfId="29"/>
    <cellStyle name="常规 24" xfId="53"/>
    <cellStyle name="常规 25" xfId="56"/>
    <cellStyle name="常规 26" xfId="9"/>
    <cellStyle name="常规 27" xfId="57"/>
    <cellStyle name="常规 28" xfId="93"/>
    <cellStyle name="常规 29" xfId="58"/>
    <cellStyle name="常规 3" xfId="59"/>
    <cellStyle name="常规 31" xfId="8"/>
    <cellStyle name="常规 33" xfId="60"/>
    <cellStyle name="常规 36" xfId="62"/>
    <cellStyle name="常规 38" xfId="63"/>
    <cellStyle name="常规 39" xfId="3"/>
    <cellStyle name="常规 4" xfId="64"/>
    <cellStyle name="常规 4 2" xfId="65"/>
    <cellStyle name="常规 40" xfId="66"/>
    <cellStyle name="常规 41" xfId="61"/>
    <cellStyle name="常规 42" xfId="67"/>
    <cellStyle name="常规 44" xfId="2"/>
    <cellStyle name="常规 45" xfId="68"/>
    <cellStyle name="常规 46" xfId="69"/>
    <cellStyle name="常规 47" xfId="70"/>
    <cellStyle name="常规 47 2" xfId="71"/>
    <cellStyle name="常规 47 5" xfId="1"/>
    <cellStyle name="常规 48" xfId="13"/>
    <cellStyle name="常规 49" xfId="72"/>
    <cellStyle name="常规 5" xfId="73"/>
    <cellStyle name="常规 55" xfId="74"/>
    <cellStyle name="常规 6" xfId="90"/>
    <cellStyle name="常规 60" xfId="78"/>
    <cellStyle name="常规 66" xfId="88"/>
    <cellStyle name="常规 67" xfId="89"/>
    <cellStyle name="常规 7" xfId="75"/>
    <cellStyle name="常规 8" xfId="76"/>
    <cellStyle name="常规 9" xfId="77"/>
    <cellStyle name="千位分隔 2" xfId="91"/>
  </cellStyles>
  <dxfs count="0"/>
  <tableStyles count="0" defaultTableStyle="TableStyleMedium2" defaultPivotStyle="PivotStyleMedium7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zoomScale="85" zoomScaleNormal="85" workbookViewId="0">
      <pane xSplit="1" topLeftCell="B1" activePane="topRight" state="frozen"/>
      <selection pane="topRight" activeCell="D9" sqref="D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4" t="s">
        <v>57</v>
      </c>
      <c r="B1" s="44"/>
      <c r="C1" s="44"/>
      <c r="D1" s="44"/>
      <c r="E1" s="44"/>
      <c r="F1" s="29" t="s">
        <v>58</v>
      </c>
      <c r="G1" s="30">
        <f>WEEKNUM(B2)</f>
        <v>33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5" t="s">
        <v>59</v>
      </c>
      <c r="B2" s="43">
        <f>DATE(2017,8,14)</f>
        <v>42961</v>
      </c>
      <c r="C2" s="43"/>
      <c r="D2" s="43">
        <f>SUM(B2+1)</f>
        <v>42962</v>
      </c>
      <c r="E2" s="43"/>
      <c r="F2" s="43">
        <f t="shared" ref="F2" si="0">SUM(D2+1)</f>
        <v>42963</v>
      </c>
      <c r="G2" s="43"/>
      <c r="H2" s="43">
        <f t="shared" ref="H2" si="1">SUM(F2+1)</f>
        <v>42964</v>
      </c>
      <c r="I2" s="43"/>
      <c r="J2" s="43">
        <f t="shared" ref="J2" si="2">SUM(H2+1)</f>
        <v>42965</v>
      </c>
      <c r="K2" s="43"/>
      <c r="L2" s="43">
        <f t="shared" ref="L2" si="3">SUM(J2+1)</f>
        <v>42966</v>
      </c>
      <c r="M2" s="43"/>
      <c r="N2" s="43">
        <f t="shared" ref="N2" si="4">SUM(L2+1)</f>
        <v>42967</v>
      </c>
      <c r="O2" s="43"/>
    </row>
    <row r="3" spans="1:15" ht="30" customHeight="1">
      <c r="A3" s="45"/>
      <c r="B3" s="42" t="s">
        <v>2</v>
      </c>
      <c r="C3" s="42" t="s">
        <v>3</v>
      </c>
      <c r="D3" s="42" t="s">
        <v>2</v>
      </c>
      <c r="E3" s="42" t="s">
        <v>3</v>
      </c>
      <c r="F3" s="42" t="s">
        <v>2</v>
      </c>
      <c r="G3" s="42" t="s">
        <v>3</v>
      </c>
      <c r="H3" s="42" t="s">
        <v>2</v>
      </c>
      <c r="I3" s="42" t="s">
        <v>3</v>
      </c>
      <c r="J3" s="42" t="s">
        <v>2</v>
      </c>
      <c r="K3" s="42" t="s">
        <v>3</v>
      </c>
      <c r="L3" s="42" t="s">
        <v>2</v>
      </c>
      <c r="M3" s="42" t="s">
        <v>3</v>
      </c>
      <c r="N3" s="42" t="s">
        <v>2</v>
      </c>
      <c r="O3" s="42" t="s">
        <v>3</v>
      </c>
    </row>
    <row r="4" spans="1:15" s="1" customFormat="1" ht="60" customHeight="1">
      <c r="A4" s="28" t="s">
        <v>61</v>
      </c>
      <c r="B4" s="28" t="s">
        <v>123</v>
      </c>
      <c r="C4" s="28" t="s">
        <v>123</v>
      </c>
      <c r="D4" s="28" t="s">
        <v>123</v>
      </c>
      <c r="E4" s="28" t="s">
        <v>124</v>
      </c>
      <c r="F4" s="28" t="s">
        <v>125</v>
      </c>
      <c r="G4" s="28" t="s">
        <v>125</v>
      </c>
      <c r="H4" s="28" t="s">
        <v>125</v>
      </c>
      <c r="I4" s="28" t="s">
        <v>125</v>
      </c>
      <c r="J4" s="28" t="s">
        <v>125</v>
      </c>
      <c r="K4" s="28" t="s">
        <v>125</v>
      </c>
      <c r="L4" s="28"/>
      <c r="M4" s="28"/>
      <c r="N4" s="28"/>
      <c r="O4" s="28"/>
    </row>
    <row r="5" spans="1:15" ht="24" customHeight="1"/>
    <row r="6" spans="1:15" ht="33.75" customHeight="1">
      <c r="A6" s="44" t="s">
        <v>57</v>
      </c>
      <c r="B6" s="44"/>
      <c r="C6" s="44"/>
      <c r="D6" s="44"/>
      <c r="E6" s="44"/>
      <c r="F6" s="29" t="s">
        <v>58</v>
      </c>
      <c r="G6" s="30">
        <f>WEEKNUM(B7)</f>
        <v>34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5" t="s">
        <v>59</v>
      </c>
      <c r="B7" s="43">
        <f>B2+7</f>
        <v>42968</v>
      </c>
      <c r="C7" s="43"/>
      <c r="D7" s="43">
        <f t="shared" ref="D7" si="5">D2+7</f>
        <v>42969</v>
      </c>
      <c r="E7" s="43"/>
      <c r="F7" s="43">
        <f t="shared" ref="F7" si="6">F2+7</f>
        <v>42970</v>
      </c>
      <c r="G7" s="43"/>
      <c r="H7" s="43">
        <f t="shared" ref="H7" si="7">H2+7</f>
        <v>42971</v>
      </c>
      <c r="I7" s="43"/>
      <c r="J7" s="43">
        <f t="shared" ref="J7" si="8">J2+7</f>
        <v>42972</v>
      </c>
      <c r="K7" s="43"/>
      <c r="L7" s="43">
        <f t="shared" ref="L7" si="9">L2+7</f>
        <v>42973</v>
      </c>
      <c r="M7" s="43"/>
      <c r="N7" s="43">
        <f t="shared" ref="N7" si="10">N2+7</f>
        <v>42974</v>
      </c>
      <c r="O7" s="43"/>
    </row>
    <row r="8" spans="1:15" ht="30" customHeight="1">
      <c r="A8" s="45"/>
      <c r="B8" s="42" t="s">
        <v>2</v>
      </c>
      <c r="C8" s="42" t="s">
        <v>3</v>
      </c>
      <c r="D8" s="42" t="s">
        <v>2</v>
      </c>
      <c r="E8" s="42" t="s">
        <v>3</v>
      </c>
      <c r="F8" s="42" t="s">
        <v>2</v>
      </c>
      <c r="G8" s="42" t="s">
        <v>3</v>
      </c>
      <c r="H8" s="42" t="s">
        <v>2</v>
      </c>
      <c r="I8" s="42" t="s">
        <v>3</v>
      </c>
      <c r="J8" s="42" t="s">
        <v>2</v>
      </c>
      <c r="K8" s="42" t="s">
        <v>3</v>
      </c>
      <c r="L8" s="42" t="s">
        <v>2</v>
      </c>
      <c r="M8" s="42" t="s">
        <v>3</v>
      </c>
      <c r="N8" s="42" t="s">
        <v>2</v>
      </c>
      <c r="O8" s="42" t="s">
        <v>3</v>
      </c>
    </row>
    <row r="9" spans="1:15" s="1" customFormat="1" ht="60" customHeight="1">
      <c r="A9" s="28" t="s">
        <v>61</v>
      </c>
      <c r="B9" s="28" t="s">
        <v>126</v>
      </c>
      <c r="C9" s="28" t="s">
        <v>126</v>
      </c>
      <c r="D9" s="28" t="s">
        <v>126</v>
      </c>
      <c r="E9" s="28" t="s">
        <v>126</v>
      </c>
      <c r="F9" s="28" t="s">
        <v>126</v>
      </c>
      <c r="G9" s="28" t="s">
        <v>126</v>
      </c>
      <c r="H9" s="28" t="s">
        <v>126</v>
      </c>
      <c r="I9" s="28" t="s">
        <v>126</v>
      </c>
      <c r="J9" s="28" t="s">
        <v>126</v>
      </c>
      <c r="K9" s="28" t="s">
        <v>126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D9" sqref="D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4" t="s">
        <v>57</v>
      </c>
      <c r="B1" s="44"/>
      <c r="C1" s="44"/>
      <c r="D1" s="44"/>
      <c r="E1" s="44"/>
      <c r="F1" s="29" t="s">
        <v>58</v>
      </c>
      <c r="G1" s="30">
        <f>WEEKNUM(B2)</f>
        <v>32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5" t="s">
        <v>59</v>
      </c>
      <c r="B2" s="43">
        <f>DATE(2017,8,7)</f>
        <v>42954</v>
      </c>
      <c r="C2" s="43"/>
      <c r="D2" s="43">
        <f>SUM(B2+1)</f>
        <v>42955</v>
      </c>
      <c r="E2" s="43"/>
      <c r="F2" s="43">
        <f t="shared" ref="F2" si="0">SUM(D2+1)</f>
        <v>42956</v>
      </c>
      <c r="G2" s="43"/>
      <c r="H2" s="43">
        <f t="shared" ref="H2" si="1">SUM(F2+1)</f>
        <v>42957</v>
      </c>
      <c r="I2" s="43"/>
      <c r="J2" s="43">
        <f t="shared" ref="J2" si="2">SUM(H2+1)</f>
        <v>42958</v>
      </c>
      <c r="K2" s="43"/>
      <c r="L2" s="43">
        <f t="shared" ref="L2" si="3">SUM(J2+1)</f>
        <v>42959</v>
      </c>
      <c r="M2" s="43"/>
      <c r="N2" s="43">
        <f t="shared" ref="N2" si="4">SUM(L2+1)</f>
        <v>42960</v>
      </c>
      <c r="O2" s="43"/>
    </row>
    <row r="3" spans="1:15" ht="30" customHeight="1">
      <c r="A3" s="45"/>
      <c r="B3" s="41" t="s">
        <v>2</v>
      </c>
      <c r="C3" s="41" t="s">
        <v>3</v>
      </c>
      <c r="D3" s="41" t="s">
        <v>2</v>
      </c>
      <c r="E3" s="41" t="s">
        <v>3</v>
      </c>
      <c r="F3" s="41" t="s">
        <v>2</v>
      </c>
      <c r="G3" s="41" t="s">
        <v>3</v>
      </c>
      <c r="H3" s="41" t="s">
        <v>2</v>
      </c>
      <c r="I3" s="41" t="s">
        <v>3</v>
      </c>
      <c r="J3" s="41" t="s">
        <v>2</v>
      </c>
      <c r="K3" s="41" t="s">
        <v>3</v>
      </c>
      <c r="L3" s="41" t="s">
        <v>2</v>
      </c>
      <c r="M3" s="41" t="s">
        <v>3</v>
      </c>
      <c r="N3" s="41" t="s">
        <v>2</v>
      </c>
      <c r="O3" s="41" t="s">
        <v>3</v>
      </c>
    </row>
    <row r="4" spans="1:15" s="1" customFormat="1" ht="60" customHeight="1">
      <c r="A4" s="28" t="s">
        <v>61</v>
      </c>
      <c r="B4" s="28" t="s">
        <v>118</v>
      </c>
      <c r="C4" s="28" t="s">
        <v>118</v>
      </c>
      <c r="D4" s="28" t="s">
        <v>117</v>
      </c>
      <c r="E4" s="28" t="s">
        <v>117</v>
      </c>
      <c r="F4" s="28" t="s">
        <v>121</v>
      </c>
      <c r="G4" s="28" t="s">
        <v>119</v>
      </c>
      <c r="H4" s="28" t="s">
        <v>117</v>
      </c>
      <c r="I4" s="28" t="s">
        <v>119</v>
      </c>
      <c r="J4" s="28" t="s">
        <v>120</v>
      </c>
      <c r="K4" s="28" t="s">
        <v>113</v>
      </c>
      <c r="L4" s="28"/>
      <c r="M4" s="28"/>
      <c r="N4" s="28"/>
      <c r="O4" s="28"/>
    </row>
    <row r="5" spans="1:15" ht="24" customHeight="1"/>
    <row r="6" spans="1:15" ht="33.75" customHeight="1">
      <c r="A6" s="44" t="s">
        <v>57</v>
      </c>
      <c r="B6" s="44"/>
      <c r="C6" s="44"/>
      <c r="D6" s="44"/>
      <c r="E6" s="44"/>
      <c r="F6" s="29" t="s">
        <v>58</v>
      </c>
      <c r="G6" s="30">
        <f>WEEKNUM(B7)</f>
        <v>33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5" t="s">
        <v>59</v>
      </c>
      <c r="B7" s="43">
        <f>B2+7</f>
        <v>42961</v>
      </c>
      <c r="C7" s="43"/>
      <c r="D7" s="43">
        <f t="shared" ref="D7" si="5">D2+7</f>
        <v>42962</v>
      </c>
      <c r="E7" s="43"/>
      <c r="F7" s="43">
        <f t="shared" ref="F7" si="6">F2+7</f>
        <v>42963</v>
      </c>
      <c r="G7" s="43"/>
      <c r="H7" s="43">
        <f t="shared" ref="H7" si="7">H2+7</f>
        <v>42964</v>
      </c>
      <c r="I7" s="43"/>
      <c r="J7" s="43">
        <f t="shared" ref="J7" si="8">J2+7</f>
        <v>42965</v>
      </c>
      <c r="K7" s="43"/>
      <c r="L7" s="43">
        <f t="shared" ref="L7" si="9">L2+7</f>
        <v>42966</v>
      </c>
      <c r="M7" s="43"/>
      <c r="N7" s="43">
        <f t="shared" ref="N7" si="10">N2+7</f>
        <v>42967</v>
      </c>
      <c r="O7" s="43"/>
    </row>
    <row r="8" spans="1:15" ht="30" customHeight="1">
      <c r="A8" s="45"/>
      <c r="B8" s="41" t="s">
        <v>2</v>
      </c>
      <c r="C8" s="41" t="s">
        <v>3</v>
      </c>
      <c r="D8" s="41" t="s">
        <v>2</v>
      </c>
      <c r="E8" s="41" t="s">
        <v>3</v>
      </c>
      <c r="F8" s="41" t="s">
        <v>2</v>
      </c>
      <c r="G8" s="41" t="s">
        <v>3</v>
      </c>
      <c r="H8" s="41" t="s">
        <v>2</v>
      </c>
      <c r="I8" s="41" t="s">
        <v>3</v>
      </c>
      <c r="J8" s="41" t="s">
        <v>2</v>
      </c>
      <c r="K8" s="41" t="s">
        <v>3</v>
      </c>
      <c r="L8" s="41" t="s">
        <v>2</v>
      </c>
      <c r="M8" s="41" t="s">
        <v>3</v>
      </c>
      <c r="N8" s="41" t="s">
        <v>2</v>
      </c>
      <c r="O8" s="41" t="s">
        <v>3</v>
      </c>
    </row>
    <row r="9" spans="1:15" s="1" customFormat="1" ht="60" customHeight="1">
      <c r="A9" s="28" t="s">
        <v>61</v>
      </c>
      <c r="B9" s="28" t="s">
        <v>122</v>
      </c>
      <c r="C9" s="28" t="s">
        <v>122</v>
      </c>
      <c r="D9" s="28" t="s">
        <v>122</v>
      </c>
      <c r="E9" s="28" t="s">
        <v>122</v>
      </c>
      <c r="F9" s="28" t="s">
        <v>122</v>
      </c>
      <c r="G9" s="28" t="s">
        <v>122</v>
      </c>
      <c r="H9" s="28" t="s">
        <v>122</v>
      </c>
      <c r="I9" s="28" t="s">
        <v>122</v>
      </c>
      <c r="J9" s="28" t="s">
        <v>122</v>
      </c>
      <c r="K9" s="28" t="s">
        <v>122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B4" sqref="B4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4" t="s">
        <v>57</v>
      </c>
      <c r="B1" s="44"/>
      <c r="C1" s="44"/>
      <c r="D1" s="44"/>
      <c r="E1" s="44"/>
      <c r="F1" s="29" t="s">
        <v>58</v>
      </c>
      <c r="G1" s="30">
        <f>WEEKNUM(B2)</f>
        <v>31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5" t="s">
        <v>59</v>
      </c>
      <c r="B2" s="43">
        <f>DATE(2017,7,31)</f>
        <v>42947</v>
      </c>
      <c r="C2" s="43"/>
      <c r="D2" s="43">
        <f>SUM(B2+1)</f>
        <v>42948</v>
      </c>
      <c r="E2" s="43"/>
      <c r="F2" s="43">
        <f t="shared" ref="F2" si="0">SUM(D2+1)</f>
        <v>42949</v>
      </c>
      <c r="G2" s="43"/>
      <c r="H2" s="43">
        <f t="shared" ref="H2" si="1">SUM(F2+1)</f>
        <v>42950</v>
      </c>
      <c r="I2" s="43"/>
      <c r="J2" s="43">
        <f t="shared" ref="J2" si="2">SUM(H2+1)</f>
        <v>42951</v>
      </c>
      <c r="K2" s="43"/>
      <c r="L2" s="43">
        <f t="shared" ref="L2" si="3">SUM(J2+1)</f>
        <v>42952</v>
      </c>
      <c r="M2" s="43"/>
      <c r="N2" s="43">
        <f t="shared" ref="N2" si="4">SUM(L2+1)</f>
        <v>42953</v>
      </c>
      <c r="O2" s="43"/>
    </row>
    <row r="3" spans="1:15" ht="30" customHeight="1">
      <c r="A3" s="45"/>
      <c r="B3" s="40" t="s">
        <v>2</v>
      </c>
      <c r="C3" s="40" t="s">
        <v>3</v>
      </c>
      <c r="D3" s="40" t="s">
        <v>2</v>
      </c>
      <c r="E3" s="40" t="s">
        <v>3</v>
      </c>
      <c r="F3" s="40" t="s">
        <v>2</v>
      </c>
      <c r="G3" s="40" t="s">
        <v>3</v>
      </c>
      <c r="H3" s="40" t="s">
        <v>2</v>
      </c>
      <c r="I3" s="40" t="s">
        <v>3</v>
      </c>
      <c r="J3" s="40" t="s">
        <v>2</v>
      </c>
      <c r="K3" s="40" t="s">
        <v>3</v>
      </c>
      <c r="L3" s="40" t="s">
        <v>2</v>
      </c>
      <c r="M3" s="40" t="s">
        <v>3</v>
      </c>
      <c r="N3" s="40" t="s">
        <v>2</v>
      </c>
      <c r="O3" s="40" t="s">
        <v>3</v>
      </c>
    </row>
    <row r="4" spans="1:15" s="1" customFormat="1" ht="60" customHeight="1">
      <c r="A4" s="28" t="s">
        <v>61</v>
      </c>
      <c r="B4" s="28" t="s">
        <v>110</v>
      </c>
      <c r="C4" s="28" t="s">
        <v>110</v>
      </c>
      <c r="D4" s="28" t="s">
        <v>110</v>
      </c>
      <c r="E4" s="28" t="s">
        <v>111</v>
      </c>
      <c r="F4" s="28" t="s">
        <v>110</v>
      </c>
      <c r="G4" s="28" t="s">
        <v>112</v>
      </c>
      <c r="H4" s="28" t="s">
        <v>113</v>
      </c>
      <c r="I4" s="28" t="s">
        <v>113</v>
      </c>
      <c r="J4" s="28" t="s">
        <v>113</v>
      </c>
      <c r="K4" s="28" t="s">
        <v>113</v>
      </c>
      <c r="L4" s="28"/>
      <c r="M4" s="28"/>
      <c r="N4" s="28"/>
      <c r="O4" s="28"/>
    </row>
    <row r="5" spans="1:15" ht="24" customHeight="1"/>
    <row r="6" spans="1:15" ht="33.75" customHeight="1">
      <c r="A6" s="44" t="s">
        <v>57</v>
      </c>
      <c r="B6" s="44"/>
      <c r="C6" s="44"/>
      <c r="D6" s="44"/>
      <c r="E6" s="44"/>
      <c r="F6" s="29" t="s">
        <v>58</v>
      </c>
      <c r="G6" s="30">
        <f>WEEKNUM(B7)</f>
        <v>32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5" t="s">
        <v>59</v>
      </c>
      <c r="B7" s="43">
        <f>B2+7</f>
        <v>42954</v>
      </c>
      <c r="C7" s="43"/>
      <c r="D7" s="43">
        <f t="shared" ref="D7" si="5">D2+7</f>
        <v>42955</v>
      </c>
      <c r="E7" s="43"/>
      <c r="F7" s="43">
        <f t="shared" ref="F7" si="6">F2+7</f>
        <v>42956</v>
      </c>
      <c r="G7" s="43"/>
      <c r="H7" s="43">
        <f t="shared" ref="H7" si="7">H2+7</f>
        <v>42957</v>
      </c>
      <c r="I7" s="43"/>
      <c r="J7" s="43">
        <f t="shared" ref="J7" si="8">J2+7</f>
        <v>42958</v>
      </c>
      <c r="K7" s="43"/>
      <c r="L7" s="43">
        <f t="shared" ref="L7" si="9">L2+7</f>
        <v>42959</v>
      </c>
      <c r="M7" s="43"/>
      <c r="N7" s="43">
        <f t="shared" ref="N7" si="10">N2+7</f>
        <v>42960</v>
      </c>
      <c r="O7" s="43"/>
    </row>
    <row r="8" spans="1:15" ht="30" customHeight="1">
      <c r="A8" s="45"/>
      <c r="B8" s="40" t="s">
        <v>2</v>
      </c>
      <c r="C8" s="40" t="s">
        <v>3</v>
      </c>
      <c r="D8" s="40" t="s">
        <v>2</v>
      </c>
      <c r="E8" s="40" t="s">
        <v>3</v>
      </c>
      <c r="F8" s="40" t="s">
        <v>2</v>
      </c>
      <c r="G8" s="40" t="s">
        <v>3</v>
      </c>
      <c r="H8" s="40" t="s">
        <v>2</v>
      </c>
      <c r="I8" s="40" t="s">
        <v>3</v>
      </c>
      <c r="J8" s="40" t="s">
        <v>2</v>
      </c>
      <c r="K8" s="40" t="s">
        <v>3</v>
      </c>
      <c r="L8" s="40" t="s">
        <v>2</v>
      </c>
      <c r="M8" s="40" t="s">
        <v>3</v>
      </c>
      <c r="N8" s="40" t="s">
        <v>2</v>
      </c>
      <c r="O8" s="40" t="s">
        <v>3</v>
      </c>
    </row>
    <row r="9" spans="1:15" s="1" customFormat="1" ht="60" customHeight="1">
      <c r="A9" s="28" t="s">
        <v>61</v>
      </c>
      <c r="B9" s="28" t="s">
        <v>114</v>
      </c>
      <c r="C9" s="28" t="s">
        <v>115</v>
      </c>
      <c r="D9" s="28" t="s">
        <v>116</v>
      </c>
      <c r="E9" s="28" t="s">
        <v>116</v>
      </c>
      <c r="F9" s="28" t="s">
        <v>116</v>
      </c>
      <c r="G9" s="28" t="s">
        <v>116</v>
      </c>
      <c r="H9" s="28" t="s">
        <v>116</v>
      </c>
      <c r="I9" s="28" t="s">
        <v>116</v>
      </c>
      <c r="J9" s="28" t="s">
        <v>116</v>
      </c>
      <c r="K9" s="28" t="s">
        <v>116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B9" sqref="B9:K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4" t="s">
        <v>57</v>
      </c>
      <c r="B1" s="44"/>
      <c r="C1" s="44"/>
      <c r="D1" s="44"/>
      <c r="E1" s="44"/>
      <c r="F1" s="29" t="s">
        <v>58</v>
      </c>
      <c r="G1" s="30">
        <f>WEEKNUM(B2)</f>
        <v>30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5" t="s">
        <v>59</v>
      </c>
      <c r="B2" s="43">
        <f>DATE(2017,7,24)</f>
        <v>42940</v>
      </c>
      <c r="C2" s="43"/>
      <c r="D2" s="43">
        <f>SUM(B2+1)</f>
        <v>42941</v>
      </c>
      <c r="E2" s="43"/>
      <c r="F2" s="43">
        <f t="shared" ref="F2" si="0">SUM(D2+1)</f>
        <v>42942</v>
      </c>
      <c r="G2" s="43"/>
      <c r="H2" s="43">
        <f t="shared" ref="H2" si="1">SUM(F2+1)</f>
        <v>42943</v>
      </c>
      <c r="I2" s="43"/>
      <c r="J2" s="43">
        <f t="shared" ref="J2" si="2">SUM(H2+1)</f>
        <v>42944</v>
      </c>
      <c r="K2" s="43"/>
      <c r="L2" s="43">
        <f t="shared" ref="L2" si="3">SUM(J2+1)</f>
        <v>42945</v>
      </c>
      <c r="M2" s="43"/>
      <c r="N2" s="43">
        <f t="shared" ref="N2" si="4">SUM(L2+1)</f>
        <v>42946</v>
      </c>
      <c r="O2" s="43"/>
    </row>
    <row r="3" spans="1:15" ht="30" customHeight="1">
      <c r="A3" s="45"/>
      <c r="B3" s="39" t="s">
        <v>2</v>
      </c>
      <c r="C3" s="39" t="s">
        <v>3</v>
      </c>
      <c r="D3" s="39" t="s">
        <v>2</v>
      </c>
      <c r="E3" s="39" t="s">
        <v>3</v>
      </c>
      <c r="F3" s="39" t="s">
        <v>2</v>
      </c>
      <c r="G3" s="39" t="s">
        <v>3</v>
      </c>
      <c r="H3" s="39" t="s">
        <v>2</v>
      </c>
      <c r="I3" s="39" t="s">
        <v>3</v>
      </c>
      <c r="J3" s="39" t="s">
        <v>2</v>
      </c>
      <c r="K3" s="39" t="s">
        <v>3</v>
      </c>
      <c r="L3" s="39" t="s">
        <v>2</v>
      </c>
      <c r="M3" s="39" t="s">
        <v>3</v>
      </c>
      <c r="N3" s="39" t="s">
        <v>2</v>
      </c>
      <c r="O3" s="39" t="s">
        <v>3</v>
      </c>
    </row>
    <row r="4" spans="1:15" s="1" customFormat="1" ht="60" customHeight="1">
      <c r="A4" s="28" t="s">
        <v>61</v>
      </c>
      <c r="B4" s="28" t="s">
        <v>106</v>
      </c>
      <c r="C4" s="28" t="s">
        <v>106</v>
      </c>
      <c r="D4" s="28" t="s">
        <v>108</v>
      </c>
      <c r="E4" s="28" t="s">
        <v>107</v>
      </c>
      <c r="F4" s="28" t="s">
        <v>107</v>
      </c>
      <c r="G4" s="28" t="s">
        <v>107</v>
      </c>
      <c r="H4" s="28" t="s">
        <v>107</v>
      </c>
      <c r="I4" s="28" t="s">
        <v>107</v>
      </c>
      <c r="J4" s="28" t="s">
        <v>107</v>
      </c>
      <c r="K4" s="28" t="s">
        <v>107</v>
      </c>
      <c r="L4" s="28"/>
      <c r="M4" s="28"/>
      <c r="N4" s="28"/>
      <c r="O4" s="28"/>
    </row>
    <row r="5" spans="1:15" ht="24" customHeight="1"/>
    <row r="6" spans="1:15" ht="33.75" customHeight="1">
      <c r="A6" s="44" t="s">
        <v>57</v>
      </c>
      <c r="B6" s="44"/>
      <c r="C6" s="44"/>
      <c r="D6" s="44"/>
      <c r="E6" s="44"/>
      <c r="F6" s="29" t="s">
        <v>58</v>
      </c>
      <c r="G6" s="30">
        <f>WEEKNUM(B7)</f>
        <v>31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5" t="s">
        <v>59</v>
      </c>
      <c r="B7" s="43">
        <f>B2+7</f>
        <v>42947</v>
      </c>
      <c r="C7" s="43"/>
      <c r="D7" s="43">
        <f t="shared" ref="D7" si="5">D2+7</f>
        <v>42948</v>
      </c>
      <c r="E7" s="43"/>
      <c r="F7" s="43">
        <f t="shared" ref="F7" si="6">F2+7</f>
        <v>42949</v>
      </c>
      <c r="G7" s="43"/>
      <c r="H7" s="43">
        <f t="shared" ref="H7" si="7">H2+7</f>
        <v>42950</v>
      </c>
      <c r="I7" s="43"/>
      <c r="J7" s="43">
        <f t="shared" ref="J7" si="8">J2+7</f>
        <v>42951</v>
      </c>
      <c r="K7" s="43"/>
      <c r="L7" s="43">
        <f t="shared" ref="L7" si="9">L2+7</f>
        <v>42952</v>
      </c>
      <c r="M7" s="43"/>
      <c r="N7" s="43">
        <f t="shared" ref="N7" si="10">N2+7</f>
        <v>42953</v>
      </c>
      <c r="O7" s="43"/>
    </row>
    <row r="8" spans="1:15" ht="30" customHeight="1">
      <c r="A8" s="45"/>
      <c r="B8" s="39" t="s">
        <v>2</v>
      </c>
      <c r="C8" s="39" t="s">
        <v>3</v>
      </c>
      <c r="D8" s="39" t="s">
        <v>2</v>
      </c>
      <c r="E8" s="39" t="s">
        <v>3</v>
      </c>
      <c r="F8" s="39" t="s">
        <v>2</v>
      </c>
      <c r="G8" s="39" t="s">
        <v>3</v>
      </c>
      <c r="H8" s="39" t="s">
        <v>2</v>
      </c>
      <c r="I8" s="39" t="s">
        <v>3</v>
      </c>
      <c r="J8" s="39" t="s">
        <v>2</v>
      </c>
      <c r="K8" s="39" t="s">
        <v>3</v>
      </c>
      <c r="L8" s="39" t="s">
        <v>2</v>
      </c>
      <c r="M8" s="39" t="s">
        <v>3</v>
      </c>
      <c r="N8" s="39" t="s">
        <v>2</v>
      </c>
      <c r="O8" s="39" t="s">
        <v>3</v>
      </c>
    </row>
    <row r="9" spans="1:15" s="1" customFormat="1" ht="60" customHeight="1">
      <c r="A9" s="28" t="s">
        <v>61</v>
      </c>
      <c r="B9" s="28" t="s">
        <v>109</v>
      </c>
      <c r="C9" s="28" t="s">
        <v>109</v>
      </c>
      <c r="D9" s="28" t="s">
        <v>109</v>
      </c>
      <c r="E9" s="28" t="s">
        <v>109</v>
      </c>
      <c r="F9" s="28" t="s">
        <v>109</v>
      </c>
      <c r="G9" s="28" t="s">
        <v>109</v>
      </c>
      <c r="H9" s="28" t="s">
        <v>109</v>
      </c>
      <c r="I9" s="28" t="s">
        <v>109</v>
      </c>
      <c r="J9" s="28" t="s">
        <v>109</v>
      </c>
      <c r="K9" s="28" t="s">
        <v>109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G4" sqref="G4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4" t="s">
        <v>57</v>
      </c>
      <c r="B1" s="44"/>
      <c r="C1" s="44"/>
      <c r="D1" s="44"/>
      <c r="E1" s="44"/>
      <c r="F1" s="29" t="s">
        <v>58</v>
      </c>
      <c r="G1" s="30">
        <f>WEEKNUM(B2)</f>
        <v>29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5" t="s">
        <v>59</v>
      </c>
      <c r="B2" s="43">
        <f>DATE(2017,7,17)</f>
        <v>42933</v>
      </c>
      <c r="C2" s="43"/>
      <c r="D2" s="43">
        <f>SUM(B2+1)</f>
        <v>42934</v>
      </c>
      <c r="E2" s="43"/>
      <c r="F2" s="43">
        <f t="shared" ref="F2" si="0">SUM(D2+1)</f>
        <v>42935</v>
      </c>
      <c r="G2" s="43"/>
      <c r="H2" s="43">
        <f t="shared" ref="H2" si="1">SUM(F2+1)</f>
        <v>42936</v>
      </c>
      <c r="I2" s="43"/>
      <c r="J2" s="43">
        <f t="shared" ref="J2" si="2">SUM(H2+1)</f>
        <v>42937</v>
      </c>
      <c r="K2" s="43"/>
      <c r="L2" s="43">
        <f t="shared" ref="L2" si="3">SUM(J2+1)</f>
        <v>42938</v>
      </c>
      <c r="M2" s="43"/>
      <c r="N2" s="43">
        <f t="shared" ref="N2" si="4">SUM(L2+1)</f>
        <v>42939</v>
      </c>
      <c r="O2" s="43"/>
    </row>
    <row r="3" spans="1:15" ht="30" customHeight="1">
      <c r="A3" s="45"/>
      <c r="B3" s="38" t="s">
        <v>2</v>
      </c>
      <c r="C3" s="38" t="s">
        <v>3</v>
      </c>
      <c r="D3" s="38" t="s">
        <v>2</v>
      </c>
      <c r="E3" s="38" t="s">
        <v>3</v>
      </c>
      <c r="F3" s="38" t="s">
        <v>2</v>
      </c>
      <c r="G3" s="38" t="s">
        <v>3</v>
      </c>
      <c r="H3" s="38" t="s">
        <v>2</v>
      </c>
      <c r="I3" s="38" t="s">
        <v>3</v>
      </c>
      <c r="J3" s="38" t="s">
        <v>2</v>
      </c>
      <c r="K3" s="38" t="s">
        <v>3</v>
      </c>
      <c r="L3" s="38" t="s">
        <v>2</v>
      </c>
      <c r="M3" s="38" t="s">
        <v>3</v>
      </c>
      <c r="N3" s="38" t="s">
        <v>2</v>
      </c>
      <c r="O3" s="38" t="s">
        <v>3</v>
      </c>
    </row>
    <row r="4" spans="1:15" s="1" customFormat="1" ht="60" customHeight="1">
      <c r="A4" s="28" t="s">
        <v>61</v>
      </c>
      <c r="B4" s="28" t="s">
        <v>92</v>
      </c>
      <c r="C4" s="28" t="s">
        <v>92</v>
      </c>
      <c r="D4" s="28" t="s">
        <v>104</v>
      </c>
      <c r="E4" s="28" t="s">
        <v>105</v>
      </c>
      <c r="F4" s="28" t="s">
        <v>99</v>
      </c>
      <c r="G4" s="28" t="s">
        <v>99</v>
      </c>
      <c r="H4" s="28" t="s">
        <v>99</v>
      </c>
      <c r="I4" s="28" t="s">
        <v>100</v>
      </c>
      <c r="J4" s="28" t="s">
        <v>102</v>
      </c>
      <c r="K4" s="28" t="s">
        <v>101</v>
      </c>
      <c r="L4" s="28"/>
      <c r="M4" s="28"/>
      <c r="N4" s="28"/>
      <c r="O4" s="28"/>
    </row>
    <row r="5" spans="1:15" ht="24" customHeight="1"/>
    <row r="6" spans="1:15" ht="33.75" customHeight="1">
      <c r="A6" s="44" t="s">
        <v>57</v>
      </c>
      <c r="B6" s="44"/>
      <c r="C6" s="44"/>
      <c r="D6" s="44"/>
      <c r="E6" s="44"/>
      <c r="F6" s="29" t="s">
        <v>58</v>
      </c>
      <c r="G6" s="30">
        <f>WEEKNUM(B7)</f>
        <v>30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5" t="s">
        <v>59</v>
      </c>
      <c r="B7" s="43">
        <f>B2+7</f>
        <v>42940</v>
      </c>
      <c r="C7" s="43"/>
      <c r="D7" s="43">
        <f t="shared" ref="D7" si="5">D2+7</f>
        <v>42941</v>
      </c>
      <c r="E7" s="43"/>
      <c r="F7" s="43">
        <f t="shared" ref="F7" si="6">F2+7</f>
        <v>42942</v>
      </c>
      <c r="G7" s="43"/>
      <c r="H7" s="43">
        <f t="shared" ref="H7" si="7">H2+7</f>
        <v>42943</v>
      </c>
      <c r="I7" s="43"/>
      <c r="J7" s="43">
        <f t="shared" ref="J7" si="8">J2+7</f>
        <v>42944</v>
      </c>
      <c r="K7" s="43"/>
      <c r="L7" s="43">
        <f t="shared" ref="L7" si="9">L2+7</f>
        <v>42945</v>
      </c>
      <c r="M7" s="43"/>
      <c r="N7" s="43">
        <f t="shared" ref="N7" si="10">N2+7</f>
        <v>42946</v>
      </c>
      <c r="O7" s="43"/>
    </row>
    <row r="8" spans="1:15" ht="30" customHeight="1">
      <c r="A8" s="45"/>
      <c r="B8" s="38" t="s">
        <v>2</v>
      </c>
      <c r="C8" s="38" t="s">
        <v>3</v>
      </c>
      <c r="D8" s="38" t="s">
        <v>2</v>
      </c>
      <c r="E8" s="38" t="s">
        <v>3</v>
      </c>
      <c r="F8" s="38" t="s">
        <v>2</v>
      </c>
      <c r="G8" s="38" t="s">
        <v>3</v>
      </c>
      <c r="H8" s="38" t="s">
        <v>2</v>
      </c>
      <c r="I8" s="38" t="s">
        <v>3</v>
      </c>
      <c r="J8" s="38" t="s">
        <v>2</v>
      </c>
      <c r="K8" s="38" t="s">
        <v>3</v>
      </c>
      <c r="L8" s="38" t="s">
        <v>2</v>
      </c>
      <c r="M8" s="38" t="s">
        <v>3</v>
      </c>
      <c r="N8" s="38" t="s">
        <v>2</v>
      </c>
      <c r="O8" s="38" t="s">
        <v>3</v>
      </c>
    </row>
    <row r="9" spans="1:15" s="1" customFormat="1" ht="60" customHeight="1">
      <c r="A9" s="28" t="s">
        <v>61</v>
      </c>
      <c r="B9" s="28" t="s">
        <v>103</v>
      </c>
      <c r="C9" s="28" t="s">
        <v>103</v>
      </c>
      <c r="D9" s="28" t="s">
        <v>103</v>
      </c>
      <c r="E9" s="28" t="s">
        <v>103</v>
      </c>
      <c r="F9" s="28" t="s">
        <v>103</v>
      </c>
      <c r="G9" s="28" t="s">
        <v>103</v>
      </c>
      <c r="H9" s="28" t="s">
        <v>103</v>
      </c>
      <c r="I9" s="28" t="s">
        <v>103</v>
      </c>
      <c r="J9" s="28" t="s">
        <v>103</v>
      </c>
      <c r="K9" s="28" t="s">
        <v>103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I6" sqref="I6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4" t="s">
        <v>57</v>
      </c>
      <c r="B1" s="44"/>
      <c r="C1" s="44"/>
      <c r="D1" s="44"/>
      <c r="E1" s="44"/>
      <c r="F1" s="29" t="s">
        <v>58</v>
      </c>
      <c r="G1" s="30">
        <f>WEEKNUM(B2)</f>
        <v>28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5" t="s">
        <v>59</v>
      </c>
      <c r="B2" s="43">
        <f>DATE(2017,7,10)</f>
        <v>42926</v>
      </c>
      <c r="C2" s="43"/>
      <c r="D2" s="43">
        <f>SUM(B2+1)</f>
        <v>42927</v>
      </c>
      <c r="E2" s="43"/>
      <c r="F2" s="43">
        <f t="shared" ref="F2" si="0">SUM(D2+1)</f>
        <v>42928</v>
      </c>
      <c r="G2" s="43"/>
      <c r="H2" s="43">
        <f t="shared" ref="H2" si="1">SUM(F2+1)</f>
        <v>42929</v>
      </c>
      <c r="I2" s="43"/>
      <c r="J2" s="43">
        <f t="shared" ref="J2" si="2">SUM(H2+1)</f>
        <v>42930</v>
      </c>
      <c r="K2" s="43"/>
      <c r="L2" s="43">
        <f t="shared" ref="L2" si="3">SUM(J2+1)</f>
        <v>42931</v>
      </c>
      <c r="M2" s="43"/>
      <c r="N2" s="43">
        <f t="shared" ref="N2" si="4">SUM(L2+1)</f>
        <v>42932</v>
      </c>
      <c r="O2" s="43"/>
    </row>
    <row r="3" spans="1:15" ht="30" customHeight="1">
      <c r="A3" s="45"/>
      <c r="B3" s="37" t="s">
        <v>2</v>
      </c>
      <c r="C3" s="37" t="s">
        <v>3</v>
      </c>
      <c r="D3" s="37" t="s">
        <v>2</v>
      </c>
      <c r="E3" s="37" t="s">
        <v>3</v>
      </c>
      <c r="F3" s="37" t="s">
        <v>2</v>
      </c>
      <c r="G3" s="37" t="s">
        <v>3</v>
      </c>
      <c r="H3" s="37" t="s">
        <v>2</v>
      </c>
      <c r="I3" s="37" t="s">
        <v>3</v>
      </c>
      <c r="J3" s="37" t="s">
        <v>2</v>
      </c>
      <c r="K3" s="37" t="s">
        <v>3</v>
      </c>
      <c r="L3" s="37" t="s">
        <v>2</v>
      </c>
      <c r="M3" s="37" t="s">
        <v>3</v>
      </c>
      <c r="N3" s="37" t="s">
        <v>2</v>
      </c>
      <c r="O3" s="37" t="s">
        <v>3</v>
      </c>
    </row>
    <row r="4" spans="1:15" s="1" customFormat="1" ht="60" customHeight="1">
      <c r="A4" s="28" t="s">
        <v>61</v>
      </c>
      <c r="B4" s="28" t="s">
        <v>92</v>
      </c>
      <c r="C4" s="28" t="s">
        <v>92</v>
      </c>
      <c r="D4" s="28" t="s">
        <v>98</v>
      </c>
      <c r="E4" s="28" t="s">
        <v>98</v>
      </c>
      <c r="F4" s="28" t="s">
        <v>98</v>
      </c>
      <c r="G4" s="28" t="s">
        <v>98</v>
      </c>
      <c r="H4" s="28" t="s">
        <v>98</v>
      </c>
      <c r="I4" s="28" t="s">
        <v>98</v>
      </c>
      <c r="J4" s="28" t="s">
        <v>96</v>
      </c>
      <c r="K4" s="28" t="s">
        <v>97</v>
      </c>
      <c r="L4" s="28"/>
      <c r="M4" s="28"/>
      <c r="N4" s="28"/>
      <c r="O4" s="28"/>
    </row>
    <row r="5" spans="1:15" ht="24" customHeight="1"/>
    <row r="6" spans="1:15" ht="33.75" customHeight="1">
      <c r="A6" s="44" t="s">
        <v>57</v>
      </c>
      <c r="B6" s="44"/>
      <c r="C6" s="44"/>
      <c r="D6" s="44"/>
      <c r="E6" s="44"/>
      <c r="F6" s="29" t="s">
        <v>58</v>
      </c>
      <c r="G6" s="30">
        <f>WEEKNUM(B7)</f>
        <v>29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5" t="s">
        <v>59</v>
      </c>
      <c r="B7" s="43">
        <f>B2+7</f>
        <v>42933</v>
      </c>
      <c r="C7" s="43"/>
      <c r="D7" s="43">
        <f t="shared" ref="D7" si="5">D2+7</f>
        <v>42934</v>
      </c>
      <c r="E7" s="43"/>
      <c r="F7" s="43">
        <f t="shared" ref="F7" si="6">F2+7</f>
        <v>42935</v>
      </c>
      <c r="G7" s="43"/>
      <c r="H7" s="43">
        <f t="shared" ref="H7" si="7">H2+7</f>
        <v>42936</v>
      </c>
      <c r="I7" s="43"/>
      <c r="J7" s="43">
        <f t="shared" ref="J7" si="8">J2+7</f>
        <v>42937</v>
      </c>
      <c r="K7" s="43"/>
      <c r="L7" s="43">
        <f t="shared" ref="L7" si="9">L2+7</f>
        <v>42938</v>
      </c>
      <c r="M7" s="43"/>
      <c r="N7" s="43">
        <f t="shared" ref="N7" si="10">N2+7</f>
        <v>42939</v>
      </c>
      <c r="O7" s="43"/>
    </row>
    <row r="8" spans="1:15" ht="30" customHeight="1">
      <c r="A8" s="45"/>
      <c r="B8" s="37" t="s">
        <v>2</v>
      </c>
      <c r="C8" s="37" t="s">
        <v>3</v>
      </c>
      <c r="D8" s="37" t="s">
        <v>2</v>
      </c>
      <c r="E8" s="37" t="s">
        <v>3</v>
      </c>
      <c r="F8" s="37" t="s">
        <v>2</v>
      </c>
      <c r="G8" s="37" t="s">
        <v>3</v>
      </c>
      <c r="H8" s="37" t="s">
        <v>2</v>
      </c>
      <c r="I8" s="37" t="s">
        <v>3</v>
      </c>
      <c r="J8" s="37" t="s">
        <v>2</v>
      </c>
      <c r="K8" s="37" t="s">
        <v>3</v>
      </c>
      <c r="L8" s="37" t="s">
        <v>2</v>
      </c>
      <c r="M8" s="37" t="s">
        <v>3</v>
      </c>
      <c r="N8" s="37" t="s">
        <v>2</v>
      </c>
      <c r="O8" s="37" t="s">
        <v>3</v>
      </c>
    </row>
    <row r="9" spans="1:15" s="1" customFormat="1" ht="60" customHeight="1">
      <c r="A9" s="28" t="s">
        <v>61</v>
      </c>
      <c r="B9" s="28" t="s">
        <v>89</v>
      </c>
      <c r="C9" s="28" t="s">
        <v>89</v>
      </c>
      <c r="D9" s="28" t="s">
        <v>89</v>
      </c>
      <c r="E9" s="28" t="s">
        <v>89</v>
      </c>
      <c r="F9" s="28" t="s">
        <v>89</v>
      </c>
      <c r="G9" s="28" t="s">
        <v>89</v>
      </c>
      <c r="H9" s="28" t="s">
        <v>89</v>
      </c>
      <c r="I9" s="28" t="s">
        <v>89</v>
      </c>
      <c r="J9" s="28" t="s">
        <v>89</v>
      </c>
      <c r="K9" s="28" t="s">
        <v>89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B9" sqref="B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4" t="s">
        <v>57</v>
      </c>
      <c r="B1" s="44"/>
      <c r="C1" s="44"/>
      <c r="D1" s="44"/>
      <c r="E1" s="44"/>
      <c r="F1" s="29" t="s">
        <v>58</v>
      </c>
      <c r="G1" s="30">
        <f>WEEKNUM(B2)</f>
        <v>27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5" t="s">
        <v>59</v>
      </c>
      <c r="B2" s="43">
        <f>DATE(2017,7,3)</f>
        <v>42919</v>
      </c>
      <c r="C2" s="43"/>
      <c r="D2" s="43">
        <f>SUM(B2+1)</f>
        <v>42920</v>
      </c>
      <c r="E2" s="43"/>
      <c r="F2" s="43">
        <f t="shared" ref="F2" si="0">SUM(D2+1)</f>
        <v>42921</v>
      </c>
      <c r="G2" s="43"/>
      <c r="H2" s="43">
        <f t="shared" ref="H2" si="1">SUM(F2+1)</f>
        <v>42922</v>
      </c>
      <c r="I2" s="43"/>
      <c r="J2" s="43">
        <f t="shared" ref="J2" si="2">SUM(H2+1)</f>
        <v>42923</v>
      </c>
      <c r="K2" s="43"/>
      <c r="L2" s="43">
        <f t="shared" ref="L2" si="3">SUM(J2+1)</f>
        <v>42924</v>
      </c>
      <c r="M2" s="43"/>
      <c r="N2" s="43">
        <f t="shared" ref="N2" si="4">SUM(L2+1)</f>
        <v>42925</v>
      </c>
      <c r="O2" s="43"/>
    </row>
    <row r="3" spans="1:15" ht="30" customHeight="1">
      <c r="A3" s="45"/>
      <c r="B3" s="36" t="s">
        <v>2</v>
      </c>
      <c r="C3" s="36" t="s">
        <v>3</v>
      </c>
      <c r="D3" s="36" t="s">
        <v>2</v>
      </c>
      <c r="E3" s="36" t="s">
        <v>3</v>
      </c>
      <c r="F3" s="36" t="s">
        <v>2</v>
      </c>
      <c r="G3" s="36" t="s">
        <v>3</v>
      </c>
      <c r="H3" s="36" t="s">
        <v>2</v>
      </c>
      <c r="I3" s="36" t="s">
        <v>3</v>
      </c>
      <c r="J3" s="36" t="s">
        <v>2</v>
      </c>
      <c r="K3" s="36" t="s">
        <v>3</v>
      </c>
      <c r="L3" s="36" t="s">
        <v>2</v>
      </c>
      <c r="M3" s="36" t="s">
        <v>3</v>
      </c>
      <c r="N3" s="36" t="s">
        <v>2</v>
      </c>
      <c r="O3" s="36" t="s">
        <v>3</v>
      </c>
    </row>
    <row r="4" spans="1:15" s="1" customFormat="1" ht="60" customHeight="1">
      <c r="A4" s="28" t="s">
        <v>61</v>
      </c>
      <c r="B4" s="28" t="s">
        <v>92</v>
      </c>
      <c r="C4" s="28" t="s">
        <v>92</v>
      </c>
      <c r="D4" s="28" t="s">
        <v>91</v>
      </c>
      <c r="E4" s="28" t="s">
        <v>90</v>
      </c>
      <c r="F4" s="28" t="s">
        <v>90</v>
      </c>
      <c r="G4" s="28" t="s">
        <v>90</v>
      </c>
      <c r="H4" s="28" t="s">
        <v>95</v>
      </c>
      <c r="I4" s="28" t="s">
        <v>93</v>
      </c>
      <c r="J4" s="28" t="s">
        <v>94</v>
      </c>
      <c r="K4" s="28" t="s">
        <v>94</v>
      </c>
      <c r="L4" s="28"/>
      <c r="M4" s="28"/>
      <c r="N4" s="28"/>
      <c r="O4" s="28"/>
    </row>
    <row r="5" spans="1:15" ht="24" customHeight="1"/>
    <row r="6" spans="1:15" ht="33.75" customHeight="1">
      <c r="A6" s="44" t="s">
        <v>57</v>
      </c>
      <c r="B6" s="44"/>
      <c r="C6" s="44"/>
      <c r="D6" s="44"/>
      <c r="E6" s="44"/>
      <c r="F6" s="29" t="s">
        <v>58</v>
      </c>
      <c r="G6" s="30">
        <f>WEEKNUM(B7)</f>
        <v>28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5" t="s">
        <v>59</v>
      </c>
      <c r="B7" s="43">
        <f>B2+7</f>
        <v>42926</v>
      </c>
      <c r="C7" s="43"/>
      <c r="D7" s="43">
        <f t="shared" ref="D7" si="5">D2+7</f>
        <v>42927</v>
      </c>
      <c r="E7" s="43"/>
      <c r="F7" s="43">
        <f t="shared" ref="F7" si="6">F2+7</f>
        <v>42928</v>
      </c>
      <c r="G7" s="43"/>
      <c r="H7" s="43">
        <f t="shared" ref="H7" si="7">H2+7</f>
        <v>42929</v>
      </c>
      <c r="I7" s="43"/>
      <c r="J7" s="43">
        <f t="shared" ref="J7" si="8">J2+7</f>
        <v>42930</v>
      </c>
      <c r="K7" s="43"/>
      <c r="L7" s="43">
        <f t="shared" ref="L7" si="9">L2+7</f>
        <v>42931</v>
      </c>
      <c r="M7" s="43"/>
      <c r="N7" s="43">
        <f t="shared" ref="N7" si="10">N2+7</f>
        <v>42932</v>
      </c>
      <c r="O7" s="43"/>
    </row>
    <row r="8" spans="1:15" ht="30" customHeight="1">
      <c r="A8" s="45"/>
      <c r="B8" s="36" t="s">
        <v>2</v>
      </c>
      <c r="C8" s="36" t="s">
        <v>3</v>
      </c>
      <c r="D8" s="36" t="s">
        <v>2</v>
      </c>
      <c r="E8" s="36" t="s">
        <v>3</v>
      </c>
      <c r="F8" s="36" t="s">
        <v>2</v>
      </c>
      <c r="G8" s="36" t="s">
        <v>3</v>
      </c>
      <c r="H8" s="36" t="s">
        <v>2</v>
      </c>
      <c r="I8" s="36" t="s">
        <v>3</v>
      </c>
      <c r="J8" s="36" t="s">
        <v>2</v>
      </c>
      <c r="K8" s="36" t="s">
        <v>3</v>
      </c>
      <c r="L8" s="36" t="s">
        <v>2</v>
      </c>
      <c r="M8" s="36" t="s">
        <v>3</v>
      </c>
      <c r="N8" s="36" t="s">
        <v>2</v>
      </c>
      <c r="O8" s="36" t="s">
        <v>3</v>
      </c>
    </row>
    <row r="9" spans="1:15" s="1" customFormat="1" ht="60" customHeight="1">
      <c r="A9" s="28" t="s">
        <v>61</v>
      </c>
      <c r="B9" s="28" t="s">
        <v>89</v>
      </c>
      <c r="C9" s="28" t="s">
        <v>89</v>
      </c>
      <c r="D9" s="28" t="s">
        <v>89</v>
      </c>
      <c r="E9" s="28" t="s">
        <v>89</v>
      </c>
      <c r="F9" s="28" t="s">
        <v>89</v>
      </c>
      <c r="G9" s="28" t="s">
        <v>89</v>
      </c>
      <c r="H9" s="28" t="s">
        <v>89</v>
      </c>
      <c r="I9" s="28" t="s">
        <v>89</v>
      </c>
      <c r="J9" s="28" t="s">
        <v>89</v>
      </c>
      <c r="K9" s="28" t="s">
        <v>89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C9" sqref="C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4" t="s">
        <v>57</v>
      </c>
      <c r="B1" s="44"/>
      <c r="C1" s="44"/>
      <c r="D1" s="44"/>
      <c r="E1" s="44"/>
      <c r="F1" s="29" t="s">
        <v>58</v>
      </c>
      <c r="G1" s="30">
        <f>WEEKNUM(B2)</f>
        <v>26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5" t="s">
        <v>59</v>
      </c>
      <c r="B2" s="43">
        <f>DATE(2017,6,26)</f>
        <v>42912</v>
      </c>
      <c r="C2" s="43"/>
      <c r="D2" s="43">
        <f>SUM(B2+1)</f>
        <v>42913</v>
      </c>
      <c r="E2" s="43"/>
      <c r="F2" s="43">
        <f t="shared" ref="F2" si="0">SUM(D2+1)</f>
        <v>42914</v>
      </c>
      <c r="G2" s="43"/>
      <c r="H2" s="43">
        <f t="shared" ref="H2" si="1">SUM(F2+1)</f>
        <v>42915</v>
      </c>
      <c r="I2" s="43"/>
      <c r="J2" s="43">
        <f t="shared" ref="J2" si="2">SUM(H2+1)</f>
        <v>42916</v>
      </c>
      <c r="K2" s="43"/>
      <c r="L2" s="43">
        <f t="shared" ref="L2" si="3">SUM(J2+1)</f>
        <v>42917</v>
      </c>
      <c r="M2" s="43"/>
      <c r="N2" s="43">
        <f t="shared" ref="N2" si="4">SUM(L2+1)</f>
        <v>42918</v>
      </c>
      <c r="O2" s="43"/>
    </row>
    <row r="3" spans="1:15" ht="30" customHeight="1">
      <c r="A3" s="45"/>
      <c r="B3" s="35" t="s">
        <v>2</v>
      </c>
      <c r="C3" s="35" t="s">
        <v>3</v>
      </c>
      <c r="D3" s="35" t="s">
        <v>2</v>
      </c>
      <c r="E3" s="35" t="s">
        <v>3</v>
      </c>
      <c r="F3" s="35" t="s">
        <v>2</v>
      </c>
      <c r="G3" s="35" t="s">
        <v>3</v>
      </c>
      <c r="H3" s="35" t="s">
        <v>2</v>
      </c>
      <c r="I3" s="35" t="s">
        <v>3</v>
      </c>
      <c r="J3" s="35" t="s">
        <v>2</v>
      </c>
      <c r="K3" s="35" t="s">
        <v>3</v>
      </c>
      <c r="L3" s="35" t="s">
        <v>2</v>
      </c>
      <c r="M3" s="35" t="s">
        <v>3</v>
      </c>
      <c r="N3" s="35" t="s">
        <v>2</v>
      </c>
      <c r="O3" s="35" t="s">
        <v>3</v>
      </c>
    </row>
    <row r="4" spans="1:15" s="1" customFormat="1" ht="60" customHeight="1">
      <c r="A4" s="28" t="s">
        <v>61</v>
      </c>
      <c r="B4" s="28" t="s">
        <v>85</v>
      </c>
      <c r="C4" s="28" t="s">
        <v>86</v>
      </c>
      <c r="D4" s="28" t="s">
        <v>88</v>
      </c>
      <c r="E4" s="28" t="s">
        <v>88</v>
      </c>
      <c r="F4" s="28" t="s">
        <v>88</v>
      </c>
      <c r="G4" s="28" t="s">
        <v>88</v>
      </c>
      <c r="H4" s="28" t="s">
        <v>88</v>
      </c>
      <c r="I4" s="28" t="s">
        <v>87</v>
      </c>
      <c r="J4" s="28" t="s">
        <v>87</v>
      </c>
      <c r="K4" s="28" t="s">
        <v>87</v>
      </c>
      <c r="L4" s="28"/>
      <c r="M4" s="28"/>
      <c r="N4" s="28"/>
      <c r="O4" s="28"/>
    </row>
    <row r="5" spans="1:15" ht="24" customHeight="1"/>
    <row r="6" spans="1:15" ht="33.75" customHeight="1">
      <c r="A6" s="44" t="s">
        <v>57</v>
      </c>
      <c r="B6" s="44"/>
      <c r="C6" s="44"/>
      <c r="D6" s="44"/>
      <c r="E6" s="44"/>
      <c r="F6" s="29" t="s">
        <v>58</v>
      </c>
      <c r="G6" s="30">
        <f>WEEKNUM(B7)</f>
        <v>27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5" t="s">
        <v>59</v>
      </c>
      <c r="B7" s="43">
        <f>B2+7</f>
        <v>42919</v>
      </c>
      <c r="C7" s="43"/>
      <c r="D7" s="43">
        <f t="shared" ref="D7" si="5">D2+7</f>
        <v>42920</v>
      </c>
      <c r="E7" s="43"/>
      <c r="F7" s="43">
        <f t="shared" ref="F7" si="6">F2+7</f>
        <v>42921</v>
      </c>
      <c r="G7" s="43"/>
      <c r="H7" s="43">
        <f t="shared" ref="H7" si="7">H2+7</f>
        <v>42922</v>
      </c>
      <c r="I7" s="43"/>
      <c r="J7" s="43">
        <f t="shared" ref="J7" si="8">J2+7</f>
        <v>42923</v>
      </c>
      <c r="K7" s="43"/>
      <c r="L7" s="43">
        <f t="shared" ref="L7" si="9">L2+7</f>
        <v>42924</v>
      </c>
      <c r="M7" s="43"/>
      <c r="N7" s="43">
        <f t="shared" ref="N7" si="10">N2+7</f>
        <v>42925</v>
      </c>
      <c r="O7" s="43"/>
    </row>
    <row r="8" spans="1:15" ht="30" customHeight="1">
      <c r="A8" s="45"/>
      <c r="B8" s="35" t="s">
        <v>2</v>
      </c>
      <c r="C8" s="35" t="s">
        <v>3</v>
      </c>
      <c r="D8" s="35" t="s">
        <v>2</v>
      </c>
      <c r="E8" s="35" t="s">
        <v>3</v>
      </c>
      <c r="F8" s="35" t="s">
        <v>2</v>
      </c>
      <c r="G8" s="35" t="s">
        <v>3</v>
      </c>
      <c r="H8" s="35" t="s">
        <v>2</v>
      </c>
      <c r="I8" s="35" t="s">
        <v>3</v>
      </c>
      <c r="J8" s="35" t="s">
        <v>2</v>
      </c>
      <c r="K8" s="35" t="s">
        <v>3</v>
      </c>
      <c r="L8" s="35" t="s">
        <v>2</v>
      </c>
      <c r="M8" s="35" t="s">
        <v>3</v>
      </c>
      <c r="N8" s="35" t="s">
        <v>2</v>
      </c>
      <c r="O8" s="35" t="s">
        <v>3</v>
      </c>
    </row>
    <row r="9" spans="1:15" s="1" customFormat="1" ht="60" customHeight="1">
      <c r="A9" s="28" t="s">
        <v>61</v>
      </c>
      <c r="B9" s="28" t="s">
        <v>89</v>
      </c>
      <c r="C9" s="28" t="s">
        <v>89</v>
      </c>
      <c r="D9" s="28" t="s">
        <v>89</v>
      </c>
      <c r="E9" s="28" t="s">
        <v>89</v>
      </c>
      <c r="F9" s="28" t="s">
        <v>89</v>
      </c>
      <c r="G9" s="28" t="s">
        <v>89</v>
      </c>
      <c r="H9" s="28" t="s">
        <v>89</v>
      </c>
      <c r="I9" s="28" t="s">
        <v>89</v>
      </c>
      <c r="J9" s="28" t="s">
        <v>89</v>
      </c>
      <c r="K9" s="28" t="s">
        <v>89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D9" sqref="D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4" t="s">
        <v>57</v>
      </c>
      <c r="B1" s="44"/>
      <c r="C1" s="44"/>
      <c r="D1" s="44"/>
      <c r="E1" s="44"/>
      <c r="F1" s="29" t="s">
        <v>58</v>
      </c>
      <c r="G1" s="30">
        <f>WEEKNUM(B2)</f>
        <v>25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5" t="s">
        <v>59</v>
      </c>
      <c r="B2" s="43">
        <f>DATE(2017,6,19)</f>
        <v>42905</v>
      </c>
      <c r="C2" s="43"/>
      <c r="D2" s="43">
        <f>SUM(B2+1)</f>
        <v>42906</v>
      </c>
      <c r="E2" s="43"/>
      <c r="F2" s="43">
        <f t="shared" ref="F2" si="0">SUM(D2+1)</f>
        <v>42907</v>
      </c>
      <c r="G2" s="43"/>
      <c r="H2" s="43">
        <f t="shared" ref="H2" si="1">SUM(F2+1)</f>
        <v>42908</v>
      </c>
      <c r="I2" s="43"/>
      <c r="J2" s="43">
        <f t="shared" ref="J2" si="2">SUM(H2+1)</f>
        <v>42909</v>
      </c>
      <c r="K2" s="43"/>
      <c r="L2" s="43">
        <f t="shared" ref="L2" si="3">SUM(J2+1)</f>
        <v>42910</v>
      </c>
      <c r="M2" s="43"/>
      <c r="N2" s="43">
        <f t="shared" ref="N2" si="4">SUM(L2+1)</f>
        <v>42911</v>
      </c>
      <c r="O2" s="43"/>
    </row>
    <row r="3" spans="1:15" ht="30" customHeight="1">
      <c r="A3" s="45"/>
      <c r="B3" s="34" t="s">
        <v>2</v>
      </c>
      <c r="C3" s="34" t="s">
        <v>3</v>
      </c>
      <c r="D3" s="34" t="s">
        <v>2</v>
      </c>
      <c r="E3" s="34" t="s">
        <v>3</v>
      </c>
      <c r="F3" s="34" t="s">
        <v>2</v>
      </c>
      <c r="G3" s="34" t="s">
        <v>3</v>
      </c>
      <c r="H3" s="34" t="s">
        <v>2</v>
      </c>
      <c r="I3" s="34" t="s">
        <v>3</v>
      </c>
      <c r="J3" s="34" t="s">
        <v>2</v>
      </c>
      <c r="K3" s="34" t="s">
        <v>3</v>
      </c>
      <c r="L3" s="34" t="s">
        <v>2</v>
      </c>
      <c r="M3" s="34" t="s">
        <v>3</v>
      </c>
      <c r="N3" s="34" t="s">
        <v>2</v>
      </c>
      <c r="O3" s="34" t="s">
        <v>3</v>
      </c>
    </row>
    <row r="4" spans="1:15" s="1" customFormat="1" ht="60" customHeight="1">
      <c r="A4" s="28" t="s">
        <v>61</v>
      </c>
      <c r="B4" s="28" t="s">
        <v>82</v>
      </c>
      <c r="C4" s="28" t="s">
        <v>78</v>
      </c>
      <c r="D4" s="28" t="s">
        <v>83</v>
      </c>
      <c r="E4" s="28" t="s">
        <v>78</v>
      </c>
      <c r="F4" s="28" t="s">
        <v>84</v>
      </c>
      <c r="G4" s="28" t="s">
        <v>78</v>
      </c>
      <c r="H4" s="28" t="s">
        <v>77</v>
      </c>
      <c r="I4" s="28" t="s">
        <v>77</v>
      </c>
      <c r="J4" s="28" t="s">
        <v>77</v>
      </c>
      <c r="K4" s="28" t="s">
        <v>77</v>
      </c>
      <c r="L4" s="28"/>
      <c r="M4" s="28"/>
      <c r="N4" s="28"/>
      <c r="O4" s="28"/>
    </row>
    <row r="5" spans="1:15" ht="24" customHeight="1"/>
    <row r="6" spans="1:15" ht="33.75" customHeight="1">
      <c r="A6" s="44" t="s">
        <v>57</v>
      </c>
      <c r="B6" s="44"/>
      <c r="C6" s="44"/>
      <c r="D6" s="44"/>
      <c r="E6" s="44"/>
      <c r="F6" s="29" t="s">
        <v>58</v>
      </c>
      <c r="G6" s="30">
        <f>WEEKNUM(B7)</f>
        <v>26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5" t="s">
        <v>59</v>
      </c>
      <c r="B7" s="43">
        <f>B2+7</f>
        <v>42912</v>
      </c>
      <c r="C7" s="43"/>
      <c r="D7" s="43">
        <f t="shared" ref="D7" si="5">D2+7</f>
        <v>42913</v>
      </c>
      <c r="E7" s="43"/>
      <c r="F7" s="43">
        <f t="shared" ref="F7" si="6">F2+7</f>
        <v>42914</v>
      </c>
      <c r="G7" s="43"/>
      <c r="H7" s="43">
        <f t="shared" ref="H7" si="7">H2+7</f>
        <v>42915</v>
      </c>
      <c r="I7" s="43"/>
      <c r="J7" s="43">
        <f t="shared" ref="J7" si="8">J2+7</f>
        <v>42916</v>
      </c>
      <c r="K7" s="43"/>
      <c r="L7" s="43">
        <f t="shared" ref="L7" si="9">L2+7</f>
        <v>42917</v>
      </c>
      <c r="M7" s="43"/>
      <c r="N7" s="43">
        <f t="shared" ref="N7" si="10">N2+7</f>
        <v>42918</v>
      </c>
      <c r="O7" s="43"/>
    </row>
    <row r="8" spans="1:15" ht="30" customHeight="1">
      <c r="A8" s="45"/>
      <c r="B8" s="34" t="s">
        <v>2</v>
      </c>
      <c r="C8" s="34" t="s">
        <v>3</v>
      </c>
      <c r="D8" s="34" t="s">
        <v>2</v>
      </c>
      <c r="E8" s="34" t="s">
        <v>3</v>
      </c>
      <c r="F8" s="34" t="s">
        <v>2</v>
      </c>
      <c r="G8" s="34" t="s">
        <v>3</v>
      </c>
      <c r="H8" s="34" t="s">
        <v>2</v>
      </c>
      <c r="I8" s="34" t="s">
        <v>3</v>
      </c>
      <c r="J8" s="34" t="s">
        <v>2</v>
      </c>
      <c r="K8" s="34" t="s">
        <v>3</v>
      </c>
      <c r="L8" s="34" t="s">
        <v>2</v>
      </c>
      <c r="M8" s="34" t="s">
        <v>3</v>
      </c>
      <c r="N8" s="34" t="s">
        <v>2</v>
      </c>
      <c r="O8" s="34" t="s">
        <v>3</v>
      </c>
    </row>
    <row r="9" spans="1:15" s="1" customFormat="1" ht="60" customHeight="1">
      <c r="A9" s="28" t="s">
        <v>61</v>
      </c>
      <c r="B9" s="28" t="s">
        <v>79</v>
      </c>
      <c r="C9" s="28" t="s">
        <v>80</v>
      </c>
      <c r="D9" s="28" t="s">
        <v>81</v>
      </c>
      <c r="E9" s="28" t="s">
        <v>81</v>
      </c>
      <c r="F9" s="28" t="s">
        <v>81</v>
      </c>
      <c r="G9" s="28" t="s">
        <v>81</v>
      </c>
      <c r="H9" s="28" t="s">
        <v>81</v>
      </c>
      <c r="I9" s="28" t="s">
        <v>81</v>
      </c>
      <c r="J9" s="28" t="s">
        <v>81</v>
      </c>
      <c r="K9" s="28" t="s">
        <v>81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C4" sqref="C4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4" t="s">
        <v>57</v>
      </c>
      <c r="B1" s="44"/>
      <c r="C1" s="44"/>
      <c r="D1" s="44"/>
      <c r="E1" s="44"/>
      <c r="F1" s="29" t="s">
        <v>58</v>
      </c>
      <c r="G1" s="30">
        <f>WEEKNUM(B2)</f>
        <v>24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5" t="s">
        <v>59</v>
      </c>
      <c r="B2" s="43">
        <f>DATE(2017,6,12)</f>
        <v>42898</v>
      </c>
      <c r="C2" s="43"/>
      <c r="D2" s="43">
        <f>SUM(B2+1)</f>
        <v>42899</v>
      </c>
      <c r="E2" s="43"/>
      <c r="F2" s="43">
        <f t="shared" ref="F2" si="0">SUM(D2+1)</f>
        <v>42900</v>
      </c>
      <c r="G2" s="43"/>
      <c r="H2" s="43">
        <f t="shared" ref="H2" si="1">SUM(F2+1)</f>
        <v>42901</v>
      </c>
      <c r="I2" s="43"/>
      <c r="J2" s="43">
        <f t="shared" ref="J2" si="2">SUM(H2+1)</f>
        <v>42902</v>
      </c>
      <c r="K2" s="43"/>
      <c r="L2" s="43">
        <f t="shared" ref="L2" si="3">SUM(J2+1)</f>
        <v>42903</v>
      </c>
      <c r="M2" s="43"/>
      <c r="N2" s="43">
        <f t="shared" ref="N2" si="4">SUM(L2+1)</f>
        <v>42904</v>
      </c>
      <c r="O2" s="43"/>
    </row>
    <row r="3" spans="1:15" ht="30" customHeight="1">
      <c r="A3" s="45"/>
      <c r="B3" s="33" t="s">
        <v>2</v>
      </c>
      <c r="C3" s="33" t="s">
        <v>3</v>
      </c>
      <c r="D3" s="33" t="s">
        <v>2</v>
      </c>
      <c r="E3" s="33" t="s">
        <v>3</v>
      </c>
      <c r="F3" s="33" t="s">
        <v>2</v>
      </c>
      <c r="G3" s="33" t="s">
        <v>3</v>
      </c>
      <c r="H3" s="33" t="s">
        <v>2</v>
      </c>
      <c r="I3" s="33" t="s">
        <v>3</v>
      </c>
      <c r="J3" s="33" t="s">
        <v>2</v>
      </c>
      <c r="K3" s="33" t="s">
        <v>3</v>
      </c>
      <c r="L3" s="33" t="s">
        <v>2</v>
      </c>
      <c r="M3" s="33" t="s">
        <v>3</v>
      </c>
      <c r="N3" s="33" t="s">
        <v>2</v>
      </c>
      <c r="O3" s="33" t="s">
        <v>3</v>
      </c>
    </row>
    <row r="4" spans="1:15" s="1" customFormat="1" ht="60" customHeight="1">
      <c r="A4" s="28" t="s">
        <v>61</v>
      </c>
      <c r="B4" s="28" t="s">
        <v>70</v>
      </c>
      <c r="C4" s="28" t="s">
        <v>71</v>
      </c>
      <c r="D4" s="28" t="s">
        <v>72</v>
      </c>
      <c r="E4" s="28" t="s">
        <v>74</v>
      </c>
      <c r="F4" s="28" t="s">
        <v>75</v>
      </c>
      <c r="G4" s="28" t="s">
        <v>75</v>
      </c>
      <c r="H4" s="28" t="s">
        <v>75</v>
      </c>
      <c r="I4" s="28" t="s">
        <v>75</v>
      </c>
      <c r="J4" s="28" t="s">
        <v>75</v>
      </c>
      <c r="K4" s="28" t="s">
        <v>76</v>
      </c>
      <c r="L4" s="28"/>
      <c r="M4" s="28"/>
      <c r="N4" s="28"/>
      <c r="O4" s="28"/>
    </row>
    <row r="5" spans="1:15" ht="24" customHeight="1"/>
    <row r="6" spans="1:15" ht="33.75" customHeight="1">
      <c r="A6" s="44" t="s">
        <v>57</v>
      </c>
      <c r="B6" s="44"/>
      <c r="C6" s="44"/>
      <c r="D6" s="44"/>
      <c r="E6" s="44"/>
      <c r="F6" s="29" t="s">
        <v>58</v>
      </c>
      <c r="G6" s="30">
        <f>WEEKNUM(B7)</f>
        <v>25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5" t="s">
        <v>59</v>
      </c>
      <c r="B7" s="43">
        <f>B2+7</f>
        <v>42905</v>
      </c>
      <c r="C7" s="43"/>
      <c r="D7" s="43">
        <f t="shared" ref="D7" si="5">D2+7</f>
        <v>42906</v>
      </c>
      <c r="E7" s="43"/>
      <c r="F7" s="43">
        <f t="shared" ref="F7" si="6">F2+7</f>
        <v>42907</v>
      </c>
      <c r="G7" s="43"/>
      <c r="H7" s="43">
        <f t="shared" ref="H7" si="7">H2+7</f>
        <v>42908</v>
      </c>
      <c r="I7" s="43"/>
      <c r="J7" s="43">
        <f t="shared" ref="J7" si="8">J2+7</f>
        <v>42909</v>
      </c>
      <c r="K7" s="43"/>
      <c r="L7" s="43">
        <f t="shared" ref="L7" si="9">L2+7</f>
        <v>42910</v>
      </c>
      <c r="M7" s="43"/>
      <c r="N7" s="43">
        <f t="shared" ref="N7" si="10">N2+7</f>
        <v>42911</v>
      </c>
      <c r="O7" s="43"/>
    </row>
    <row r="8" spans="1:15" ht="30" customHeight="1">
      <c r="A8" s="45"/>
      <c r="B8" s="33" t="s">
        <v>2</v>
      </c>
      <c r="C8" s="33" t="s">
        <v>3</v>
      </c>
      <c r="D8" s="33" t="s">
        <v>2</v>
      </c>
      <c r="E8" s="33" t="s">
        <v>3</v>
      </c>
      <c r="F8" s="33" t="s">
        <v>2</v>
      </c>
      <c r="G8" s="33" t="s">
        <v>3</v>
      </c>
      <c r="H8" s="33" t="s">
        <v>2</v>
      </c>
      <c r="I8" s="33" t="s">
        <v>3</v>
      </c>
      <c r="J8" s="33" t="s">
        <v>2</v>
      </c>
      <c r="K8" s="33" t="s">
        <v>3</v>
      </c>
      <c r="L8" s="33" t="s">
        <v>2</v>
      </c>
      <c r="M8" s="33" t="s">
        <v>3</v>
      </c>
      <c r="N8" s="33" t="s">
        <v>2</v>
      </c>
      <c r="O8" s="33" t="s">
        <v>3</v>
      </c>
    </row>
    <row r="9" spans="1:15" s="1" customFormat="1" ht="60" customHeight="1">
      <c r="A9" s="28" t="s">
        <v>61</v>
      </c>
      <c r="B9" s="28" t="s">
        <v>68</v>
      </c>
      <c r="C9" s="28" t="s">
        <v>68</v>
      </c>
      <c r="D9" s="28" t="s">
        <v>68</v>
      </c>
      <c r="E9" s="28" t="s">
        <v>68</v>
      </c>
      <c r="F9" s="28" t="s">
        <v>68</v>
      </c>
      <c r="G9" s="28" t="s">
        <v>73</v>
      </c>
      <c r="H9" s="28" t="s">
        <v>68</v>
      </c>
      <c r="I9" s="28" t="s">
        <v>68</v>
      </c>
      <c r="J9" s="28" t="s">
        <v>68</v>
      </c>
      <c r="K9" s="28" t="s">
        <v>68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C9" sqref="A1:XFD1048576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4" t="s">
        <v>57</v>
      </c>
      <c r="B1" s="44"/>
      <c r="C1" s="44"/>
      <c r="D1" s="44"/>
      <c r="E1" s="44"/>
      <c r="F1" s="29" t="s">
        <v>58</v>
      </c>
      <c r="G1" s="30">
        <f>WEEKNUM(B2)</f>
        <v>23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5" t="s">
        <v>59</v>
      </c>
      <c r="B2" s="43">
        <f>DATE(2017,6,5)</f>
        <v>42891</v>
      </c>
      <c r="C2" s="43"/>
      <c r="D2" s="43">
        <f>SUM(B2+1)</f>
        <v>42892</v>
      </c>
      <c r="E2" s="43"/>
      <c r="F2" s="43">
        <f t="shared" ref="F2" si="0">SUM(D2+1)</f>
        <v>42893</v>
      </c>
      <c r="G2" s="43"/>
      <c r="H2" s="43">
        <f t="shared" ref="H2" si="1">SUM(F2+1)</f>
        <v>42894</v>
      </c>
      <c r="I2" s="43"/>
      <c r="J2" s="43">
        <f t="shared" ref="J2" si="2">SUM(H2+1)</f>
        <v>42895</v>
      </c>
      <c r="K2" s="43"/>
      <c r="L2" s="43">
        <f t="shared" ref="L2" si="3">SUM(J2+1)</f>
        <v>42896</v>
      </c>
      <c r="M2" s="43"/>
      <c r="N2" s="43">
        <f t="shared" ref="N2" si="4">SUM(L2+1)</f>
        <v>42897</v>
      </c>
      <c r="O2" s="43"/>
    </row>
    <row r="3" spans="1:15" ht="30" customHeight="1">
      <c r="A3" s="45"/>
      <c r="B3" s="32" t="s">
        <v>2</v>
      </c>
      <c r="C3" s="32" t="s">
        <v>3</v>
      </c>
      <c r="D3" s="32" t="s">
        <v>2</v>
      </c>
      <c r="E3" s="32" t="s">
        <v>3</v>
      </c>
      <c r="F3" s="32" t="s">
        <v>2</v>
      </c>
      <c r="G3" s="32" t="s">
        <v>3</v>
      </c>
      <c r="H3" s="32" t="s">
        <v>2</v>
      </c>
      <c r="I3" s="32" t="s">
        <v>3</v>
      </c>
      <c r="J3" s="32" t="s">
        <v>2</v>
      </c>
      <c r="K3" s="32" t="s">
        <v>3</v>
      </c>
      <c r="L3" s="32" t="s">
        <v>2</v>
      </c>
      <c r="M3" s="32" t="s">
        <v>3</v>
      </c>
      <c r="N3" s="32" t="s">
        <v>2</v>
      </c>
      <c r="O3" s="32" t="s">
        <v>3</v>
      </c>
    </row>
    <row r="4" spans="1:15" s="1" customFormat="1" ht="60" customHeight="1">
      <c r="A4" s="28" t="s">
        <v>61</v>
      </c>
      <c r="B4" s="28" t="s">
        <v>60</v>
      </c>
      <c r="C4" s="28" t="s">
        <v>62</v>
      </c>
      <c r="D4" s="28" t="s">
        <v>60</v>
      </c>
      <c r="E4" s="28" t="s">
        <v>63</v>
      </c>
      <c r="F4" s="28" t="s">
        <v>64</v>
      </c>
      <c r="G4" s="28" t="s">
        <v>65</v>
      </c>
      <c r="H4" s="28" t="s">
        <v>64</v>
      </c>
      <c r="I4" s="28" t="s">
        <v>66</v>
      </c>
      <c r="J4" s="28" t="s">
        <v>66</v>
      </c>
      <c r="K4" s="28" t="s">
        <v>66</v>
      </c>
      <c r="L4" s="28"/>
      <c r="M4" s="28"/>
      <c r="N4" s="28"/>
      <c r="O4" s="28"/>
    </row>
    <row r="5" spans="1:15" ht="24" customHeight="1"/>
    <row r="6" spans="1:15" ht="33.75" customHeight="1">
      <c r="A6" s="44" t="s">
        <v>57</v>
      </c>
      <c r="B6" s="44"/>
      <c r="C6" s="44"/>
      <c r="D6" s="44"/>
      <c r="E6" s="44"/>
      <c r="F6" s="29" t="s">
        <v>58</v>
      </c>
      <c r="G6" s="30">
        <f>WEEKNUM(B7)</f>
        <v>24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5" t="s">
        <v>59</v>
      </c>
      <c r="B7" s="43">
        <f>B2+7</f>
        <v>42898</v>
      </c>
      <c r="C7" s="43"/>
      <c r="D7" s="43">
        <f t="shared" ref="D7" si="5">D2+7</f>
        <v>42899</v>
      </c>
      <c r="E7" s="43"/>
      <c r="F7" s="43">
        <f t="shared" ref="F7" si="6">F2+7</f>
        <v>42900</v>
      </c>
      <c r="G7" s="43"/>
      <c r="H7" s="43">
        <f t="shared" ref="H7" si="7">H2+7</f>
        <v>42901</v>
      </c>
      <c r="I7" s="43"/>
      <c r="J7" s="43">
        <f t="shared" ref="J7" si="8">J2+7</f>
        <v>42902</v>
      </c>
      <c r="K7" s="43"/>
      <c r="L7" s="43">
        <f t="shared" ref="L7" si="9">L2+7</f>
        <v>42903</v>
      </c>
      <c r="M7" s="43"/>
      <c r="N7" s="43">
        <f t="shared" ref="N7" si="10">N2+7</f>
        <v>42904</v>
      </c>
      <c r="O7" s="43"/>
    </row>
    <row r="8" spans="1:15" ht="30" customHeight="1">
      <c r="A8" s="45"/>
      <c r="B8" s="32" t="s">
        <v>2</v>
      </c>
      <c r="C8" s="32" t="s">
        <v>3</v>
      </c>
      <c r="D8" s="32" t="s">
        <v>2</v>
      </c>
      <c r="E8" s="32" t="s">
        <v>3</v>
      </c>
      <c r="F8" s="32" t="s">
        <v>2</v>
      </c>
      <c r="G8" s="32" t="s">
        <v>3</v>
      </c>
      <c r="H8" s="32" t="s">
        <v>2</v>
      </c>
      <c r="I8" s="32" t="s">
        <v>3</v>
      </c>
      <c r="J8" s="32" t="s">
        <v>2</v>
      </c>
      <c r="K8" s="32" t="s">
        <v>3</v>
      </c>
      <c r="L8" s="32" t="s">
        <v>2</v>
      </c>
      <c r="M8" s="32" t="s">
        <v>3</v>
      </c>
      <c r="N8" s="32" t="s">
        <v>2</v>
      </c>
      <c r="O8" s="32" t="s">
        <v>3</v>
      </c>
    </row>
    <row r="9" spans="1:15" s="1" customFormat="1" ht="60" customHeight="1">
      <c r="A9" s="28" t="s">
        <v>61</v>
      </c>
      <c r="B9" s="28" t="s">
        <v>66</v>
      </c>
      <c r="C9" s="28" t="s">
        <v>69</v>
      </c>
      <c r="D9" s="28" t="s">
        <v>66</v>
      </c>
      <c r="E9" s="28" t="s">
        <v>66</v>
      </c>
      <c r="F9" s="28" t="s">
        <v>67</v>
      </c>
      <c r="G9" s="28" t="s">
        <v>67</v>
      </c>
      <c r="H9" s="28" t="s">
        <v>68</v>
      </c>
      <c r="I9" s="28" t="s">
        <v>68</v>
      </c>
      <c r="J9" s="28" t="s">
        <v>68</v>
      </c>
      <c r="K9" s="28" t="s">
        <v>68</v>
      </c>
      <c r="L9" s="28"/>
      <c r="M9" s="28"/>
      <c r="N9" s="28"/>
      <c r="O9" s="28"/>
    </row>
  </sheetData>
  <mergeCells count="18">
    <mergeCell ref="A1:E1"/>
    <mergeCell ref="A2:A3"/>
    <mergeCell ref="B2:C2"/>
    <mergeCell ref="D2:E2"/>
    <mergeCell ref="F2:G2"/>
    <mergeCell ref="A6:E6"/>
    <mergeCell ref="H2:I2"/>
    <mergeCell ref="J2:K2"/>
    <mergeCell ref="L2:M2"/>
    <mergeCell ref="N2:O2"/>
    <mergeCell ref="L7:M7"/>
    <mergeCell ref="N7:O7"/>
    <mergeCell ref="A7:A8"/>
    <mergeCell ref="B7:C7"/>
    <mergeCell ref="D7:E7"/>
    <mergeCell ref="F7:G7"/>
    <mergeCell ref="H7:I7"/>
    <mergeCell ref="J7:K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zoomScale="75" zoomScaleNormal="75" zoomScalePageLayoutView="75" workbookViewId="0">
      <selection sqref="A1:XFD1048576"/>
    </sheetView>
  </sheetViews>
  <sheetFormatPr defaultColWidth="9" defaultRowHeight="14.25"/>
  <cols>
    <col min="1" max="2" width="10.625" style="1" customWidth="1"/>
    <col min="3" max="14" width="20.625" style="1" customWidth="1"/>
    <col min="15" max="16384" width="9" style="1"/>
  </cols>
  <sheetData>
    <row r="1" spans="1:14" ht="24.95" customHeight="1">
      <c r="A1" s="50" t="s">
        <v>0</v>
      </c>
      <c r="B1" s="50" t="s">
        <v>1</v>
      </c>
      <c r="C1" s="51" t="s">
        <v>36</v>
      </c>
      <c r="D1" s="52"/>
      <c r="E1" s="53" t="s">
        <v>37</v>
      </c>
      <c r="F1" s="53"/>
      <c r="G1" s="53" t="s">
        <v>38</v>
      </c>
      <c r="H1" s="53"/>
      <c r="I1" s="53" t="s">
        <v>39</v>
      </c>
      <c r="J1" s="53"/>
      <c r="K1" s="51" t="s">
        <v>40</v>
      </c>
      <c r="L1" s="52"/>
      <c r="M1" s="2" t="s">
        <v>41</v>
      </c>
      <c r="N1" s="2" t="s">
        <v>42</v>
      </c>
    </row>
    <row r="2" spans="1:14" ht="24.95" customHeight="1">
      <c r="A2" s="50"/>
      <c r="B2" s="50"/>
      <c r="C2" s="2" t="s">
        <v>2</v>
      </c>
      <c r="D2" s="2" t="s">
        <v>3</v>
      </c>
      <c r="E2" s="2" t="s">
        <v>2</v>
      </c>
      <c r="F2" s="2" t="s">
        <v>3</v>
      </c>
      <c r="G2" s="2" t="s">
        <v>2</v>
      </c>
      <c r="H2" s="2" t="s">
        <v>3</v>
      </c>
      <c r="I2" s="2" t="s">
        <v>2</v>
      </c>
      <c r="J2" s="2" t="s">
        <v>3</v>
      </c>
      <c r="K2" s="2" t="s">
        <v>2</v>
      </c>
      <c r="L2" s="2" t="s">
        <v>3</v>
      </c>
      <c r="M2" s="2"/>
      <c r="N2" s="2"/>
    </row>
    <row r="3" spans="1:14" ht="30" customHeight="1">
      <c r="A3" s="3" t="s">
        <v>4</v>
      </c>
      <c r="B3" s="3" t="s">
        <v>5</v>
      </c>
      <c r="C3" s="4"/>
      <c r="D3" s="5"/>
      <c r="E3" s="4"/>
      <c r="F3" s="4"/>
      <c r="G3" s="4"/>
      <c r="H3" s="4"/>
      <c r="I3" s="4"/>
      <c r="J3" s="4"/>
      <c r="K3" s="4"/>
      <c r="L3" s="4"/>
      <c r="M3" s="23"/>
      <c r="N3" s="24"/>
    </row>
    <row r="4" spans="1:14" ht="30" customHeight="1">
      <c r="A4" s="48" t="s">
        <v>43</v>
      </c>
      <c r="B4" s="3" t="s">
        <v>6</v>
      </c>
      <c r="C4" s="4"/>
      <c r="D4" s="5"/>
      <c r="E4" s="4"/>
      <c r="F4" s="4"/>
      <c r="G4" s="4"/>
      <c r="H4" s="4"/>
      <c r="I4" s="8"/>
      <c r="J4" s="8"/>
      <c r="K4" s="8"/>
      <c r="L4" s="8"/>
      <c r="M4" s="24"/>
      <c r="N4" s="24"/>
    </row>
    <row r="5" spans="1:14" ht="30" customHeight="1">
      <c r="A5" s="46"/>
      <c r="B5" s="7" t="s">
        <v>8</v>
      </c>
      <c r="C5" s="8"/>
      <c r="D5" s="8"/>
      <c r="E5" s="8"/>
      <c r="F5" s="8"/>
      <c r="G5" s="8"/>
      <c r="H5" s="8"/>
      <c r="I5" s="8"/>
      <c r="J5" s="8"/>
      <c r="K5" s="8"/>
      <c r="L5" s="8"/>
      <c r="M5" s="24"/>
      <c r="N5" s="24"/>
    </row>
    <row r="6" spans="1:14" ht="30" customHeight="1">
      <c r="A6" s="47"/>
      <c r="B6" s="7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24"/>
      <c r="N6" s="24"/>
    </row>
    <row r="7" spans="1:14" ht="30" customHeight="1">
      <c r="A7" s="48" t="s">
        <v>44</v>
      </c>
      <c r="B7" s="7" t="s">
        <v>10</v>
      </c>
      <c r="C7" s="10"/>
      <c r="D7" s="10"/>
      <c r="E7" s="10"/>
      <c r="F7" s="10"/>
      <c r="G7" s="11"/>
      <c r="H7" s="11"/>
      <c r="I7" s="11"/>
      <c r="J7" s="11"/>
      <c r="K7" s="11"/>
      <c r="L7" s="11"/>
      <c r="M7" s="25"/>
      <c r="N7" s="24"/>
    </row>
    <row r="8" spans="1:14" ht="30" customHeight="1">
      <c r="A8" s="46"/>
      <c r="B8" s="7" t="s">
        <v>45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25"/>
      <c r="N8" s="24"/>
    </row>
    <row r="9" spans="1:14" ht="30" customHeight="1">
      <c r="A9" s="47"/>
      <c r="B9" s="7" t="s">
        <v>11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25"/>
      <c r="N9" s="24"/>
    </row>
    <row r="10" spans="1:14" ht="30" customHeight="1">
      <c r="A10" s="48" t="s">
        <v>46</v>
      </c>
      <c r="B10" s="7" t="s">
        <v>12</v>
      </c>
      <c r="C10" s="10"/>
      <c r="D10" s="12"/>
      <c r="E10" s="10"/>
      <c r="F10" s="13"/>
      <c r="G10" s="10"/>
      <c r="H10" s="10"/>
      <c r="I10" s="10"/>
      <c r="J10" s="10"/>
      <c r="K10" s="10"/>
      <c r="L10" s="10"/>
      <c r="M10" s="25"/>
      <c r="N10" s="24"/>
    </row>
    <row r="11" spans="1:14" ht="30" customHeight="1">
      <c r="A11" s="46"/>
      <c r="B11" s="7" t="s">
        <v>13</v>
      </c>
      <c r="C11" s="14"/>
      <c r="D11" s="14"/>
      <c r="E11" s="15"/>
      <c r="F11" s="15"/>
      <c r="G11" s="15"/>
      <c r="H11" s="15"/>
      <c r="I11" s="14"/>
      <c r="J11" s="11"/>
      <c r="K11" s="15"/>
      <c r="L11" s="15"/>
      <c r="M11" s="25"/>
      <c r="N11" s="24"/>
    </row>
    <row r="12" spans="1:14" ht="30" customHeight="1">
      <c r="A12" s="47"/>
      <c r="B12" s="7" t="s">
        <v>14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5"/>
      <c r="N12" s="24"/>
    </row>
    <row r="13" spans="1:14" ht="30" customHeight="1">
      <c r="A13" s="3" t="s">
        <v>16</v>
      </c>
      <c r="B13" s="3" t="s">
        <v>17</v>
      </c>
      <c r="C13" s="4"/>
      <c r="D13" s="5"/>
      <c r="E13" s="4"/>
      <c r="F13" s="4"/>
      <c r="G13" s="4"/>
      <c r="H13" s="4"/>
      <c r="I13" s="4"/>
      <c r="J13" s="4"/>
      <c r="K13" s="4"/>
      <c r="L13" s="4"/>
      <c r="M13" s="24"/>
      <c r="N13" s="24"/>
    </row>
    <row r="14" spans="1:14" ht="30" customHeight="1">
      <c r="A14" s="48" t="s">
        <v>47</v>
      </c>
      <c r="B14" s="3" t="s">
        <v>18</v>
      </c>
      <c r="C14" s="13"/>
      <c r="D14" s="5"/>
      <c r="E14" s="9"/>
      <c r="F14" s="9"/>
      <c r="G14" s="9"/>
      <c r="H14" s="9"/>
      <c r="I14" s="9"/>
      <c r="J14" s="9"/>
      <c r="K14" s="8"/>
      <c r="L14" s="8"/>
      <c r="M14" s="24"/>
      <c r="N14" s="24"/>
    </row>
    <row r="15" spans="1:14" ht="30" customHeight="1">
      <c r="A15" s="46"/>
      <c r="B15" s="3" t="s">
        <v>48</v>
      </c>
      <c r="C15" s="13"/>
      <c r="D15" s="13"/>
      <c r="E15" s="9"/>
      <c r="F15" s="9"/>
      <c r="G15" s="9"/>
      <c r="H15" s="9"/>
      <c r="I15" s="9"/>
      <c r="J15" s="9"/>
      <c r="K15" s="8"/>
      <c r="L15" s="8"/>
      <c r="M15" s="24"/>
      <c r="N15" s="24"/>
    </row>
    <row r="16" spans="1:14" ht="30" customHeight="1">
      <c r="A16" s="47"/>
      <c r="B16" s="3" t="s">
        <v>49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4"/>
      <c r="N16" s="24"/>
    </row>
    <row r="17" spans="1:14" ht="30" customHeight="1">
      <c r="A17" s="46" t="s">
        <v>50</v>
      </c>
      <c r="B17" s="3" t="s">
        <v>20</v>
      </c>
      <c r="C17" s="4"/>
      <c r="D17" s="4"/>
      <c r="E17" s="8"/>
      <c r="F17" s="8"/>
      <c r="G17" s="8"/>
      <c r="H17" s="8"/>
      <c r="I17" s="8"/>
      <c r="J17" s="8"/>
      <c r="K17" s="8"/>
      <c r="L17" s="8"/>
      <c r="M17" s="23"/>
      <c r="N17" s="24"/>
    </row>
    <row r="18" spans="1:14" ht="30" customHeight="1">
      <c r="A18" s="46"/>
      <c r="B18" s="3" t="s">
        <v>21</v>
      </c>
      <c r="C18" s="4"/>
      <c r="D18" s="13"/>
      <c r="E18" s="4"/>
      <c r="F18" s="4"/>
      <c r="G18" s="4"/>
      <c r="H18" s="4"/>
      <c r="I18" s="4"/>
      <c r="J18" s="4"/>
      <c r="K18" s="4"/>
      <c r="L18" s="4"/>
      <c r="M18" s="24"/>
      <c r="N18" s="24"/>
    </row>
    <row r="19" spans="1:14" ht="30" customHeight="1">
      <c r="A19" s="47"/>
      <c r="B19" s="3" t="s">
        <v>22</v>
      </c>
      <c r="C19" s="13"/>
      <c r="D19" s="13"/>
      <c r="E19" s="13"/>
      <c r="F19" s="13"/>
      <c r="G19" s="13"/>
      <c r="H19" s="18"/>
      <c r="I19" s="19"/>
      <c r="J19" s="19"/>
      <c r="K19" s="13"/>
      <c r="L19" s="4"/>
      <c r="M19" s="24"/>
      <c r="N19" s="24"/>
    </row>
    <row r="20" spans="1:14" ht="30" customHeight="1">
      <c r="A20" s="48" t="s">
        <v>51</v>
      </c>
      <c r="B20" s="3" t="s">
        <v>23</v>
      </c>
      <c r="C20" s="18"/>
      <c r="D20" s="13"/>
      <c r="E20" s="19"/>
      <c r="F20" s="20"/>
      <c r="G20" s="20"/>
      <c r="H20" s="20"/>
      <c r="I20" s="18"/>
      <c r="J20" s="18"/>
      <c r="K20" s="19"/>
      <c r="L20" s="20"/>
      <c r="M20" s="26"/>
      <c r="N20" s="24"/>
    </row>
    <row r="21" spans="1:14" ht="30" customHeight="1">
      <c r="A21" s="46"/>
      <c r="B21" s="3" t="s">
        <v>24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24"/>
      <c r="N21" s="24"/>
    </row>
    <row r="22" spans="1:14" ht="30" customHeight="1">
      <c r="A22" s="47"/>
      <c r="B22" s="3" t="s">
        <v>25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24"/>
      <c r="N22" s="24"/>
    </row>
    <row r="23" spans="1:14" ht="30" customHeight="1">
      <c r="A23" s="3" t="s">
        <v>16</v>
      </c>
      <c r="B23" s="3" t="s">
        <v>26</v>
      </c>
      <c r="C23" s="4"/>
      <c r="D23" s="5"/>
      <c r="E23" s="4"/>
      <c r="F23" s="4"/>
      <c r="G23" s="4"/>
      <c r="H23" s="4"/>
      <c r="I23" s="4"/>
      <c r="J23" s="4"/>
      <c r="K23" s="4"/>
      <c r="L23" s="4"/>
      <c r="M23" s="23"/>
      <c r="N23" s="23"/>
    </row>
    <row r="24" spans="1:14" ht="30" customHeight="1">
      <c r="A24" s="6" t="s">
        <v>52</v>
      </c>
      <c r="B24" s="3" t="s">
        <v>27</v>
      </c>
      <c r="C24" s="4"/>
      <c r="D24" s="4"/>
      <c r="E24" s="8"/>
      <c r="F24" s="8"/>
      <c r="G24" s="4"/>
      <c r="H24" s="4"/>
      <c r="I24" s="4"/>
      <c r="J24" s="4"/>
      <c r="K24" s="8"/>
      <c r="L24" s="8"/>
      <c r="M24" s="23"/>
      <c r="N24" s="23"/>
    </row>
    <row r="25" spans="1:14" ht="30" customHeight="1">
      <c r="A25" s="48" t="s">
        <v>53</v>
      </c>
      <c r="B25" s="3" t="s">
        <v>54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23"/>
      <c r="N25" s="23"/>
    </row>
    <row r="26" spans="1:14" ht="30" customHeight="1">
      <c r="A26" s="47"/>
      <c r="B26" s="3" t="s">
        <v>28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24"/>
      <c r="N26" s="24"/>
    </row>
    <row r="27" spans="1:14" ht="30" customHeight="1">
      <c r="A27" s="49" t="s">
        <v>55</v>
      </c>
      <c r="B27" s="3" t="s">
        <v>29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24"/>
      <c r="N27" s="24"/>
    </row>
    <row r="28" spans="1:14" ht="30" customHeight="1">
      <c r="A28" s="49"/>
      <c r="B28" s="3" t="s">
        <v>30</v>
      </c>
      <c r="C28" s="8"/>
      <c r="D28" s="8"/>
      <c r="E28" s="4"/>
      <c r="F28" s="4"/>
      <c r="G28" s="8"/>
      <c r="H28" s="8"/>
      <c r="I28" s="8"/>
      <c r="J28" s="8"/>
      <c r="K28" s="8"/>
      <c r="L28" s="8"/>
      <c r="M28" s="23"/>
      <c r="N28" s="24"/>
    </row>
    <row r="29" spans="1:14" ht="30" customHeight="1">
      <c r="A29" s="49"/>
      <c r="B29" s="3" t="s">
        <v>19</v>
      </c>
      <c r="C29" s="21"/>
      <c r="D29" s="22"/>
      <c r="E29" s="22"/>
      <c r="F29" s="22"/>
      <c r="G29" s="22"/>
      <c r="H29" s="22"/>
      <c r="I29" s="21"/>
      <c r="J29" s="21"/>
      <c r="K29" s="22"/>
      <c r="L29" s="22"/>
      <c r="M29" s="27"/>
      <c r="N29" s="24"/>
    </row>
    <row r="30" spans="1:14" ht="30" customHeight="1">
      <c r="A30" s="49"/>
      <c r="B30" s="3" t="s">
        <v>31</v>
      </c>
      <c r="C30" s="8"/>
      <c r="D30" s="8"/>
      <c r="E30" s="4"/>
      <c r="F30" s="4"/>
      <c r="G30" s="4"/>
      <c r="H30" s="4"/>
      <c r="I30" s="4"/>
      <c r="J30" s="4"/>
      <c r="K30" s="4"/>
      <c r="L30" s="4"/>
      <c r="M30" s="24"/>
      <c r="N30" s="24"/>
    </row>
    <row r="31" spans="1:14" ht="30" customHeight="1">
      <c r="A31" s="49"/>
      <c r="B31" s="3" t="s">
        <v>56</v>
      </c>
      <c r="C31" s="8"/>
      <c r="D31" s="8"/>
      <c r="E31" s="4"/>
      <c r="F31" s="4"/>
      <c r="G31" s="8"/>
      <c r="H31" s="8"/>
      <c r="I31" s="8"/>
      <c r="J31" s="8"/>
      <c r="K31" s="8"/>
      <c r="L31" s="8"/>
      <c r="M31" s="24"/>
      <c r="N31" s="24"/>
    </row>
    <row r="32" spans="1:14" ht="30" customHeight="1">
      <c r="A32" s="49"/>
      <c r="B32" s="3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24"/>
      <c r="N32" s="24"/>
    </row>
    <row r="33" spans="1:14" ht="30" customHeight="1">
      <c r="A33" s="49"/>
      <c r="B33" s="3" t="s">
        <v>33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24"/>
      <c r="N33" s="24"/>
    </row>
    <row r="34" spans="1:14" ht="30" customHeight="1">
      <c r="A34" s="49"/>
      <c r="B34" s="3" t="s">
        <v>15</v>
      </c>
      <c r="C34" s="8"/>
      <c r="D34" s="8"/>
      <c r="E34" s="8"/>
      <c r="F34" s="8"/>
      <c r="G34" s="4"/>
      <c r="H34" s="8"/>
      <c r="I34" s="8"/>
      <c r="J34" s="8"/>
      <c r="K34" s="8"/>
      <c r="L34" s="8"/>
      <c r="M34" s="24"/>
      <c r="N34" s="24"/>
    </row>
    <row r="35" spans="1:14" ht="30" customHeight="1">
      <c r="A35" s="49"/>
      <c r="B35" s="3" t="s">
        <v>34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24"/>
      <c r="N35" s="24"/>
    </row>
    <row r="36" spans="1:14" ht="30" customHeight="1">
      <c r="A36" s="49"/>
      <c r="B36" s="3" t="s">
        <v>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24"/>
      <c r="N36" s="24"/>
    </row>
    <row r="37" spans="1:14" ht="30" customHeight="1">
      <c r="A37" s="49"/>
      <c r="B37" s="3" t="s">
        <v>35</v>
      </c>
      <c r="C37" s="8"/>
      <c r="D37" s="8"/>
      <c r="E37" s="8"/>
      <c r="F37" s="8"/>
      <c r="G37" s="8"/>
      <c r="H37" s="8"/>
      <c r="I37" s="4"/>
      <c r="J37" s="8"/>
      <c r="K37" s="8"/>
      <c r="L37" s="8"/>
      <c r="M37" s="24"/>
      <c r="N37" s="24"/>
    </row>
  </sheetData>
  <mergeCells count="15">
    <mergeCell ref="C1:D1"/>
    <mergeCell ref="E1:F1"/>
    <mergeCell ref="G1:H1"/>
    <mergeCell ref="I1:J1"/>
    <mergeCell ref="K1:L1"/>
    <mergeCell ref="A17:A19"/>
    <mergeCell ref="A20:A22"/>
    <mergeCell ref="A25:A26"/>
    <mergeCell ref="A27:A37"/>
    <mergeCell ref="B1:B2"/>
    <mergeCell ref="A1:A2"/>
    <mergeCell ref="A4:A6"/>
    <mergeCell ref="A7:A9"/>
    <mergeCell ref="A10:A12"/>
    <mergeCell ref="A14:A16"/>
  </mergeCells>
  <phoneticPr fontId="16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Week 33-34</vt:lpstr>
      <vt:lpstr>Week 32-33</vt:lpstr>
      <vt:lpstr>Week 31-32</vt:lpstr>
      <vt:lpstr>Week 30-31</vt:lpstr>
      <vt:lpstr>Week 29-30</vt:lpstr>
      <vt:lpstr>Week 28-29</vt:lpstr>
      <vt:lpstr>Week 27-28</vt:lpstr>
      <vt:lpstr>Week 26-27</vt:lpstr>
      <vt:lpstr>Week 25-26</vt:lpstr>
      <vt:lpstr>Week 24-25</vt:lpstr>
      <vt:lpstr>Week 23-24</vt:lpstr>
      <vt:lpstr>20160328-20160403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庄岩</dc:creator>
  <cp:lastModifiedBy>achick</cp:lastModifiedBy>
  <cp:lastPrinted>2016-10-25T06:48:00Z</cp:lastPrinted>
  <dcterms:created xsi:type="dcterms:W3CDTF">2015-07-29T00:45:00Z</dcterms:created>
  <dcterms:modified xsi:type="dcterms:W3CDTF">2017-08-18T02:24:20Z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