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 firstSheet="1" activeTab="10"/>
  </bookViews>
  <sheets>
    <sheet name="20160328-20160403" sheetId="5" state="hidden" r:id="rId1"/>
    <sheet name="week26-27" sheetId="7" r:id="rId2"/>
    <sheet name="week28-29" sheetId="9" r:id="rId3"/>
    <sheet name="week30-31" sheetId="10" r:id="rId4"/>
    <sheet name="week32-33" sheetId="11" r:id="rId5"/>
    <sheet name="week34-35" sheetId="12" r:id="rId6"/>
    <sheet name="week36-37" sheetId="13" r:id="rId7"/>
    <sheet name="week38-39" sheetId="14" r:id="rId8"/>
    <sheet name="week40-41" sheetId="15" r:id="rId9"/>
    <sheet name="week47-48" sheetId="16" r:id="rId10"/>
    <sheet name="week49-50" sheetId="17" r:id="rId11"/>
  </sheets>
  <calcPr calcId="145621" calcMode="manual"/>
</workbook>
</file>

<file path=xl/calcChain.xml><?xml version="1.0" encoding="utf-8"?>
<calcChain xmlns="http://schemas.openxmlformats.org/spreadsheetml/2006/main">
  <c r="B2" i="16" l="1"/>
  <c r="D2" i="16" s="1"/>
  <c r="G1" i="16"/>
  <c r="B2" i="17"/>
  <c r="D2" i="17" s="1"/>
  <c r="G1" i="17"/>
  <c r="F2" i="17" l="1"/>
  <c r="D7" i="17"/>
  <c r="F2" i="16"/>
  <c r="D7" i="16"/>
  <c r="B7" i="17"/>
  <c r="G6" i="17" s="1"/>
  <c r="B7" i="16"/>
  <c r="G6" i="16" s="1"/>
  <c r="F7" i="16" l="1"/>
  <c r="H2" i="16"/>
  <c r="F7" i="17"/>
  <c r="H2" i="17"/>
  <c r="J2" i="16" l="1"/>
  <c r="H7" i="16"/>
  <c r="J2" i="17"/>
  <c r="H7" i="17"/>
  <c r="L2" i="16" l="1"/>
  <c r="J7" i="16"/>
  <c r="L2" i="17"/>
  <c r="J7" i="17"/>
  <c r="N2" i="17" l="1"/>
  <c r="N7" i="17" s="1"/>
  <c r="L7" i="17"/>
  <c r="N2" i="16"/>
  <c r="N7" i="16" s="1"/>
  <c r="L7" i="16"/>
  <c r="B2" i="15" l="1"/>
  <c r="D2" i="15" s="1"/>
  <c r="G1" i="15"/>
  <c r="F2" i="15" l="1"/>
  <c r="D7" i="15"/>
  <c r="B7" i="15"/>
  <c r="G6" i="15" s="1"/>
  <c r="B2" i="14"/>
  <c r="D2" i="14"/>
  <c r="G1" i="14"/>
  <c r="F7" i="15" l="1"/>
  <c r="H2" i="15"/>
  <c r="F2" i="14"/>
  <c r="D7" i="14"/>
  <c r="B7" i="14"/>
  <c r="G6" i="14" s="1"/>
  <c r="B2" i="13"/>
  <c r="D2" i="13" s="1"/>
  <c r="G1" i="13"/>
  <c r="J2" i="15" l="1"/>
  <c r="H7" i="15"/>
  <c r="F7" i="14"/>
  <c r="H2" i="14"/>
  <c r="F2" i="13"/>
  <c r="D7" i="13"/>
  <c r="B7" i="13"/>
  <c r="G6" i="13" s="1"/>
  <c r="B2" i="12"/>
  <c r="G1" i="12" s="1"/>
  <c r="D2" i="12"/>
  <c r="L2" i="15" l="1"/>
  <c r="J7" i="15"/>
  <c r="J2" i="14"/>
  <c r="H7" i="14"/>
  <c r="F7" i="13"/>
  <c r="H2" i="13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D7" i="10" s="1"/>
  <c r="G1" i="10"/>
  <c r="N2" i="14" l="1"/>
  <c r="N7" i="14" s="1"/>
  <c r="L7" i="14"/>
  <c r="L2" i="13"/>
  <c r="J7" i="13"/>
  <c r="H7" i="12"/>
  <c r="J2" i="12"/>
  <c r="F7" i="11"/>
  <c r="H2" i="11"/>
  <c r="B7" i="10"/>
  <c r="G6" i="10" s="1"/>
  <c r="F2" i="10"/>
  <c r="B2" i="9"/>
  <c r="G1" i="9" s="1"/>
  <c r="N2" i="13" l="1"/>
  <c r="N7" i="13" s="1"/>
  <c r="L7" i="13"/>
  <c r="L2" i="12"/>
  <c r="J7" i="12"/>
  <c r="J2" i="11"/>
  <c r="H7" i="11"/>
  <c r="H2" i="10"/>
  <c r="F7" i="10"/>
  <c r="D2" i="9"/>
  <c r="F2" i="9" s="1"/>
  <c r="B7" i="9"/>
  <c r="G6" i="9" s="1"/>
  <c r="B2" i="7"/>
  <c r="N2" i="12" l="1"/>
  <c r="N7" i="12" s="1"/>
  <c r="L7" i="12"/>
  <c r="L2" i="11"/>
  <c r="J7" i="11"/>
  <c r="J2" i="10"/>
  <c r="H7" i="10"/>
  <c r="D7" i="9"/>
  <c r="F7" i="9"/>
  <c r="H2" i="9"/>
  <c r="D2" i="7"/>
  <c r="F2" i="7" s="1"/>
  <c r="G1" i="7"/>
  <c r="N2" i="11" l="1"/>
  <c r="N7" i="11" s="1"/>
  <c r="L7" i="11"/>
  <c r="L2" i="10"/>
  <c r="J7" i="10"/>
  <c r="H7" i="9"/>
  <c r="J2" i="9"/>
  <c r="B7" i="7"/>
  <c r="G6" i="7" s="1"/>
  <c r="H2" i="7"/>
  <c r="F7" i="7"/>
  <c r="D7" i="7"/>
  <c r="L7" i="10" l="1"/>
  <c r="N2" i="10"/>
  <c r="N7" i="10" s="1"/>
  <c r="L2" i="9"/>
  <c r="J7" i="9"/>
  <c r="J2" i="7"/>
  <c r="H7" i="7"/>
  <c r="N2" i="9" l="1"/>
  <c r="N7" i="9" s="1"/>
  <c r="L7" i="9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<sst xmlns="http://schemas.openxmlformats.org/spreadsheetml/2006/main" count="628" uniqueCount="178">
  <si>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</si>
  <si>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</si>
  <si>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</si>
  <si>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</si>
  <si>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</si>
  <si>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</si>
  <si>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</si>
  <si>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</si>
  <si>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</si>
  <si>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</si>
  <si>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</si>
  <si>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</si>
  <si>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</si>
  <si>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</si>
  <si>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</si>
  <si>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</si>
  <si>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</si>
  <si>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</si>
  <si>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</si>
  <si>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</si>
  <si>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</si>
  <si>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</si>
  <si>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</si>
  <si>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</si>
  <si>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</si>
  <si>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</si>
  <si>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</si>
  <si>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</si>
  <si>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</si>
  <si>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</si>
  <si>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</si>
  <si>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</si>
  <si>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</si>
  <si>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</si>
  <si>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</si>
  <si>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</si>
  <si>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</si>
  <si>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</si>
  <si>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</si>
  <si>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</si>
  <si>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</si>
  <si>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</si>
  <si>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</si>
  <si>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</si>
  <si>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</si>
  <si>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</si>
  <si>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</si>
  <si>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</si>
  <si>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</si>
  <si>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</si>
  <si>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</si>
  <si>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</si>
  <si>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</si>
  <si>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</si>
  <si>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</si>
  <si>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</si>
  <si>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</si>
  <si>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</si>
  <si>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</si>
  <si>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</si>
  <si>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</si>
  <si>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</si>
  <si>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</si>
  <si>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</si>
  <si>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</si>
  <si>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</si>
  <si>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</si>
  <si>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</si>
  <si>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</si>
  <si>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</si>
  <si>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</si>
  <si>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</si>
  <si>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华泰证券交流（外出）</t>
    <phoneticPr fontId="18" type="noConversion"/>
  </si>
  <si>
    <t>华泰证券交流（外出）</t>
    <phoneticPr fontId="18" type="noConversion"/>
  </si>
  <si>
    <t>施耐德电气交流（外出）</t>
    <phoneticPr fontId="18" type="noConversion"/>
  </si>
  <si>
    <t>安邦保险搭伙科技无纸化交流</t>
    <phoneticPr fontId="18" type="noConversion"/>
  </si>
  <si>
    <t>华泰证券POC测试方案编写</t>
    <phoneticPr fontId="18" type="noConversion"/>
  </si>
  <si>
    <t>密码控件产品学习</t>
    <phoneticPr fontId="18" type="noConversion"/>
  </si>
  <si>
    <t>电子印章服务器搭建，接口学习</t>
    <phoneticPr fontId="18" type="noConversion"/>
  </si>
  <si>
    <t>电子印章服务器搭建，接口学习，组内例会</t>
    <phoneticPr fontId="18" type="noConversion"/>
  </si>
  <si>
    <t>保险行业系统开发商交流</t>
    <phoneticPr fontId="18" type="noConversion"/>
  </si>
  <si>
    <t>万科集团统一电子签章平台项目投标前交流</t>
    <phoneticPr fontId="18" type="noConversion"/>
  </si>
  <si>
    <t>组内周会</t>
    <phoneticPr fontId="18" type="noConversion"/>
  </si>
  <si>
    <t>参加产品汇报会</t>
    <phoneticPr fontId="18" type="noConversion"/>
  </si>
  <si>
    <t>参加产品汇报会</t>
    <phoneticPr fontId="18" type="noConversion"/>
  </si>
  <si>
    <t>保险行业系统开发商交流</t>
    <phoneticPr fontId="18" type="noConversion"/>
  </si>
  <si>
    <t>保险行业方案更新</t>
    <phoneticPr fontId="18" type="noConversion"/>
  </si>
  <si>
    <t>爱知之星合作交流</t>
    <phoneticPr fontId="18" type="noConversion"/>
  </si>
  <si>
    <t>三星保险投标前交流</t>
    <phoneticPr fontId="18" type="noConversion"/>
  </si>
  <si>
    <t>互联网医疗无纸化方案</t>
    <phoneticPr fontId="18" type="noConversion"/>
  </si>
  <si>
    <t>公积金行业无纸化方案</t>
    <phoneticPr fontId="18" type="noConversion"/>
  </si>
  <si>
    <t>延边农商行无纸化、网络身份认证平台交流</t>
    <phoneticPr fontId="18" type="noConversion"/>
  </si>
  <si>
    <t>焦作中旅助贷平台无纸化应用方案编制</t>
    <phoneticPr fontId="18" type="noConversion"/>
  </si>
  <si>
    <t>现代汽车金融无纸化项目技术评比会</t>
    <phoneticPr fontId="18" type="noConversion"/>
  </si>
  <si>
    <t>互联网医疗无纸化方案编制</t>
    <phoneticPr fontId="18" type="noConversion"/>
  </si>
  <si>
    <t>中银三星保险无纸化立项跟进
互联网医疗无纸化方案编制</t>
    <phoneticPr fontId="18" type="noConversion"/>
  </si>
  <si>
    <t>山东农信投标PPT制作</t>
    <phoneticPr fontId="18" type="noConversion"/>
  </si>
  <si>
    <t>山东农信无纸化投标</t>
    <phoneticPr fontId="18" type="noConversion"/>
  </si>
  <si>
    <t>山东农信无纸化项目标书编制</t>
    <phoneticPr fontId="18" type="noConversion"/>
  </si>
  <si>
    <t>包商银行无纸化项目标书编制</t>
    <phoneticPr fontId="18" type="noConversion"/>
  </si>
  <si>
    <t>包商银行无纸化项目标书编制</t>
    <phoneticPr fontId="18" type="noConversion"/>
  </si>
  <si>
    <t>中银三星保险无纸化项目标书编制</t>
    <phoneticPr fontId="18" type="noConversion"/>
  </si>
  <si>
    <t>中国石油国际事业有限公司
电子印章需求交流</t>
    <phoneticPr fontId="18" type="noConversion"/>
  </si>
  <si>
    <t>深圳现实供应科技有限公司
无纸化交流</t>
    <phoneticPr fontId="18" type="noConversion"/>
  </si>
  <si>
    <t>证券行业无纸化标准方案编制</t>
    <phoneticPr fontId="18" type="noConversion"/>
  </si>
  <si>
    <t>证券行业无纸化标准方案编制</t>
    <phoneticPr fontId="18" type="noConversion"/>
  </si>
  <si>
    <t>三星保险无纸化应标</t>
    <phoneticPr fontId="18" type="noConversion"/>
  </si>
  <si>
    <t>钱包金服无纸化交流</t>
    <phoneticPr fontId="18" type="noConversion"/>
  </si>
  <si>
    <t>公积金行业无纸化方案</t>
    <phoneticPr fontId="18" type="noConversion"/>
  </si>
  <si>
    <t>无纸化案例梳理</t>
    <phoneticPr fontId="18" type="noConversion"/>
  </si>
  <si>
    <t>民生银行无纸化项目立项材料准备</t>
    <phoneticPr fontId="18" type="noConversion"/>
  </si>
  <si>
    <t>请年假</t>
    <phoneticPr fontId="18" type="noConversion"/>
  </si>
  <si>
    <t>民生银行无纸化项目交流</t>
    <phoneticPr fontId="18" type="noConversion"/>
  </si>
  <si>
    <t>上饶银行无纸化交流</t>
    <phoneticPr fontId="18" type="noConversion"/>
  </si>
  <si>
    <t>百信银行无纸化RA证书应用交流</t>
    <phoneticPr fontId="18" type="noConversion"/>
  </si>
  <si>
    <t>北京-上饶</t>
    <phoneticPr fontId="18" type="noConversion"/>
  </si>
  <si>
    <t>深圳润信互联网小贷无纸化+第三方存证项目现场谈判</t>
    <phoneticPr fontId="18" type="noConversion"/>
  </si>
  <si>
    <t>中石油国际事业有限公司证书应用方案编制</t>
    <phoneticPr fontId="18" type="noConversion"/>
  </si>
  <si>
    <t>公积金行业无纸化方案编制</t>
    <phoneticPr fontId="18" type="noConversion"/>
  </si>
  <si>
    <t>深圳-北京</t>
    <phoneticPr fontId="18" type="noConversion"/>
  </si>
  <si>
    <t>中原银行方案</t>
    <phoneticPr fontId="18" type="noConversion"/>
  </si>
  <si>
    <t>天津农商银行交流</t>
    <phoneticPr fontId="18" type="noConversion"/>
  </si>
  <si>
    <t>证券行业PPT</t>
    <phoneticPr fontId="18" type="noConversion"/>
  </si>
  <si>
    <t>证券行业PPT</t>
    <phoneticPr fontId="18" type="noConversion"/>
  </si>
  <si>
    <t>包商银行业务流程梳理</t>
    <phoneticPr fontId="18" type="noConversion"/>
  </si>
  <si>
    <t>天津农商银行交流</t>
    <phoneticPr fontId="18" type="noConversion"/>
  </si>
  <si>
    <t>银联研究院-无纸化安心签介绍材料</t>
    <phoneticPr fontId="18" type="noConversion"/>
  </si>
  <si>
    <t>无纸化接口熟悉</t>
    <phoneticPr fontId="18" type="noConversion"/>
  </si>
  <si>
    <t>移动营销DEMO调试</t>
    <phoneticPr fontId="18" type="noConversion"/>
  </si>
  <si>
    <t>Week</t>
    <phoneticPr fontId="18" type="noConversion"/>
  </si>
  <si>
    <t>阳光保险无纸化交流</t>
    <phoneticPr fontId="18" type="noConversion"/>
  </si>
  <si>
    <t>盛京银行无纸化交流</t>
    <phoneticPr fontId="18" type="noConversion"/>
  </si>
  <si>
    <t>无纸化移动营销DEMO云部署</t>
    <phoneticPr fontId="18" type="noConversion"/>
  </si>
  <si>
    <t>无纸化柜面DEMO部署手册编制</t>
    <phoneticPr fontId="18" type="noConversion"/>
  </si>
  <si>
    <t>盛京银行定制化方案PPT编制</t>
    <phoneticPr fontId="18" type="noConversion"/>
  </si>
  <si>
    <t>盛京银行无纸化交流
河南农信电话交流</t>
    <phoneticPr fontId="18" type="noConversion"/>
  </si>
  <si>
    <t>北京质监局交流</t>
    <phoneticPr fontId="18" type="noConversion"/>
  </si>
  <si>
    <t>北京银行信用卡中心方案编写</t>
    <phoneticPr fontId="18" type="noConversion"/>
  </si>
  <si>
    <t>济南泰山保险交流</t>
    <phoneticPr fontId="18" type="noConversion"/>
  </si>
  <si>
    <t>国管公积金交流</t>
    <phoneticPr fontId="18" type="noConversion"/>
  </si>
  <si>
    <t>恒丰银行交流</t>
    <phoneticPr fontId="18" type="noConversion"/>
  </si>
  <si>
    <t>无纸化新版本接口测试</t>
    <phoneticPr fontId="18" type="noConversion"/>
  </si>
  <si>
    <t>泰山保险方案编写</t>
    <phoneticPr fontId="18" type="noConversion"/>
  </si>
  <si>
    <t>上海易招标无纸化交流</t>
    <phoneticPr fontId="18" type="noConversion"/>
  </si>
  <si>
    <t>上海易招标无纸化交流</t>
    <phoneticPr fontId="18" type="noConversion"/>
  </si>
  <si>
    <t>上海易招标无纸化部署</t>
    <phoneticPr fontId="18" type="noConversion"/>
  </si>
  <si>
    <t>包商银行无纸化实施支持</t>
    <phoneticPr fontId="18" type="noConversion"/>
  </si>
  <si>
    <t>北京-上海</t>
    <phoneticPr fontId="18" type="noConversion"/>
  </si>
  <si>
    <t>无纸化新版本部署与接口测试</t>
    <phoneticPr fontId="18" type="noConversion"/>
  </si>
  <si>
    <t>信用卡线上开卡无纸化方案编制</t>
    <phoneticPr fontId="18" type="noConversion"/>
  </si>
  <si>
    <t>上海花旗银行总部无纸化交流（外出）</t>
    <phoneticPr fontId="18" type="noConversion"/>
  </si>
  <si>
    <t>包商银行无纸化实施</t>
    <phoneticPr fontId="18" type="noConversion"/>
  </si>
  <si>
    <t>滴滴打车无纸化实施支持</t>
    <phoneticPr fontId="18" type="noConversion"/>
  </si>
  <si>
    <t>包商银行情况反馈
中银三星保险无纸化合同评审
预植场景证书系统部署</t>
    <phoneticPr fontId="18" type="noConversion"/>
  </si>
  <si>
    <t>无纸化实施问题梳理</t>
    <phoneticPr fontId="18" type="noConversion"/>
  </si>
  <si>
    <t>请年假</t>
    <phoneticPr fontId="18" type="noConversion"/>
  </si>
  <si>
    <t>请年假</t>
    <phoneticPr fontId="18" type="noConversion"/>
  </si>
  <si>
    <t>包商银行实施</t>
    <phoneticPr fontId="18" type="noConversion"/>
  </si>
  <si>
    <t>青岛银行柜面无纸化方案编制</t>
    <phoneticPr fontId="18" type="noConversion"/>
  </si>
  <si>
    <t>青岛银行交流</t>
    <phoneticPr fontId="18" type="noConversion"/>
  </si>
  <si>
    <t>包商银行实施</t>
    <phoneticPr fontId="18" type="noConversion"/>
  </si>
  <si>
    <t>焦清旺</t>
  </si>
  <si>
    <t>大众汽车消费金融标书PPT编制</t>
    <phoneticPr fontId="18" type="noConversion"/>
  </si>
  <si>
    <t>电子签章系统本地搭建和接口学习</t>
    <phoneticPr fontId="18" type="noConversion"/>
  </si>
  <si>
    <t>军队OA电子签章项目现场测试、部署、使用测试手册编制</t>
    <phoneticPr fontId="18" type="noConversion"/>
  </si>
  <si>
    <t>项目交接、新人培训</t>
    <phoneticPr fontId="18" type="noConversion"/>
  </si>
  <si>
    <t>大众汽车金融投标</t>
    <phoneticPr fontId="18" type="noConversion"/>
  </si>
  <si>
    <t>亦庄与开发评审军队OA电子签章项目需求说明书</t>
    <phoneticPr fontId="18" type="noConversion"/>
  </si>
  <si>
    <t>体检</t>
    <phoneticPr fontId="18" type="noConversion"/>
  </si>
  <si>
    <t>大众汽车金融投标补充资料编制</t>
    <phoneticPr fontId="18" type="noConversion"/>
  </si>
  <si>
    <t>调休一天</t>
    <phoneticPr fontId="18" type="noConversion"/>
  </si>
  <si>
    <t>方案、项目梳理与交接
自建CA产品学习</t>
    <phoneticPr fontId="18" type="noConversion"/>
  </si>
  <si>
    <t>大众汽车消费金融标书PPT编制</t>
    <phoneticPr fontId="18" type="noConversion"/>
  </si>
  <si>
    <t>电子签章系统本地搭建和接口学习</t>
    <phoneticPr fontId="18" type="noConversion"/>
  </si>
  <si>
    <t>军队OA电子签章项目现场测试、部署、使用测试手册编制</t>
    <phoneticPr fontId="18" type="noConversion"/>
  </si>
  <si>
    <t>项目交接、新人培训</t>
    <phoneticPr fontId="18" type="noConversion"/>
  </si>
  <si>
    <t>大众汽车金融投标</t>
    <phoneticPr fontId="18" type="noConversion"/>
  </si>
  <si>
    <t>亦庄与开发评审军队OA电子签章项目需求说明书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</si>
</sst>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3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4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8" t="s">
        <v>0</v>
      </c>
      <c r="B1" s="58" t="s">
        <v>1</v>
      </c>
      <c r="C1" s="51" t="s">
        <v>36</v>
      </c>
      <c r="D1" s="52"/>
      <c r="E1" s="53" t="s">
        <v>37</v>
      </c>
      <c r="F1" s="53"/>
      <c r="G1" s="53" t="s">
        <v>38</v>
      </c>
      <c r="H1" s="53"/>
      <c r="I1" s="53" t="s">
        <v>39</v>
      </c>
      <c r="J1" s="53"/>
      <c r="K1" s="51" t="s">
        <v>40</v>
      </c>
      <c r="L1" s="52"/>
      <c r="M1" s="2" t="s">
        <v>41</v>
      </c>
      <c r="N1" s="2" t="s">
        <v>42</v>
      </c>
    </row>
    <row r="2" spans="1:14" ht="24.95" customHeight="1">
      <c r="A2" s="58"/>
      <c r="B2" s="58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6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54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5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6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54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5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6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54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5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6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54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5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54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54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5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6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54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5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6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5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7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7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7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7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7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7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7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7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7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7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7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6" sqref="A6:E6"/>
    </sheetView>
  </sheetViews>
  <sheetFormatPr defaultColWidth="9" defaultRowHeight="13.5"/>
  <cols>
    <col min="2" max="15" width="26.625" customWidth="1"/>
  </cols>
  <sheetData>
    <row r="1" spans="1:15" ht="33.75" customHeight="1">
      <c r="A1" s="60" t="s">
        <v>57</v>
      </c>
      <c r="B1" s="60"/>
      <c r="C1" s="60"/>
      <c r="D1" s="60"/>
      <c r="E1" s="60"/>
      <c r="F1" s="29" t="s">
        <v>58</v>
      </c>
      <c r="G1" s="30">
        <f>WEEKNUM(B2)</f>
        <v>48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1" t="s">
        <v>59</v>
      </c>
      <c r="B2" s="59">
        <f>DATE(2017,11,27)</f>
        <v>43066</v>
      </c>
      <c r="C2" s="59"/>
      <c r="D2" s="59">
        <f>SUM(B2+1)</f>
        <v>43067</v>
      </c>
      <c r="E2" s="59"/>
      <c r="F2" s="59">
        <f t="shared" ref="F2" si="0">SUM(D2+1)</f>
        <v>43068</v>
      </c>
      <c r="G2" s="59"/>
      <c r="H2" s="59">
        <f t="shared" ref="H2" si="1">SUM(F2+1)</f>
        <v>43069</v>
      </c>
      <c r="I2" s="59"/>
      <c r="J2" s="59">
        <f t="shared" ref="J2" si="2">SUM(H2+1)</f>
        <v>43070</v>
      </c>
      <c r="K2" s="59"/>
      <c r="L2" s="59">
        <f t="shared" ref="L2" si="3">SUM(J2+1)</f>
        <v>43071</v>
      </c>
      <c r="M2" s="59"/>
      <c r="N2" s="59">
        <f t="shared" ref="N2" si="4">SUM(L2+1)</f>
        <v>43072</v>
      </c>
      <c r="O2" s="59"/>
    </row>
    <row r="3" spans="1:15" ht="30" customHeight="1">
      <c r="A3" s="61"/>
      <c r="B3" s="50" t="s">
        <v>2</v>
      </c>
      <c r="C3" s="50" t="s">
        <v>3</v>
      </c>
      <c r="D3" s="50" t="s">
        <v>2</v>
      </c>
      <c r="E3" s="50" t="s">
        <v>3</v>
      </c>
      <c r="F3" s="50" t="s">
        <v>2</v>
      </c>
      <c r="G3" s="50" t="s">
        <v>3</v>
      </c>
      <c r="H3" s="50" t="s">
        <v>2</v>
      </c>
      <c r="I3" s="50" t="s">
        <v>3</v>
      </c>
      <c r="J3" s="50" t="s">
        <v>2</v>
      </c>
      <c r="K3" s="50" t="s">
        <v>3</v>
      </c>
      <c r="L3" s="50" t="s">
        <v>2</v>
      </c>
      <c r="M3" s="50" t="s">
        <v>3</v>
      </c>
      <c r="N3" s="50" t="s">
        <v>2</v>
      </c>
      <c r="O3" s="50" t="s">
        <v>3</v>
      </c>
    </row>
    <row r="4" spans="1:15" s="62" customFormat="1" ht="60" customHeight="1">
      <c r="A4" s="28" t="s">
        <v>161</v>
      </c>
      <c r="B4" s="28" t="s">
        <v>162</v>
      </c>
      <c r="C4" s="28" t="s">
        <v>162</v>
      </c>
      <c r="D4" s="28" t="s">
        <v>162</v>
      </c>
      <c r="E4" s="28" t="s">
        <v>163</v>
      </c>
      <c r="F4" s="28" t="s">
        <v>164</v>
      </c>
      <c r="G4" s="28" t="s">
        <v>164</v>
      </c>
      <c r="H4" s="28" t="s">
        <v>165</v>
      </c>
      <c r="I4" s="28" t="s">
        <v>166</v>
      </c>
      <c r="J4" s="28" t="s">
        <v>167</v>
      </c>
      <c r="K4" s="28" t="s">
        <v>167</v>
      </c>
      <c r="L4" s="28"/>
      <c r="M4" s="28"/>
      <c r="N4" s="28"/>
      <c r="O4" s="49"/>
    </row>
    <row r="5" spans="1:15" ht="24" customHeight="1"/>
    <row r="6" spans="1:15" ht="33.75" customHeight="1">
      <c r="A6" s="60" t="s">
        <v>57</v>
      </c>
      <c r="B6" s="60"/>
      <c r="C6" s="60"/>
      <c r="D6" s="60"/>
      <c r="E6" s="60"/>
      <c r="F6" s="29" t="s">
        <v>58</v>
      </c>
      <c r="G6" s="30">
        <f>WEEKNUM(B7)</f>
        <v>49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1" t="s">
        <v>59</v>
      </c>
      <c r="B7" s="59">
        <f>B2+7</f>
        <v>43073</v>
      </c>
      <c r="C7" s="59"/>
      <c r="D7" s="59">
        <f t="shared" ref="D7" si="5">D2+7</f>
        <v>43074</v>
      </c>
      <c r="E7" s="59"/>
      <c r="F7" s="59">
        <f t="shared" ref="F7" si="6">F2+7</f>
        <v>43075</v>
      </c>
      <c r="G7" s="59"/>
      <c r="H7" s="59">
        <f t="shared" ref="H7" si="7">H2+7</f>
        <v>43076</v>
      </c>
      <c r="I7" s="59"/>
      <c r="J7" s="59">
        <f t="shared" ref="J7" si="8">J2+7</f>
        <v>43077</v>
      </c>
      <c r="K7" s="59"/>
      <c r="L7" s="59">
        <f t="shared" ref="L7" si="9">L2+7</f>
        <v>43078</v>
      </c>
      <c r="M7" s="59"/>
      <c r="N7" s="59">
        <f t="shared" ref="N7" si="10">N2+7</f>
        <v>43079</v>
      </c>
      <c r="O7" s="59"/>
    </row>
    <row r="8" spans="1:15" ht="30" customHeight="1">
      <c r="A8" s="61"/>
      <c r="B8" s="50" t="s">
        <v>2</v>
      </c>
      <c r="C8" s="50" t="s">
        <v>3</v>
      </c>
      <c r="D8" s="50" t="s">
        <v>2</v>
      </c>
      <c r="E8" s="50" t="s">
        <v>3</v>
      </c>
      <c r="F8" s="50" t="s">
        <v>2</v>
      </c>
      <c r="G8" s="50" t="s">
        <v>3</v>
      </c>
      <c r="H8" s="50" t="s">
        <v>2</v>
      </c>
      <c r="I8" s="50" t="s">
        <v>3</v>
      </c>
      <c r="J8" s="50" t="s">
        <v>2</v>
      </c>
      <c r="K8" s="50" t="s">
        <v>3</v>
      </c>
      <c r="L8" s="50" t="s">
        <v>2</v>
      </c>
      <c r="M8" s="50" t="s">
        <v>3</v>
      </c>
      <c r="N8" s="50" t="s">
        <v>2</v>
      </c>
      <c r="O8" s="50" t="s">
        <v>3</v>
      </c>
    </row>
    <row r="9" spans="1:15" s="62" customFormat="1" ht="60" customHeight="1">
      <c r="A9" s="28" t="s">
        <v>161</v>
      </c>
      <c r="B9" s="63" t="s">
        <v>168</v>
      </c>
      <c r="C9" s="63" t="s">
        <v>169</v>
      </c>
      <c r="D9" s="63" t="s">
        <v>169</v>
      </c>
      <c r="E9" s="63" t="s">
        <v>169</v>
      </c>
      <c r="F9" s="63" t="s">
        <v>170</v>
      </c>
      <c r="G9" s="63" t="s">
        <v>170</v>
      </c>
      <c r="H9" s="63" t="s">
        <v>171</v>
      </c>
      <c r="I9" s="63" t="s">
        <v>171</v>
      </c>
      <c r="J9" s="63" t="s">
        <v>171</v>
      </c>
      <c r="K9" s="63" t="s">
        <v>171</v>
      </c>
      <c r="L9" s="28"/>
      <c r="M9" s="28"/>
      <c r="N9" s="28"/>
      <c r="O9" s="49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6" sqref="A6:E6"/>
    </sheetView>
  </sheetViews>
  <sheetFormatPr defaultColWidth="9" defaultRowHeight="13.5"/>
  <cols>
    <col min="2" max="15" width="26.625" customWidth="1"/>
  </cols>
  <sheetData>
    <row r="1" spans="1:15" ht="33.75" customHeight="1">
      <c r="A1" s="60" t="s">
        <v>57</v>
      </c>
      <c r="B1" s="60"/>
      <c r="C1" s="60"/>
      <c r="D1" s="60"/>
      <c r="E1" s="60"/>
      <c r="F1" s="29" t="s">
        <v>58</v>
      </c>
      <c r="G1" s="30">
        <f>WEEKNUM(B2)</f>
        <v>48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1" t="s">
        <v>59</v>
      </c>
      <c r="B2" s="59">
        <f>DATE(2017,11,27)</f>
        <v>43066</v>
      </c>
      <c r="C2" s="59"/>
      <c r="D2" s="59">
        <f>SUM(B2+1)</f>
        <v>43067</v>
      </c>
      <c r="E2" s="59"/>
      <c r="F2" s="59">
        <f t="shared" ref="F2" si="0">SUM(D2+1)</f>
        <v>43068</v>
      </c>
      <c r="G2" s="59"/>
      <c r="H2" s="59">
        <f t="shared" ref="H2" si="1">SUM(F2+1)</f>
        <v>43069</v>
      </c>
      <c r="I2" s="59"/>
      <c r="J2" s="59">
        <f t="shared" ref="J2" si="2">SUM(H2+1)</f>
        <v>43070</v>
      </c>
      <c r="K2" s="59"/>
      <c r="L2" s="59">
        <f t="shared" ref="L2" si="3">SUM(J2+1)</f>
        <v>43071</v>
      </c>
      <c r="M2" s="59"/>
      <c r="N2" s="59">
        <f t="shared" ref="N2" si="4">SUM(L2+1)</f>
        <v>43072</v>
      </c>
      <c r="O2" s="59"/>
    </row>
    <row r="3" spans="1:15" ht="30" customHeight="1">
      <c r="A3" s="61"/>
      <c r="B3" s="50" t="s">
        <v>2</v>
      </c>
      <c r="C3" s="50" t="s">
        <v>3</v>
      </c>
      <c r="D3" s="50" t="s">
        <v>2</v>
      </c>
      <c r="E3" s="50" t="s">
        <v>3</v>
      </c>
      <c r="F3" s="50" t="s">
        <v>2</v>
      </c>
      <c r="G3" s="50" t="s">
        <v>3</v>
      </c>
      <c r="H3" s="50" t="s">
        <v>2</v>
      </c>
      <c r="I3" s="50" t="s">
        <v>3</v>
      </c>
      <c r="J3" s="50" t="s">
        <v>2</v>
      </c>
      <c r="K3" s="50" t="s">
        <v>3</v>
      </c>
      <c r="L3" s="50" t="s">
        <v>2</v>
      </c>
      <c r="M3" s="50" t="s">
        <v>3</v>
      </c>
      <c r="N3" s="50" t="s">
        <v>2</v>
      </c>
      <c r="O3" s="50" t="s">
        <v>3</v>
      </c>
    </row>
    <row r="4" spans="1:15" s="62" customFormat="1" ht="60" customHeight="1">
      <c r="A4" s="28" t="s">
        <v>161</v>
      </c>
      <c r="B4" s="28" t="s">
        <v>172</v>
      </c>
      <c r="C4" s="28" t="s">
        <v>172</v>
      </c>
      <c r="D4" s="28" t="s">
        <v>172</v>
      </c>
      <c r="E4" s="28" t="s">
        <v>173</v>
      </c>
      <c r="F4" s="28" t="s">
        <v>174</v>
      </c>
      <c r="G4" s="28" t="s">
        <v>174</v>
      </c>
      <c r="H4" s="28" t="s">
        <v>175</v>
      </c>
      <c r="I4" s="28" t="s">
        <v>176</v>
      </c>
      <c r="J4" s="28" t="s">
        <v>177</v>
      </c>
      <c r="K4" s="28" t="s">
        <v>177</v>
      </c>
      <c r="L4" s="28"/>
      <c r="M4" s="28"/>
      <c r="N4" s="28"/>
      <c r="O4" s="49"/>
    </row>
    <row r="5" spans="1:15" ht="24" customHeight="1"/>
    <row r="6" spans="1:15" ht="33.75" customHeight="1">
      <c r="A6" s="60" t="s">
        <v>57</v>
      </c>
      <c r="B6" s="60"/>
      <c r="C6" s="60"/>
      <c r="D6" s="60"/>
      <c r="E6" s="60"/>
      <c r="F6" s="29" t="s">
        <v>58</v>
      </c>
      <c r="G6" s="30">
        <f>WEEKNUM(B7)</f>
        <v>49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1" t="s">
        <v>59</v>
      </c>
      <c r="B7" s="59">
        <f>B2+7</f>
        <v>43073</v>
      </c>
      <c r="C7" s="59"/>
      <c r="D7" s="59">
        <f t="shared" ref="D7" si="5">D2+7</f>
        <v>43074</v>
      </c>
      <c r="E7" s="59"/>
      <c r="F7" s="59">
        <f t="shared" ref="F7" si="6">F2+7</f>
        <v>43075</v>
      </c>
      <c r="G7" s="59"/>
      <c r="H7" s="59">
        <f t="shared" ref="H7" si="7">H2+7</f>
        <v>43076</v>
      </c>
      <c r="I7" s="59"/>
      <c r="J7" s="59">
        <f t="shared" ref="J7" si="8">J2+7</f>
        <v>43077</v>
      </c>
      <c r="K7" s="59"/>
      <c r="L7" s="59">
        <f t="shared" ref="L7" si="9">L2+7</f>
        <v>43078</v>
      </c>
      <c r="M7" s="59"/>
      <c r="N7" s="59">
        <f t="shared" ref="N7" si="10">N2+7</f>
        <v>43079</v>
      </c>
      <c r="O7" s="59"/>
    </row>
    <row r="8" spans="1:15" ht="30" customHeight="1">
      <c r="A8" s="61"/>
      <c r="B8" s="50" t="s">
        <v>2</v>
      </c>
      <c r="C8" s="50" t="s">
        <v>3</v>
      </c>
      <c r="D8" s="50" t="s">
        <v>2</v>
      </c>
      <c r="E8" s="50" t="s">
        <v>3</v>
      </c>
      <c r="F8" s="50" t="s">
        <v>2</v>
      </c>
      <c r="G8" s="50" t="s">
        <v>3</v>
      </c>
      <c r="H8" s="50" t="s">
        <v>2</v>
      </c>
      <c r="I8" s="50" t="s">
        <v>3</v>
      </c>
      <c r="J8" s="50" t="s">
        <v>2</v>
      </c>
      <c r="K8" s="50" t="s">
        <v>3</v>
      </c>
      <c r="L8" s="50" t="s">
        <v>2</v>
      </c>
      <c r="M8" s="50" t="s">
        <v>3</v>
      </c>
      <c r="N8" s="50" t="s">
        <v>2</v>
      </c>
      <c r="O8" s="50" t="s">
        <v>3</v>
      </c>
    </row>
    <row r="9" spans="1:15" s="62" customFormat="1" ht="60" customHeight="1">
      <c r="A9" s="28" t="s">
        <v>161</v>
      </c>
      <c r="B9" s="63" t="s">
        <v>168</v>
      </c>
      <c r="C9" s="63" t="s">
        <v>169</v>
      </c>
      <c r="D9" s="63" t="s">
        <v>169</v>
      </c>
      <c r="E9" s="63" t="s">
        <v>169</v>
      </c>
      <c r="F9" s="63" t="s">
        <v>170</v>
      </c>
      <c r="G9" s="63" t="s">
        <v>170</v>
      </c>
      <c r="H9" s="63" t="s">
        <v>171</v>
      </c>
      <c r="I9" s="63" t="s">
        <v>171</v>
      </c>
      <c r="J9" s="63" t="s">
        <v>171</v>
      </c>
      <c r="K9" s="63" t="s">
        <v>171</v>
      </c>
      <c r="L9" s="28"/>
      <c r="M9" s="28"/>
      <c r="N9" s="28"/>
      <c r="O9" s="49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13" sqref="D13"/>
    </sheetView>
  </sheetViews>
  <sheetFormatPr defaultRowHeight="13.5"/>
  <cols>
    <col min="2" max="15" width="26.625" customWidth="1"/>
  </cols>
  <sheetData>
    <row r="1" spans="1:15" ht="33.75" customHeight="1">
      <c r="A1" s="60" t="s">
        <v>57</v>
      </c>
      <c r="B1" s="60"/>
      <c r="C1" s="60"/>
      <c r="D1" s="60"/>
      <c r="E1" s="6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1" t="s">
        <v>59</v>
      </c>
      <c r="B2" s="59">
        <f>DATE(2017,6,26)</f>
        <v>42912</v>
      </c>
      <c r="C2" s="59"/>
      <c r="D2" s="59">
        <f>SUM(B2+1)</f>
        <v>42913</v>
      </c>
      <c r="E2" s="59"/>
      <c r="F2" s="59">
        <f t="shared" ref="F2" si="0">SUM(D2+1)</f>
        <v>42914</v>
      </c>
      <c r="G2" s="59"/>
      <c r="H2" s="59">
        <f t="shared" ref="H2" si="1">SUM(F2+1)</f>
        <v>42915</v>
      </c>
      <c r="I2" s="59"/>
      <c r="J2" s="59">
        <f t="shared" ref="J2" si="2">SUM(H2+1)</f>
        <v>42916</v>
      </c>
      <c r="K2" s="59"/>
      <c r="L2" s="59">
        <f t="shared" ref="L2" si="3">SUM(J2+1)</f>
        <v>42917</v>
      </c>
      <c r="M2" s="59"/>
      <c r="N2" s="59">
        <f t="shared" ref="N2" si="4">SUM(L2+1)</f>
        <v>42918</v>
      </c>
      <c r="O2" s="59"/>
    </row>
    <row r="3" spans="1:15" ht="30" customHeight="1">
      <c r="A3" s="61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60" t="s">
        <v>57</v>
      </c>
      <c r="B6" s="60"/>
      <c r="C6" s="60"/>
      <c r="D6" s="60"/>
      <c r="E6" s="6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1" t="s">
        <v>59</v>
      </c>
      <c r="B7" s="59">
        <f>B2+7</f>
        <v>42919</v>
      </c>
      <c r="C7" s="59"/>
      <c r="D7" s="59">
        <f t="shared" ref="D7" si="5">D2+7</f>
        <v>42920</v>
      </c>
      <c r="E7" s="59"/>
      <c r="F7" s="59">
        <f t="shared" ref="F7" si="6">F2+7</f>
        <v>42921</v>
      </c>
      <c r="G7" s="59"/>
      <c r="H7" s="59">
        <f t="shared" ref="H7" si="7">H2+7</f>
        <v>42922</v>
      </c>
      <c r="I7" s="59"/>
      <c r="J7" s="59">
        <f t="shared" ref="J7" si="8">J2+7</f>
        <v>42923</v>
      </c>
      <c r="K7" s="59"/>
      <c r="L7" s="59">
        <f t="shared" ref="L7" si="9">L2+7</f>
        <v>42924</v>
      </c>
      <c r="M7" s="59"/>
      <c r="N7" s="59">
        <f t="shared" ref="N7" si="10">N2+7</f>
        <v>42925</v>
      </c>
      <c r="O7" s="59"/>
    </row>
    <row r="8" spans="1:15" ht="30" customHeight="1">
      <c r="A8" s="61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36" t="s">
        <v>78</v>
      </c>
      <c r="C9" s="36" t="s">
        <v>79</v>
      </c>
      <c r="D9" s="28" t="s">
        <v>78</v>
      </c>
      <c r="E9" s="28" t="s">
        <v>72</v>
      </c>
      <c r="F9" s="28" t="s">
        <v>73</v>
      </c>
      <c r="G9" s="28" t="s">
        <v>74</v>
      </c>
      <c r="H9" s="28" t="s">
        <v>76</v>
      </c>
      <c r="I9" s="28" t="s">
        <v>71</v>
      </c>
      <c r="J9" s="28" t="s">
        <v>75</v>
      </c>
      <c r="K9" s="28" t="s">
        <v>77</v>
      </c>
      <c r="L9" s="28"/>
      <c r="M9" s="28"/>
      <c r="N9" s="28"/>
      <c r="O9" s="33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20" sqref="J20"/>
    </sheetView>
  </sheetViews>
  <sheetFormatPr defaultRowHeight="13.5"/>
  <cols>
    <col min="2" max="15" width="26.625" customWidth="1"/>
  </cols>
  <sheetData>
    <row r="1" spans="1:15" ht="33.75" customHeight="1">
      <c r="A1" s="60" t="s">
        <v>57</v>
      </c>
      <c r="B1" s="60"/>
      <c r="C1" s="60"/>
      <c r="D1" s="60"/>
      <c r="E1" s="60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1" t="s">
        <v>59</v>
      </c>
      <c r="B2" s="59">
        <f>DATE(2017,7,10)</f>
        <v>42926</v>
      </c>
      <c r="C2" s="59"/>
      <c r="D2" s="59">
        <f>SUM(B2+1)</f>
        <v>42927</v>
      </c>
      <c r="E2" s="59"/>
      <c r="F2" s="59">
        <f t="shared" ref="F2" si="0">SUM(D2+1)</f>
        <v>42928</v>
      </c>
      <c r="G2" s="59"/>
      <c r="H2" s="59">
        <f t="shared" ref="H2" si="1">SUM(F2+1)</f>
        <v>42929</v>
      </c>
      <c r="I2" s="59"/>
      <c r="J2" s="59">
        <f t="shared" ref="J2" si="2">SUM(H2+1)</f>
        <v>42930</v>
      </c>
      <c r="K2" s="59"/>
      <c r="L2" s="59">
        <f t="shared" ref="L2" si="3">SUM(J2+1)</f>
        <v>42931</v>
      </c>
      <c r="M2" s="59"/>
      <c r="N2" s="59">
        <f t="shared" ref="N2" si="4">SUM(L2+1)</f>
        <v>42932</v>
      </c>
      <c r="O2" s="59"/>
    </row>
    <row r="3" spans="1:15" ht="30" customHeight="1">
      <c r="A3" s="61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81</v>
      </c>
      <c r="D4" s="28" t="s">
        <v>81</v>
      </c>
      <c r="E4" s="28" t="s">
        <v>81</v>
      </c>
      <c r="F4" s="28" t="s">
        <v>81</v>
      </c>
      <c r="G4" s="28" t="s">
        <v>81</v>
      </c>
      <c r="H4" s="28" t="s">
        <v>85</v>
      </c>
      <c r="I4" s="28" t="s">
        <v>80</v>
      </c>
      <c r="J4" s="28" t="s">
        <v>83</v>
      </c>
      <c r="K4" s="28" t="s">
        <v>84</v>
      </c>
      <c r="L4" s="28"/>
      <c r="M4" s="28"/>
      <c r="N4" s="28"/>
      <c r="O4" s="35"/>
    </row>
    <row r="5" spans="1:15" ht="24" customHeight="1"/>
    <row r="6" spans="1:15" ht="33.75" customHeight="1">
      <c r="A6" s="60" t="s">
        <v>57</v>
      </c>
      <c r="B6" s="60"/>
      <c r="C6" s="60"/>
      <c r="D6" s="60"/>
      <c r="E6" s="60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1" t="s">
        <v>59</v>
      </c>
      <c r="B7" s="59">
        <f>B2+7</f>
        <v>42933</v>
      </c>
      <c r="C7" s="59"/>
      <c r="D7" s="59">
        <f t="shared" ref="D7" si="5">D2+7</f>
        <v>42934</v>
      </c>
      <c r="E7" s="59"/>
      <c r="F7" s="59">
        <f t="shared" ref="F7" si="6">F2+7</f>
        <v>42935</v>
      </c>
      <c r="G7" s="59"/>
      <c r="H7" s="59">
        <f t="shared" ref="H7" si="7">H2+7</f>
        <v>42936</v>
      </c>
      <c r="I7" s="59"/>
      <c r="J7" s="59">
        <f t="shared" ref="J7" si="8">J2+7</f>
        <v>42937</v>
      </c>
      <c r="K7" s="59"/>
      <c r="L7" s="59">
        <f t="shared" ref="L7" si="9">L2+7</f>
        <v>42938</v>
      </c>
      <c r="M7" s="59"/>
      <c r="N7" s="59">
        <f t="shared" ref="N7" si="10">N2+7</f>
        <v>42939</v>
      </c>
      <c r="O7" s="59"/>
    </row>
    <row r="8" spans="1:15" ht="30" customHeight="1">
      <c r="A8" s="61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36" t="s">
        <v>86</v>
      </c>
      <c r="C9" s="36" t="s">
        <v>86</v>
      </c>
      <c r="D9" s="28" t="s">
        <v>87</v>
      </c>
      <c r="E9" s="28" t="s">
        <v>88</v>
      </c>
      <c r="F9" s="28" t="s">
        <v>89</v>
      </c>
      <c r="G9" s="28" t="s">
        <v>89</v>
      </c>
      <c r="H9" s="28" t="s">
        <v>89</v>
      </c>
      <c r="I9" s="28" t="s">
        <v>90</v>
      </c>
      <c r="J9" s="28" t="s">
        <v>90</v>
      </c>
      <c r="K9" s="28" t="s">
        <v>90</v>
      </c>
      <c r="L9" s="28"/>
      <c r="M9" s="28"/>
      <c r="N9" s="28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16" sqref="J16"/>
    </sheetView>
  </sheetViews>
  <sheetFormatPr defaultRowHeight="13.5"/>
  <cols>
    <col min="2" max="15" width="26.625" customWidth="1"/>
  </cols>
  <sheetData>
    <row r="1" spans="1:15" ht="33.75" customHeight="1">
      <c r="A1" s="60" t="s">
        <v>57</v>
      </c>
      <c r="B1" s="60"/>
      <c r="C1" s="60"/>
      <c r="D1" s="60"/>
      <c r="E1" s="6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1" t="s">
        <v>59</v>
      </c>
      <c r="B2" s="59">
        <f>DATE(2017,7,24)</f>
        <v>42940</v>
      </c>
      <c r="C2" s="59"/>
      <c r="D2" s="59">
        <f>SUM(B2+1)</f>
        <v>42941</v>
      </c>
      <c r="E2" s="59"/>
      <c r="F2" s="59">
        <f t="shared" ref="F2" si="0">SUM(D2+1)</f>
        <v>42942</v>
      </c>
      <c r="G2" s="59"/>
      <c r="H2" s="59">
        <f t="shared" ref="H2" si="1">SUM(F2+1)</f>
        <v>42943</v>
      </c>
      <c r="I2" s="59"/>
      <c r="J2" s="59">
        <f t="shared" ref="J2" si="2">SUM(H2+1)</f>
        <v>42944</v>
      </c>
      <c r="K2" s="59"/>
      <c r="L2" s="59">
        <f t="shared" ref="L2" si="3">SUM(J2+1)</f>
        <v>42945</v>
      </c>
      <c r="M2" s="59"/>
      <c r="N2" s="59">
        <f t="shared" ref="N2" si="4">SUM(L2+1)</f>
        <v>42946</v>
      </c>
      <c r="O2" s="59"/>
    </row>
    <row r="3" spans="1:15" ht="30" customHeight="1">
      <c r="A3" s="61"/>
      <c r="B3" s="38" t="s">
        <v>60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91</v>
      </c>
      <c r="C4" s="28" t="s">
        <v>91</v>
      </c>
      <c r="D4" s="28" t="s">
        <v>91</v>
      </c>
      <c r="E4" s="28" t="s">
        <v>91</v>
      </c>
      <c r="F4" s="28" t="s">
        <v>91</v>
      </c>
      <c r="G4" s="28" t="s">
        <v>92</v>
      </c>
      <c r="H4" s="28" t="s">
        <v>93</v>
      </c>
      <c r="I4" s="28" t="s">
        <v>93</v>
      </c>
      <c r="J4" s="28" t="s">
        <v>95</v>
      </c>
      <c r="K4" s="28" t="s">
        <v>94</v>
      </c>
      <c r="L4" s="28"/>
      <c r="M4" s="28"/>
      <c r="N4" s="28"/>
      <c r="O4" s="37"/>
    </row>
    <row r="5" spans="1:15" ht="24" customHeight="1"/>
    <row r="6" spans="1:15" ht="33.75" customHeight="1">
      <c r="A6" s="60" t="s">
        <v>57</v>
      </c>
      <c r="B6" s="60"/>
      <c r="C6" s="60"/>
      <c r="D6" s="60"/>
      <c r="E6" s="6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1" t="s">
        <v>59</v>
      </c>
      <c r="B7" s="59">
        <f>B2+7</f>
        <v>42947</v>
      </c>
      <c r="C7" s="59"/>
      <c r="D7" s="59">
        <f t="shared" ref="D7" si="5">D2+7</f>
        <v>42948</v>
      </c>
      <c r="E7" s="59"/>
      <c r="F7" s="59">
        <f t="shared" ref="F7" si="6">F2+7</f>
        <v>42949</v>
      </c>
      <c r="G7" s="59"/>
      <c r="H7" s="59">
        <f t="shared" ref="H7" si="7">H2+7</f>
        <v>42950</v>
      </c>
      <c r="I7" s="59"/>
      <c r="J7" s="59">
        <f t="shared" ref="J7" si="8">J2+7</f>
        <v>42951</v>
      </c>
      <c r="K7" s="59"/>
      <c r="L7" s="59">
        <f t="shared" ref="L7" si="9">L2+7</f>
        <v>42952</v>
      </c>
      <c r="M7" s="59"/>
      <c r="N7" s="59">
        <f t="shared" ref="N7" si="10">N2+7</f>
        <v>42953</v>
      </c>
      <c r="O7" s="59"/>
    </row>
    <row r="8" spans="1:15" ht="30" customHeight="1">
      <c r="A8" s="61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36" t="s">
        <v>98</v>
      </c>
      <c r="C9" s="36" t="s">
        <v>98</v>
      </c>
      <c r="D9" s="36" t="s">
        <v>98</v>
      </c>
      <c r="E9" s="36" t="s">
        <v>98</v>
      </c>
      <c r="F9" s="36" t="s">
        <v>99</v>
      </c>
      <c r="G9" s="36" t="s">
        <v>100</v>
      </c>
      <c r="H9" s="36" t="s">
        <v>100</v>
      </c>
      <c r="I9" s="28" t="s">
        <v>101</v>
      </c>
      <c r="J9" s="28" t="s">
        <v>101</v>
      </c>
      <c r="K9" s="28" t="s">
        <v>101</v>
      </c>
      <c r="L9" s="28"/>
      <c r="M9" s="28"/>
      <c r="N9" s="28"/>
      <c r="O9" s="3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F11" sqref="F11"/>
    </sheetView>
  </sheetViews>
  <sheetFormatPr defaultRowHeight="13.5"/>
  <cols>
    <col min="2" max="15" width="26.625" customWidth="1"/>
  </cols>
  <sheetData>
    <row r="1" spans="1:15" ht="33.75" customHeight="1">
      <c r="A1" s="60" t="s">
        <v>57</v>
      </c>
      <c r="B1" s="60"/>
      <c r="C1" s="60"/>
      <c r="D1" s="60"/>
      <c r="E1" s="60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1" t="s">
        <v>59</v>
      </c>
      <c r="B2" s="59">
        <f>DATE(2017,8,7)</f>
        <v>42954</v>
      </c>
      <c r="C2" s="59"/>
      <c r="D2" s="59">
        <f>SUM(B2+1)</f>
        <v>42955</v>
      </c>
      <c r="E2" s="59"/>
      <c r="F2" s="59">
        <f t="shared" ref="F2" si="0">SUM(D2+1)</f>
        <v>42956</v>
      </c>
      <c r="G2" s="59"/>
      <c r="H2" s="59">
        <f t="shared" ref="H2" si="1">SUM(F2+1)</f>
        <v>42957</v>
      </c>
      <c r="I2" s="59"/>
      <c r="J2" s="59">
        <f t="shared" ref="J2" si="2">SUM(H2+1)</f>
        <v>42958</v>
      </c>
      <c r="K2" s="59"/>
      <c r="L2" s="59">
        <f t="shared" ref="L2" si="3">SUM(J2+1)</f>
        <v>42959</v>
      </c>
      <c r="M2" s="59"/>
      <c r="N2" s="59">
        <f t="shared" ref="N2" si="4">SUM(L2+1)</f>
        <v>42960</v>
      </c>
      <c r="O2" s="59"/>
    </row>
    <row r="3" spans="1:15" ht="30" customHeight="1">
      <c r="A3" s="61"/>
      <c r="B3" s="40" t="s">
        <v>60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96</v>
      </c>
      <c r="C4" s="28" t="s">
        <v>96</v>
      </c>
      <c r="D4" s="28" t="s">
        <v>97</v>
      </c>
      <c r="E4" s="28" t="s">
        <v>97</v>
      </c>
      <c r="F4" s="28" t="s">
        <v>106</v>
      </c>
      <c r="G4" s="28" t="s">
        <v>106</v>
      </c>
      <c r="H4" s="28" t="s">
        <v>104</v>
      </c>
      <c r="I4" s="28" t="s">
        <v>102</v>
      </c>
      <c r="J4" s="28" t="s">
        <v>105</v>
      </c>
      <c r="K4" s="28" t="s">
        <v>103</v>
      </c>
      <c r="L4" s="28"/>
      <c r="M4" s="28"/>
      <c r="N4" s="28"/>
      <c r="O4" s="39"/>
    </row>
    <row r="5" spans="1:15" ht="24" customHeight="1"/>
    <row r="6" spans="1:15" ht="33.75" customHeight="1">
      <c r="A6" s="60" t="s">
        <v>57</v>
      </c>
      <c r="B6" s="60"/>
      <c r="C6" s="60"/>
      <c r="D6" s="60"/>
      <c r="E6" s="60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1" t="s">
        <v>59</v>
      </c>
      <c r="B7" s="59">
        <f>B2+7</f>
        <v>42961</v>
      </c>
      <c r="C7" s="59"/>
      <c r="D7" s="59">
        <f t="shared" ref="D7" si="5">D2+7</f>
        <v>42962</v>
      </c>
      <c r="E7" s="59"/>
      <c r="F7" s="59">
        <f t="shared" ref="F7" si="6">F2+7</f>
        <v>42963</v>
      </c>
      <c r="G7" s="59"/>
      <c r="H7" s="59">
        <f t="shared" ref="H7" si="7">H2+7</f>
        <v>42964</v>
      </c>
      <c r="I7" s="59"/>
      <c r="J7" s="59">
        <f t="shared" ref="J7" si="8">J2+7</f>
        <v>42965</v>
      </c>
      <c r="K7" s="59"/>
      <c r="L7" s="59">
        <f t="shared" ref="L7" si="9">L2+7</f>
        <v>42966</v>
      </c>
      <c r="M7" s="59"/>
      <c r="N7" s="59">
        <f t="shared" ref="N7" si="10">N2+7</f>
        <v>42967</v>
      </c>
      <c r="O7" s="59"/>
    </row>
    <row r="8" spans="1:15" ht="30" customHeight="1">
      <c r="A8" s="61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36" t="s">
        <v>107</v>
      </c>
      <c r="C9" s="36" t="s">
        <v>107</v>
      </c>
      <c r="D9" s="36" t="s">
        <v>108</v>
      </c>
      <c r="E9" s="36" t="s">
        <v>108</v>
      </c>
      <c r="F9" s="36" t="s">
        <v>109</v>
      </c>
      <c r="G9" s="36" t="s">
        <v>112</v>
      </c>
      <c r="H9" s="28" t="s">
        <v>111</v>
      </c>
      <c r="I9" s="28" t="s">
        <v>110</v>
      </c>
      <c r="J9" s="28" t="s">
        <v>110</v>
      </c>
      <c r="K9" s="28" t="s">
        <v>110</v>
      </c>
      <c r="L9" s="28"/>
      <c r="M9" s="28"/>
      <c r="N9" s="28"/>
      <c r="O9" s="39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selection activeCell="B24" sqref="A1:XFD1048576"/>
    </sheetView>
  </sheetViews>
  <sheetFormatPr defaultRowHeight="13.5"/>
  <cols>
    <col min="2" max="15" width="26.625" customWidth="1"/>
  </cols>
  <sheetData>
    <row r="1" spans="1:15" ht="33.75" customHeight="1">
      <c r="A1" s="60" t="s">
        <v>57</v>
      </c>
      <c r="B1" s="60"/>
      <c r="C1" s="60"/>
      <c r="D1" s="60"/>
      <c r="E1" s="60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1" t="s">
        <v>59</v>
      </c>
      <c r="B2" s="59">
        <f>DATE(2017,8,21)</f>
        <v>42968</v>
      </c>
      <c r="C2" s="59"/>
      <c r="D2" s="59">
        <f>SUM(B2+1)</f>
        <v>42969</v>
      </c>
      <c r="E2" s="59"/>
      <c r="F2" s="59">
        <f t="shared" ref="F2" si="0">SUM(D2+1)</f>
        <v>42970</v>
      </c>
      <c r="G2" s="59"/>
      <c r="H2" s="59">
        <f t="shared" ref="H2" si="1">SUM(F2+1)</f>
        <v>42971</v>
      </c>
      <c r="I2" s="59"/>
      <c r="J2" s="59">
        <f t="shared" ref="J2" si="2">SUM(H2+1)</f>
        <v>42972</v>
      </c>
      <c r="K2" s="59"/>
      <c r="L2" s="59">
        <f t="shared" ref="L2" si="3">SUM(J2+1)</f>
        <v>42973</v>
      </c>
      <c r="M2" s="59"/>
      <c r="N2" s="59">
        <f t="shared" ref="N2" si="4">SUM(L2+1)</f>
        <v>42974</v>
      </c>
      <c r="O2" s="59"/>
    </row>
    <row r="3" spans="1:15" ht="30" customHeight="1">
      <c r="A3" s="61"/>
      <c r="B3" s="42" t="s">
        <v>60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117</v>
      </c>
      <c r="C4" s="28" t="s">
        <v>117</v>
      </c>
      <c r="D4" s="28" t="s">
        <v>114</v>
      </c>
      <c r="E4" s="28" t="s">
        <v>115</v>
      </c>
      <c r="F4" s="28" t="s">
        <v>113</v>
      </c>
      <c r="G4" s="28" t="s">
        <v>113</v>
      </c>
      <c r="H4" s="28" t="s">
        <v>116</v>
      </c>
      <c r="I4" s="28" t="s">
        <v>116</v>
      </c>
      <c r="J4" s="28" t="s">
        <v>119</v>
      </c>
      <c r="K4" s="28" t="s">
        <v>118</v>
      </c>
      <c r="L4" s="28"/>
      <c r="M4" s="28"/>
      <c r="N4" s="28"/>
      <c r="O4" s="41"/>
    </row>
    <row r="5" spans="1:15" ht="24" customHeight="1"/>
    <row r="6" spans="1:15" ht="33.75" customHeight="1">
      <c r="A6" s="60" t="s">
        <v>57</v>
      </c>
      <c r="B6" s="60"/>
      <c r="C6" s="60"/>
      <c r="D6" s="60"/>
      <c r="E6" s="60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1" t="s">
        <v>59</v>
      </c>
      <c r="B7" s="59">
        <f>B2+7</f>
        <v>42975</v>
      </c>
      <c r="C7" s="59"/>
      <c r="D7" s="59">
        <f t="shared" ref="D7" si="5">D2+7</f>
        <v>42976</v>
      </c>
      <c r="E7" s="59"/>
      <c r="F7" s="59">
        <f t="shared" ref="F7" si="6">F2+7</f>
        <v>42977</v>
      </c>
      <c r="G7" s="59"/>
      <c r="H7" s="59">
        <f t="shared" ref="H7" si="7">H2+7</f>
        <v>42978</v>
      </c>
      <c r="I7" s="59"/>
      <c r="J7" s="59">
        <f t="shared" ref="J7" si="8">J2+7</f>
        <v>42979</v>
      </c>
      <c r="K7" s="59"/>
      <c r="L7" s="59">
        <f t="shared" ref="L7" si="9">L2+7</f>
        <v>42980</v>
      </c>
      <c r="M7" s="59"/>
      <c r="N7" s="59">
        <f t="shared" ref="N7" si="10">N2+7</f>
        <v>42981</v>
      </c>
      <c r="O7" s="59"/>
    </row>
    <row r="8" spans="1:15" ht="30" customHeight="1">
      <c r="A8" s="61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36" t="s">
        <v>128</v>
      </c>
      <c r="C9" s="36" t="s">
        <v>120</v>
      </c>
      <c r="D9" s="36" t="s">
        <v>121</v>
      </c>
      <c r="E9" s="36" t="s">
        <v>121</v>
      </c>
      <c r="F9" s="36" t="s">
        <v>122</v>
      </c>
      <c r="G9" s="36" t="s">
        <v>123</v>
      </c>
      <c r="H9" s="28" t="s">
        <v>126</v>
      </c>
      <c r="I9" s="28" t="s">
        <v>125</v>
      </c>
      <c r="J9" s="28" t="s">
        <v>124</v>
      </c>
      <c r="K9" s="28" t="s">
        <v>127</v>
      </c>
      <c r="L9" s="28"/>
      <c r="M9" s="28"/>
      <c r="N9" s="28"/>
      <c r="O9" s="41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Normal="100" workbookViewId="0">
      <selection activeCell="D23" sqref="D23"/>
    </sheetView>
  </sheetViews>
  <sheetFormatPr defaultRowHeight="13.5"/>
  <cols>
    <col min="2" max="15" width="26.625" customWidth="1"/>
  </cols>
  <sheetData>
    <row r="1" spans="1:15" ht="33.75" customHeight="1">
      <c r="A1" s="60" t="s">
        <v>57</v>
      </c>
      <c r="B1" s="60"/>
      <c r="C1" s="60"/>
      <c r="D1" s="60"/>
      <c r="E1" s="60"/>
      <c r="F1" s="29" t="s">
        <v>129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1" t="s">
        <v>59</v>
      </c>
      <c r="B2" s="59">
        <f>DATE(2017,9,4)</f>
        <v>42982</v>
      </c>
      <c r="C2" s="59"/>
      <c r="D2" s="59">
        <f>SUM(B2+1)</f>
        <v>42983</v>
      </c>
      <c r="E2" s="59"/>
      <c r="F2" s="59">
        <f t="shared" ref="F2" si="0">SUM(D2+1)</f>
        <v>42984</v>
      </c>
      <c r="G2" s="59"/>
      <c r="H2" s="59">
        <f t="shared" ref="H2" si="1">SUM(F2+1)</f>
        <v>42985</v>
      </c>
      <c r="I2" s="59"/>
      <c r="J2" s="59">
        <f t="shared" ref="J2" si="2">SUM(H2+1)</f>
        <v>42986</v>
      </c>
      <c r="K2" s="59"/>
      <c r="L2" s="59">
        <f t="shared" ref="L2" si="3">SUM(J2+1)</f>
        <v>42987</v>
      </c>
      <c r="M2" s="59"/>
      <c r="N2" s="59">
        <f t="shared" ref="N2" si="4">SUM(L2+1)</f>
        <v>42988</v>
      </c>
      <c r="O2" s="59"/>
    </row>
    <row r="3" spans="1:15" ht="30" customHeight="1">
      <c r="A3" s="61"/>
      <c r="B3" s="44" t="s">
        <v>60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1" customFormat="1" ht="60" customHeight="1">
      <c r="A4" s="28" t="s">
        <v>61</v>
      </c>
      <c r="B4" s="28" t="s">
        <v>130</v>
      </c>
      <c r="C4" s="28" t="s">
        <v>130</v>
      </c>
      <c r="D4" s="28" t="s">
        <v>132</v>
      </c>
      <c r="E4" s="28" t="s">
        <v>133</v>
      </c>
      <c r="F4" s="28" t="s">
        <v>131</v>
      </c>
      <c r="G4" s="28" t="s">
        <v>131</v>
      </c>
      <c r="H4" s="28" t="s">
        <v>135</v>
      </c>
      <c r="I4" s="28" t="s">
        <v>134</v>
      </c>
      <c r="J4" s="28" t="s">
        <v>136</v>
      </c>
      <c r="K4" s="28" t="s">
        <v>136</v>
      </c>
      <c r="L4" s="28"/>
      <c r="M4" s="28"/>
      <c r="N4" s="28"/>
      <c r="O4" s="43"/>
    </row>
    <row r="5" spans="1:15" ht="24" customHeight="1"/>
    <row r="6" spans="1:15" ht="33.75" customHeight="1">
      <c r="A6" s="60" t="s">
        <v>57</v>
      </c>
      <c r="B6" s="60"/>
      <c r="C6" s="60"/>
      <c r="D6" s="60"/>
      <c r="E6" s="60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1" t="s">
        <v>59</v>
      </c>
      <c r="B7" s="59">
        <f>B2+7</f>
        <v>42989</v>
      </c>
      <c r="C7" s="59"/>
      <c r="D7" s="59">
        <f t="shared" ref="D7" si="5">D2+7</f>
        <v>42990</v>
      </c>
      <c r="E7" s="59"/>
      <c r="F7" s="59">
        <f t="shared" ref="F7" si="6">F2+7</f>
        <v>42991</v>
      </c>
      <c r="G7" s="59"/>
      <c r="H7" s="59">
        <f t="shared" ref="H7" si="7">H2+7</f>
        <v>42992</v>
      </c>
      <c r="I7" s="59"/>
      <c r="J7" s="59">
        <f t="shared" ref="J7" si="8">J2+7</f>
        <v>42993</v>
      </c>
      <c r="K7" s="59"/>
      <c r="L7" s="59">
        <f t="shared" ref="L7" si="9">L2+7</f>
        <v>42994</v>
      </c>
      <c r="M7" s="59"/>
      <c r="N7" s="59">
        <f t="shared" ref="N7" si="10">N2+7</f>
        <v>42995</v>
      </c>
      <c r="O7" s="59"/>
    </row>
    <row r="8" spans="1:15" ht="30" customHeight="1">
      <c r="A8" s="61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1" customFormat="1" ht="60" customHeight="1">
      <c r="A9" s="28" t="s">
        <v>61</v>
      </c>
      <c r="B9" s="36" t="s">
        <v>137</v>
      </c>
      <c r="C9" s="36" t="s">
        <v>139</v>
      </c>
      <c r="D9" s="36" t="s">
        <v>138</v>
      </c>
      <c r="E9" s="36" t="s">
        <v>138</v>
      </c>
      <c r="F9" s="36" t="s">
        <v>142</v>
      </c>
      <c r="G9" s="36" t="s">
        <v>137</v>
      </c>
      <c r="H9" s="28" t="s">
        <v>140</v>
      </c>
      <c r="I9" s="28" t="s">
        <v>140</v>
      </c>
      <c r="J9" s="28" t="s">
        <v>141</v>
      </c>
      <c r="K9" s="28" t="s">
        <v>141</v>
      </c>
      <c r="L9" s="28"/>
      <c r="M9" s="28"/>
      <c r="N9" s="28"/>
      <c r="O9" s="43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H1" workbookViewId="0">
      <selection activeCell="K17" sqref="K17"/>
    </sheetView>
  </sheetViews>
  <sheetFormatPr defaultRowHeight="13.5"/>
  <cols>
    <col min="2" max="15" width="26.625" customWidth="1"/>
  </cols>
  <sheetData>
    <row r="1" spans="1:15" ht="33.75" customHeight="1">
      <c r="A1" s="60" t="s">
        <v>57</v>
      </c>
      <c r="B1" s="60"/>
      <c r="C1" s="60"/>
      <c r="D1" s="60"/>
      <c r="E1" s="60"/>
      <c r="F1" s="29" t="s">
        <v>129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1" t="s">
        <v>59</v>
      </c>
      <c r="B2" s="59">
        <f>DATE(2017,9,18)</f>
        <v>42996</v>
      </c>
      <c r="C2" s="59"/>
      <c r="D2" s="59">
        <f>SUM(B2+1)</f>
        <v>42997</v>
      </c>
      <c r="E2" s="59"/>
      <c r="F2" s="59">
        <f t="shared" ref="F2" si="0">SUM(D2+1)</f>
        <v>42998</v>
      </c>
      <c r="G2" s="59"/>
      <c r="H2" s="59">
        <f t="shared" ref="H2" si="1">SUM(F2+1)</f>
        <v>42999</v>
      </c>
      <c r="I2" s="59"/>
      <c r="J2" s="59">
        <f t="shared" ref="J2" si="2">SUM(H2+1)</f>
        <v>43000</v>
      </c>
      <c r="K2" s="59"/>
      <c r="L2" s="59">
        <f t="shared" ref="L2" si="3">SUM(J2+1)</f>
        <v>43001</v>
      </c>
      <c r="M2" s="59"/>
      <c r="N2" s="59">
        <f t="shared" ref="N2" si="4">SUM(L2+1)</f>
        <v>43002</v>
      </c>
      <c r="O2" s="59"/>
    </row>
    <row r="3" spans="1:15" ht="30" customHeight="1">
      <c r="A3" s="61"/>
      <c r="B3" s="46" t="s">
        <v>60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1" customFormat="1" ht="60" customHeight="1">
      <c r="A4" s="28" t="s">
        <v>61</v>
      </c>
      <c r="B4" s="28" t="s">
        <v>148</v>
      </c>
      <c r="C4" s="28" t="s">
        <v>147</v>
      </c>
      <c r="D4" s="28" t="s">
        <v>143</v>
      </c>
      <c r="E4" s="28" t="s">
        <v>144</v>
      </c>
      <c r="F4" s="28" t="s">
        <v>145</v>
      </c>
      <c r="G4" s="28" t="s">
        <v>145</v>
      </c>
      <c r="H4" s="28" t="s">
        <v>146</v>
      </c>
      <c r="I4" s="28" t="s">
        <v>146</v>
      </c>
      <c r="J4" s="28" t="s">
        <v>146</v>
      </c>
      <c r="K4" s="28" t="s">
        <v>146</v>
      </c>
      <c r="L4" s="28"/>
      <c r="M4" s="28"/>
      <c r="N4" s="28"/>
      <c r="O4" s="45"/>
    </row>
    <row r="5" spans="1:15" ht="24" customHeight="1"/>
    <row r="6" spans="1:15" ht="33.75" customHeight="1">
      <c r="A6" s="60" t="s">
        <v>57</v>
      </c>
      <c r="B6" s="60"/>
      <c r="C6" s="60"/>
      <c r="D6" s="60"/>
      <c r="E6" s="60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1" t="s">
        <v>59</v>
      </c>
      <c r="B7" s="59">
        <f>B2+7</f>
        <v>43003</v>
      </c>
      <c r="C7" s="59"/>
      <c r="D7" s="59">
        <f t="shared" ref="D7" si="5">D2+7</f>
        <v>43004</v>
      </c>
      <c r="E7" s="59"/>
      <c r="F7" s="59">
        <f t="shared" ref="F7" si="6">F2+7</f>
        <v>43005</v>
      </c>
      <c r="G7" s="59"/>
      <c r="H7" s="59">
        <f t="shared" ref="H7" si="7">H2+7</f>
        <v>43006</v>
      </c>
      <c r="I7" s="59"/>
      <c r="J7" s="59">
        <f t="shared" ref="J7" si="8">J2+7</f>
        <v>43007</v>
      </c>
      <c r="K7" s="59"/>
      <c r="L7" s="59">
        <f t="shared" ref="L7" si="9">L2+7</f>
        <v>43008</v>
      </c>
      <c r="M7" s="59"/>
      <c r="N7" s="59">
        <f t="shared" ref="N7" si="10">N2+7</f>
        <v>43009</v>
      </c>
      <c r="O7" s="59"/>
    </row>
    <row r="8" spans="1:15" ht="30" customHeight="1">
      <c r="A8" s="61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1" customFormat="1" ht="60" customHeight="1">
      <c r="A9" s="28" t="s">
        <v>61</v>
      </c>
      <c r="B9" s="36" t="s">
        <v>149</v>
      </c>
      <c r="C9" s="36" t="s">
        <v>150</v>
      </c>
      <c r="D9" s="36" t="s">
        <v>150</v>
      </c>
      <c r="E9" s="36" t="s">
        <v>150</v>
      </c>
      <c r="F9" s="36" t="s">
        <v>151</v>
      </c>
      <c r="G9" s="36" t="s">
        <v>151</v>
      </c>
      <c r="H9" s="36" t="s">
        <v>151</v>
      </c>
      <c r="I9" s="36" t="s">
        <v>151</v>
      </c>
      <c r="J9" s="36" t="s">
        <v>151</v>
      </c>
      <c r="K9" s="28" t="s">
        <v>154</v>
      </c>
      <c r="L9" s="28" t="s">
        <v>153</v>
      </c>
      <c r="M9" s="28" t="s">
        <v>152</v>
      </c>
      <c r="N9" s="28"/>
      <c r="O9" s="4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K9" sqref="K9"/>
    </sheetView>
  </sheetViews>
  <sheetFormatPr defaultRowHeight="13.5"/>
  <cols>
    <col min="2" max="15" width="26.625" customWidth="1"/>
  </cols>
  <sheetData>
    <row r="1" spans="1:15" ht="33.75" customHeight="1">
      <c r="A1" s="60" t="s">
        <v>57</v>
      </c>
      <c r="B1" s="60"/>
      <c r="C1" s="60"/>
      <c r="D1" s="60"/>
      <c r="E1" s="60"/>
      <c r="F1" s="29" t="s">
        <v>129</v>
      </c>
      <c r="G1" s="30">
        <f>WEEKNUM(B2)</f>
        <v>40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1" t="s">
        <v>59</v>
      </c>
      <c r="B2" s="59">
        <f>DATE(2017,10,2)</f>
        <v>43010</v>
      </c>
      <c r="C2" s="59"/>
      <c r="D2" s="59">
        <f>SUM(B2+1)</f>
        <v>43011</v>
      </c>
      <c r="E2" s="59"/>
      <c r="F2" s="59">
        <f t="shared" ref="F2" si="0">SUM(D2+1)</f>
        <v>43012</v>
      </c>
      <c r="G2" s="59"/>
      <c r="H2" s="59">
        <f t="shared" ref="H2" si="1">SUM(F2+1)</f>
        <v>43013</v>
      </c>
      <c r="I2" s="59"/>
      <c r="J2" s="59">
        <f t="shared" ref="J2" si="2">SUM(H2+1)</f>
        <v>43014</v>
      </c>
      <c r="K2" s="59"/>
      <c r="L2" s="59">
        <f t="shared" ref="L2" si="3">SUM(J2+1)</f>
        <v>43015</v>
      </c>
      <c r="M2" s="59"/>
      <c r="N2" s="59">
        <f t="shared" ref="N2" si="4">SUM(L2+1)</f>
        <v>43016</v>
      </c>
      <c r="O2" s="59"/>
    </row>
    <row r="3" spans="1:15" ht="30" customHeight="1">
      <c r="A3" s="61"/>
      <c r="B3" s="48" t="s">
        <v>60</v>
      </c>
      <c r="C3" s="48" t="s">
        <v>3</v>
      </c>
      <c r="D3" s="48" t="s">
        <v>2</v>
      </c>
      <c r="E3" s="48" t="s">
        <v>3</v>
      </c>
      <c r="F3" s="48" t="s">
        <v>2</v>
      </c>
      <c r="G3" s="48" t="s">
        <v>3</v>
      </c>
      <c r="H3" s="48" t="s">
        <v>2</v>
      </c>
      <c r="I3" s="48" t="s">
        <v>3</v>
      </c>
      <c r="J3" s="48" t="s">
        <v>2</v>
      </c>
      <c r="K3" s="48" t="s">
        <v>3</v>
      </c>
      <c r="L3" s="48" t="s">
        <v>2</v>
      </c>
      <c r="M3" s="48" t="s">
        <v>3</v>
      </c>
      <c r="N3" s="48" t="s">
        <v>2</v>
      </c>
      <c r="O3" s="48" t="s">
        <v>3</v>
      </c>
    </row>
    <row r="4" spans="1:15" s="1" customFormat="1" ht="60" customHeight="1">
      <c r="A4" s="28" t="s">
        <v>61</v>
      </c>
      <c r="B4" s="28" t="s">
        <v>148</v>
      </c>
      <c r="C4" s="28" t="s">
        <v>147</v>
      </c>
      <c r="D4" s="28" t="s">
        <v>143</v>
      </c>
      <c r="E4" s="28" t="s">
        <v>143</v>
      </c>
      <c r="F4" s="28" t="s">
        <v>145</v>
      </c>
      <c r="G4" s="28" t="s">
        <v>145</v>
      </c>
      <c r="H4" s="28" t="s">
        <v>146</v>
      </c>
      <c r="I4" s="28" t="s">
        <v>146</v>
      </c>
      <c r="J4" s="28" t="s">
        <v>146</v>
      </c>
      <c r="K4" s="28" t="s">
        <v>146</v>
      </c>
      <c r="L4" s="28"/>
      <c r="M4" s="28"/>
      <c r="N4" s="28"/>
      <c r="O4" s="47"/>
    </row>
    <row r="5" spans="1:15" ht="24" customHeight="1"/>
    <row r="6" spans="1:15" ht="33.75" customHeight="1">
      <c r="A6" s="60" t="s">
        <v>57</v>
      </c>
      <c r="B6" s="60"/>
      <c r="C6" s="60"/>
      <c r="D6" s="60"/>
      <c r="E6" s="60"/>
      <c r="F6" s="29" t="s">
        <v>58</v>
      </c>
      <c r="G6" s="30">
        <f>WEEKNUM(B7)</f>
        <v>41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1" t="s">
        <v>59</v>
      </c>
      <c r="B7" s="59">
        <f>B2+7</f>
        <v>43017</v>
      </c>
      <c r="C7" s="59"/>
      <c r="D7" s="59">
        <f t="shared" ref="D7" si="5">D2+7</f>
        <v>43018</v>
      </c>
      <c r="E7" s="59"/>
      <c r="F7" s="59">
        <f t="shared" ref="F7" si="6">F2+7</f>
        <v>43019</v>
      </c>
      <c r="G7" s="59"/>
      <c r="H7" s="59">
        <f t="shared" ref="H7" si="7">H2+7</f>
        <v>43020</v>
      </c>
      <c r="I7" s="59"/>
      <c r="J7" s="59">
        <f t="shared" ref="J7" si="8">J2+7</f>
        <v>43021</v>
      </c>
      <c r="K7" s="59"/>
      <c r="L7" s="59">
        <f t="shared" ref="L7" si="9">L2+7</f>
        <v>43022</v>
      </c>
      <c r="M7" s="59"/>
      <c r="N7" s="59">
        <f t="shared" ref="N7" si="10">N2+7</f>
        <v>43023</v>
      </c>
      <c r="O7" s="59"/>
    </row>
    <row r="8" spans="1:15" ht="30" customHeight="1">
      <c r="A8" s="61"/>
      <c r="B8" s="48" t="s">
        <v>2</v>
      </c>
      <c r="C8" s="48" t="s">
        <v>3</v>
      </c>
      <c r="D8" s="48" t="s">
        <v>2</v>
      </c>
      <c r="E8" s="48" t="s">
        <v>3</v>
      </c>
      <c r="F8" s="48" t="s">
        <v>2</v>
      </c>
      <c r="G8" s="48" t="s">
        <v>3</v>
      </c>
      <c r="H8" s="48" t="s">
        <v>2</v>
      </c>
      <c r="I8" s="48" t="s">
        <v>3</v>
      </c>
      <c r="J8" s="48" t="s">
        <v>2</v>
      </c>
      <c r="K8" s="48" t="s">
        <v>3</v>
      </c>
      <c r="L8" s="48" t="s">
        <v>2</v>
      </c>
      <c r="M8" s="48" t="s">
        <v>3</v>
      </c>
      <c r="N8" s="48" t="s">
        <v>2</v>
      </c>
      <c r="O8" s="48" t="s">
        <v>3</v>
      </c>
    </row>
    <row r="9" spans="1:15" s="1" customFormat="1" ht="60" customHeight="1">
      <c r="A9" s="28" t="s">
        <v>61</v>
      </c>
      <c r="B9" s="36" t="s">
        <v>158</v>
      </c>
      <c r="C9" s="36" t="s">
        <v>158</v>
      </c>
      <c r="D9" s="36" t="s">
        <v>157</v>
      </c>
      <c r="E9" s="36" t="s">
        <v>157</v>
      </c>
      <c r="F9" s="36" t="s">
        <v>155</v>
      </c>
      <c r="G9" s="36" t="s">
        <v>156</v>
      </c>
      <c r="H9" s="36" t="s">
        <v>159</v>
      </c>
      <c r="I9" s="36" t="s">
        <v>159</v>
      </c>
      <c r="J9" s="28" t="s">
        <v>157</v>
      </c>
      <c r="K9" s="28" t="s">
        <v>160</v>
      </c>
      <c r="L9" s="28"/>
      <c r="M9" s="28"/>
      <c r="N9" s="28"/>
      <c r="O9" s="4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20160328-20160403</vt:lpstr>
      <vt:lpstr>week26-27</vt:lpstr>
      <vt:lpstr>week28-29</vt:lpstr>
      <vt:lpstr>week30-31</vt:lpstr>
      <vt:lpstr>week32-33</vt:lpstr>
      <vt:lpstr>week34-35</vt:lpstr>
      <vt:lpstr>week36-37</vt:lpstr>
      <vt:lpstr>week38-39</vt:lpstr>
      <vt:lpstr>week40-41</vt:lpstr>
      <vt:lpstr>week47-48</vt:lpstr>
      <vt:lpstr>week49-50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2017-12-01T03:37:06Z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