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730"/>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51-52" sheetId="33" r:id="rId1"/>
    <sheet name="Week 50-51" sheetId="32" r:id="rId2"/>
    <sheet name="Week 49-50" sheetId="31" r:id="rId3"/>
    <sheet name="Week 48-49" sheetId="30" r:id="rId4"/>
    <sheet name="Week 47-48" sheetId="29" r:id="rId5"/>
    <sheet name="Week 46-47" sheetId="28" r:id="rId6"/>
    <sheet name="Week 45-46" sheetId="27" r:id="rId7"/>
    <sheet name="Week 44-45" sheetId="26" r:id="rId8"/>
    <sheet name="Week 43-44" sheetId="25" r:id="rId9"/>
    <sheet name="Week 42-43" sheetId="24" r:id="rId10"/>
    <sheet name="Week 41-42" sheetId="23" r:id="rId11"/>
    <sheet name="Week 40-41" sheetId="22" r:id="rId12"/>
    <sheet name="Week 38-40" sheetId="21" r:id="rId13"/>
    <sheet name="Week 37-38" sheetId="20" r:id="rId14"/>
    <sheet name="Week 36-37" sheetId="19" r:id="rId15"/>
    <sheet name="Week 35-36" sheetId="18" r:id="rId16"/>
    <sheet name="Week 34-35" sheetId="17" r:id="rId17"/>
    <sheet name="Week 33-34" sheetId="16" r:id="rId18"/>
    <sheet name="Week 32-33" sheetId="15" r:id="rId19"/>
    <sheet name="Week 31-32" sheetId="14" r:id="rId20"/>
    <sheet name="Week 30-31" sheetId="13" r:id="rId21"/>
    <sheet name="Week 29-30" sheetId="12" r:id="rId22"/>
    <sheet name="Week 28-29" sheetId="11" r:id="rId23"/>
    <sheet name="Week 27-28" sheetId="10" r:id="rId24"/>
    <sheet name="Week 26-27" sheetId="9" r:id="rId25"/>
    <sheet name="Week 25-26" sheetId="8" r:id="rId26"/>
    <sheet name="Week 24-25" sheetId="7" r:id="rId27"/>
    <sheet name="Week 23-24" sheetId="6" r:id="rId28"/>
    <sheet name="20160328-20160403" sheetId="5" state="hidden" r:id="rId29"/>
  </sheets>
  <calcPr calcId="162913"/>
</workbook>
</file>

<file path=xl/calcChain.xml><?xml version="1.0" encoding="utf-8"?>
<calcChain xmlns="http://schemas.openxmlformats.org/spreadsheetml/2006/main">
  <c r="B2" i="33" l="1"/>
  <c r="D2" i="33" s="1"/>
  <c r="G1" i="33" l="1"/>
  <c r="F2" i="33"/>
  <c r="D7" i="33"/>
  <c r="B7" i="33"/>
  <c r="G6" i="33" s="1"/>
  <c r="B2" i="32"/>
  <c r="D2" i="32" s="1"/>
  <c r="F7" i="33" l="1"/>
  <c r="H2" i="33"/>
  <c r="G1" i="32"/>
  <c r="F2" i="32"/>
  <c r="D7" i="32"/>
  <c r="B7" i="32"/>
  <c r="G6" i="32" s="1"/>
  <c r="B2" i="31"/>
  <c r="D2" i="31" s="1"/>
  <c r="J2" i="33" l="1"/>
  <c r="H7" i="33"/>
  <c r="F7" i="32"/>
  <c r="H2" i="32"/>
  <c r="G1" i="31"/>
  <c r="D7" i="31"/>
  <c r="F2" i="31"/>
  <c r="B7" i="31"/>
  <c r="G6" i="31" s="1"/>
  <c r="B2" i="30"/>
  <c r="L2" i="33" l="1"/>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<sst xmlns="http://schemas.openxmlformats.org/spreadsheetml/2006/main" count="1595" uniqueCount="270">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</sst>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8">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0">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52</v>
      </c>
      <c r="H1" s="69"/>
      <c r="I1" s="69"/>
      <c r="J1" s="69"/>
      <c r="K1" s="69"/>
      <c r="L1" s="69"/>
      <c r="M1" s="69"/>
      <c r="N1" s="69"/>
      <c r="O1" s="69"/>
    </row>
    <row r="2" spans="1:15" ht="30" customHeight="1">
      <c r="A2" s="87" t="s">
        <v>59</v>
      </c>
      <c r="B2" s="85">
        <f>DATE(2017,12,25)</f>
        <v>43094</v>
      </c>
      <c r="C2" s="85"/>
      <c r="D2" s="85">
        <f>SUM(B2+1)</f>
        <v>43095</v>
      </c>
      <c r="E2" s="85"/>
      <c r="F2" s="85">
        <f t="shared" ref="F2" si="0">SUM(D2+1)</f>
        <v>43096</v>
      </c>
      <c r="G2" s="85"/>
      <c r="H2" s="85">
        <f t="shared" ref="H2" si="1">SUM(F2+1)</f>
        <v>43097</v>
      </c>
      <c r="I2" s="85"/>
      <c r="J2" s="85">
        <f t="shared" ref="J2" si="2">SUM(H2+1)</f>
        <v>43098</v>
      </c>
      <c r="K2" s="85"/>
      <c r="L2" s="85">
        <f t="shared" ref="L2" si="3">SUM(J2+1)</f>
        <v>43099</v>
      </c>
      <c r="M2" s="85"/>
      <c r="N2" s="85">
        <f t="shared" ref="N2" si="4">SUM(L2+1)</f>
        <v>43100</v>
      </c>
      <c r="O2" s="85"/>
    </row>
    <row r="3" spans="1:15" ht="30" customHeight="1">
      <c r="A3" s="87"/>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88" t="s">
        <v>263</v>
      </c>
      <c r="C4" s="89"/>
      <c r="D4" s="88" t="s">
        <v>264</v>
      </c>
      <c r="E4" s="89"/>
      <c r="F4" s="88" t="s">
        <v>265</v>
      </c>
      <c r="G4" s="89"/>
      <c r="H4" s="88" t="s">
        <v>269</v>
      </c>
      <c r="I4" s="89"/>
      <c r="J4" s="88" t="s">
        <v>268</v>
      </c>
      <c r="K4" s="89"/>
      <c r="L4" s="72"/>
      <c r="M4" s="72"/>
      <c r="N4" s="72"/>
      <c r="O4" s="72"/>
    </row>
    <row r="5" spans="1:15" ht="24" customHeight="1"/>
    <row r="6" spans="1:15" ht="33.75" customHeight="1">
      <c r="A6" s="86" t="s">
        <v>57</v>
      </c>
      <c r="B6" s="86"/>
      <c r="C6" s="86"/>
      <c r="D6" s="86"/>
      <c r="E6" s="86"/>
      <c r="F6" s="67" t="s">
        <v>58</v>
      </c>
      <c r="G6" s="68">
        <f>WEEKNUM(B7)</f>
        <v>1</v>
      </c>
      <c r="H6" s="69"/>
      <c r="I6" s="69"/>
      <c r="J6" s="69"/>
      <c r="K6" s="69"/>
      <c r="L6" s="69"/>
      <c r="M6" s="69"/>
      <c r="N6" s="69"/>
      <c r="O6" s="69"/>
    </row>
    <row r="7" spans="1:15" ht="30" customHeight="1">
      <c r="A7" s="87" t="s">
        <v>59</v>
      </c>
      <c r="B7" s="85">
        <f>B2+7</f>
        <v>43101</v>
      </c>
      <c r="C7" s="85"/>
      <c r="D7" s="85">
        <f t="shared" ref="D7" si="5">D2+7</f>
        <v>43102</v>
      </c>
      <c r="E7" s="85"/>
      <c r="F7" s="85">
        <f t="shared" ref="F7" si="6">F2+7</f>
        <v>43103</v>
      </c>
      <c r="G7" s="85"/>
      <c r="H7" s="85">
        <f t="shared" ref="H7" si="7">H2+7</f>
        <v>43104</v>
      </c>
      <c r="I7" s="85"/>
      <c r="J7" s="85">
        <f t="shared" ref="J7" si="8">J2+7</f>
        <v>43105</v>
      </c>
      <c r="K7" s="85"/>
      <c r="L7" s="85">
        <f t="shared" ref="L7" si="9">L2+7</f>
        <v>43106</v>
      </c>
      <c r="M7" s="85"/>
      <c r="N7" s="85">
        <f t="shared" ref="N7" si="10">N2+7</f>
        <v>43107</v>
      </c>
      <c r="O7" s="85"/>
    </row>
    <row r="8" spans="1:15" ht="30" customHeight="1">
      <c r="A8" s="87"/>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43</v>
      </c>
      <c r="H1" s="69"/>
      <c r="I1" s="69"/>
      <c r="J1" s="69"/>
      <c r="K1" s="69"/>
      <c r="L1" s="69"/>
      <c r="M1" s="69"/>
      <c r="N1" s="69"/>
      <c r="O1" s="69"/>
    </row>
    <row r="2" spans="1:15" ht="30" customHeight="1">
      <c r="A2" s="87" t="s">
        <v>59</v>
      </c>
      <c r="B2" s="85">
        <f>DATE(2017,10,23)</f>
        <v>43031</v>
      </c>
      <c r="C2" s="85"/>
      <c r="D2" s="85">
        <f>SUM(B2+1)</f>
        <v>43032</v>
      </c>
      <c r="E2" s="85"/>
      <c r="F2" s="85">
        <f t="shared" ref="F2" si="0">SUM(D2+1)</f>
        <v>43033</v>
      </c>
      <c r="G2" s="85"/>
      <c r="H2" s="85">
        <f t="shared" ref="H2" si="1">SUM(F2+1)</f>
        <v>43034</v>
      </c>
      <c r="I2" s="85"/>
      <c r="J2" s="85">
        <f t="shared" ref="J2" si="2">SUM(H2+1)</f>
        <v>43035</v>
      </c>
      <c r="K2" s="85"/>
      <c r="L2" s="85">
        <f t="shared" ref="L2" si="3">SUM(J2+1)</f>
        <v>43036</v>
      </c>
      <c r="M2" s="85"/>
      <c r="N2" s="85">
        <f t="shared" ref="N2" si="4">SUM(L2+1)</f>
        <v>43037</v>
      </c>
      <c r="O2" s="85"/>
    </row>
    <row r="3" spans="1:15" ht="30" customHeight="1">
      <c r="A3" s="87"/>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86" t="s">
        <v>57</v>
      </c>
      <c r="B6" s="86"/>
      <c r="C6" s="86"/>
      <c r="D6" s="86"/>
      <c r="E6" s="86"/>
      <c r="F6" s="67" t="s">
        <v>58</v>
      </c>
      <c r="G6" s="68">
        <f>WEEKNUM(B7)</f>
        <v>44</v>
      </c>
      <c r="H6" s="69"/>
      <c r="I6" s="69"/>
      <c r="J6" s="69"/>
      <c r="K6" s="69"/>
      <c r="L6" s="69"/>
      <c r="M6" s="69"/>
      <c r="N6" s="69"/>
      <c r="O6" s="69"/>
    </row>
    <row r="7" spans="1:15" ht="30" customHeight="1">
      <c r="A7" s="87" t="s">
        <v>59</v>
      </c>
      <c r="B7" s="85">
        <f>B2+7</f>
        <v>43038</v>
      </c>
      <c r="C7" s="85"/>
      <c r="D7" s="85">
        <f t="shared" ref="D7" si="5">D2+7</f>
        <v>43039</v>
      </c>
      <c r="E7" s="85"/>
      <c r="F7" s="85">
        <f t="shared" ref="F7" si="6">F2+7</f>
        <v>43040</v>
      </c>
      <c r="G7" s="85"/>
      <c r="H7" s="85">
        <f t="shared" ref="H7" si="7">H2+7</f>
        <v>43041</v>
      </c>
      <c r="I7" s="85"/>
      <c r="J7" s="85">
        <f t="shared" ref="J7" si="8">J2+7</f>
        <v>43042</v>
      </c>
      <c r="K7" s="85"/>
      <c r="L7" s="85">
        <f t="shared" ref="L7" si="9">L2+7</f>
        <v>43043</v>
      </c>
      <c r="M7" s="85"/>
      <c r="N7" s="85">
        <f t="shared" ref="N7" si="10">N2+7</f>
        <v>43044</v>
      </c>
      <c r="O7" s="85"/>
    </row>
    <row r="8" spans="1:15" ht="30" customHeight="1">
      <c r="A8" s="87"/>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42</v>
      </c>
      <c r="H1" s="69"/>
      <c r="I1" s="69"/>
      <c r="J1" s="69"/>
      <c r="K1" s="69"/>
      <c r="L1" s="69"/>
      <c r="M1" s="69"/>
      <c r="N1" s="69"/>
      <c r="O1" s="69"/>
    </row>
    <row r="2" spans="1:15" ht="30" customHeight="1">
      <c r="A2" s="87" t="s">
        <v>59</v>
      </c>
      <c r="B2" s="85">
        <f>DATE(2017,10,16)</f>
        <v>43024</v>
      </c>
      <c r="C2" s="85"/>
      <c r="D2" s="85">
        <f>SUM(B2+1)</f>
        <v>43025</v>
      </c>
      <c r="E2" s="85"/>
      <c r="F2" s="85">
        <f t="shared" ref="F2" si="0">SUM(D2+1)</f>
        <v>43026</v>
      </c>
      <c r="G2" s="85"/>
      <c r="H2" s="85">
        <f t="shared" ref="H2" si="1">SUM(F2+1)</f>
        <v>43027</v>
      </c>
      <c r="I2" s="85"/>
      <c r="J2" s="85">
        <f t="shared" ref="J2" si="2">SUM(H2+1)</f>
        <v>43028</v>
      </c>
      <c r="K2" s="85"/>
      <c r="L2" s="85">
        <f t="shared" ref="L2" si="3">SUM(J2+1)</f>
        <v>43029</v>
      </c>
      <c r="M2" s="85"/>
      <c r="N2" s="85">
        <f t="shared" ref="N2" si="4">SUM(L2+1)</f>
        <v>43030</v>
      </c>
      <c r="O2" s="85"/>
    </row>
    <row r="3" spans="1:15" ht="30" customHeight="1">
      <c r="A3" s="87"/>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86" t="s">
        <v>57</v>
      </c>
      <c r="B6" s="86"/>
      <c r="C6" s="86"/>
      <c r="D6" s="86"/>
      <c r="E6" s="86"/>
      <c r="F6" s="67" t="s">
        <v>58</v>
      </c>
      <c r="G6" s="68">
        <f>WEEKNUM(B7)</f>
        <v>43</v>
      </c>
      <c r="H6" s="69"/>
      <c r="I6" s="69"/>
      <c r="J6" s="69"/>
      <c r="K6" s="69"/>
      <c r="L6" s="69"/>
      <c r="M6" s="69"/>
      <c r="N6" s="69"/>
      <c r="O6" s="69"/>
    </row>
    <row r="7" spans="1:15" ht="30" customHeight="1">
      <c r="A7" s="87" t="s">
        <v>59</v>
      </c>
      <c r="B7" s="85">
        <f>B2+7</f>
        <v>43031</v>
      </c>
      <c r="C7" s="85"/>
      <c r="D7" s="85">
        <f t="shared" ref="D7" si="5">D2+7</f>
        <v>43032</v>
      </c>
      <c r="E7" s="85"/>
      <c r="F7" s="85">
        <f t="shared" ref="F7" si="6">F2+7</f>
        <v>43033</v>
      </c>
      <c r="G7" s="85"/>
      <c r="H7" s="85">
        <f t="shared" ref="H7" si="7">H2+7</f>
        <v>43034</v>
      </c>
      <c r="I7" s="85"/>
      <c r="J7" s="85">
        <f t="shared" ref="J7" si="8">J2+7</f>
        <v>43035</v>
      </c>
      <c r="K7" s="85"/>
      <c r="L7" s="85">
        <f t="shared" ref="L7" si="9">L2+7</f>
        <v>43036</v>
      </c>
      <c r="M7" s="85"/>
      <c r="N7" s="85">
        <f t="shared" ref="N7" si="10">N2+7</f>
        <v>43037</v>
      </c>
      <c r="O7" s="85"/>
    </row>
    <row r="8" spans="1:15" ht="30" customHeight="1">
      <c r="A8" s="87"/>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91" t="s">
        <v>57</v>
      </c>
      <c r="B1" s="91"/>
      <c r="C1" s="91"/>
      <c r="D1" s="91"/>
      <c r="E1" s="91"/>
      <c r="F1" s="60" t="s">
        <v>58</v>
      </c>
      <c r="G1" s="61">
        <f>WEEKNUM(B2)</f>
        <v>41</v>
      </c>
      <c r="H1" s="62"/>
      <c r="I1" s="62"/>
      <c r="J1" s="62"/>
      <c r="K1" s="62"/>
      <c r="L1" s="62"/>
      <c r="M1" s="62"/>
      <c r="N1" s="62"/>
      <c r="O1" s="62"/>
    </row>
    <row r="2" spans="1:15" ht="30" customHeight="1">
      <c r="A2" s="92" t="s">
        <v>59</v>
      </c>
      <c r="B2" s="90">
        <f>DATE(2017,10,9)</f>
        <v>43017</v>
      </c>
      <c r="C2" s="90"/>
      <c r="D2" s="90">
        <f>SUM(B2+1)</f>
        <v>43018</v>
      </c>
      <c r="E2" s="90"/>
      <c r="F2" s="90">
        <f t="shared" ref="F2" si="0">SUM(D2+1)</f>
        <v>43019</v>
      </c>
      <c r="G2" s="90"/>
      <c r="H2" s="90">
        <f t="shared" ref="H2" si="1">SUM(F2+1)</f>
        <v>43020</v>
      </c>
      <c r="I2" s="90"/>
      <c r="J2" s="90">
        <f t="shared" ref="J2" si="2">SUM(H2+1)</f>
        <v>43021</v>
      </c>
      <c r="K2" s="90"/>
      <c r="L2" s="90">
        <f t="shared" ref="L2" si="3">SUM(J2+1)</f>
        <v>43022</v>
      </c>
      <c r="M2" s="90"/>
      <c r="N2" s="90">
        <f t="shared" ref="N2" si="4">SUM(L2+1)</f>
        <v>43023</v>
      </c>
      <c r="O2" s="90"/>
    </row>
    <row r="3" spans="1:15" ht="30" customHeight="1">
      <c r="A3" s="92"/>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91" t="s">
        <v>57</v>
      </c>
      <c r="B6" s="91"/>
      <c r="C6" s="91"/>
      <c r="D6" s="91"/>
      <c r="E6" s="91"/>
      <c r="F6" s="60" t="s">
        <v>58</v>
      </c>
      <c r="G6" s="61">
        <f>WEEKNUM(B7)</f>
        <v>42</v>
      </c>
      <c r="H6" s="62"/>
      <c r="I6" s="62"/>
      <c r="J6" s="62"/>
      <c r="K6" s="62"/>
      <c r="L6" s="62"/>
      <c r="M6" s="62"/>
      <c r="N6" s="62"/>
      <c r="O6" s="62"/>
    </row>
    <row r="7" spans="1:15" ht="30" customHeight="1">
      <c r="A7" s="92" t="s">
        <v>59</v>
      </c>
      <c r="B7" s="90">
        <f>B2+7</f>
        <v>43024</v>
      </c>
      <c r="C7" s="90"/>
      <c r="D7" s="90">
        <f t="shared" ref="D7" si="5">D2+7</f>
        <v>43025</v>
      </c>
      <c r="E7" s="90"/>
      <c r="F7" s="90">
        <f t="shared" ref="F7" si="6">F2+7</f>
        <v>43026</v>
      </c>
      <c r="G7" s="90"/>
      <c r="H7" s="90">
        <f t="shared" ref="H7" si="7">H2+7</f>
        <v>43027</v>
      </c>
      <c r="I7" s="90"/>
      <c r="J7" s="90">
        <f t="shared" ref="J7" si="8">J2+7</f>
        <v>43028</v>
      </c>
      <c r="K7" s="90"/>
      <c r="L7" s="90">
        <f t="shared" ref="L7" si="9">L2+7</f>
        <v>43029</v>
      </c>
      <c r="M7" s="90"/>
      <c r="N7" s="90">
        <f t="shared" ref="N7" si="10">N2+7</f>
        <v>43030</v>
      </c>
      <c r="O7" s="90"/>
    </row>
    <row r="8" spans="1:15" ht="30" customHeight="1">
      <c r="A8" s="92"/>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94" t="s">
        <v>57</v>
      </c>
      <c r="B1" s="94"/>
      <c r="C1" s="94"/>
      <c r="D1" s="94"/>
      <c r="E1" s="94"/>
      <c r="F1" s="53" t="s">
        <v>58</v>
      </c>
      <c r="G1" s="54">
        <f>WEEKNUM(B2)</f>
        <v>39</v>
      </c>
      <c r="H1" s="55"/>
      <c r="I1" s="55"/>
      <c r="J1" s="55"/>
      <c r="K1" s="55"/>
      <c r="L1" s="55"/>
      <c r="M1" s="55"/>
      <c r="N1" s="55"/>
      <c r="O1" s="55"/>
    </row>
    <row r="2" spans="1:15" ht="30" customHeight="1">
      <c r="A2" s="95" t="s">
        <v>59</v>
      </c>
      <c r="B2" s="93">
        <f>DATE(2017,9,25)</f>
        <v>43003</v>
      </c>
      <c r="C2" s="93"/>
      <c r="D2" s="93">
        <f>SUM(B2+1)</f>
        <v>43004</v>
      </c>
      <c r="E2" s="93"/>
      <c r="F2" s="93">
        <f t="shared" ref="F2" si="0">SUM(D2+1)</f>
        <v>43005</v>
      </c>
      <c r="G2" s="93"/>
      <c r="H2" s="93">
        <f t="shared" ref="H2" si="1">SUM(F2+1)</f>
        <v>43006</v>
      </c>
      <c r="I2" s="93"/>
      <c r="J2" s="93">
        <f t="shared" ref="J2" si="2">SUM(H2+1)</f>
        <v>43007</v>
      </c>
      <c r="K2" s="93"/>
      <c r="L2" s="93">
        <f t="shared" ref="L2" si="3">SUM(J2+1)</f>
        <v>43008</v>
      </c>
      <c r="M2" s="93"/>
      <c r="N2" s="93">
        <f t="shared" ref="N2" si="4">SUM(L2+1)</f>
        <v>43009</v>
      </c>
      <c r="O2" s="93"/>
    </row>
    <row r="3" spans="1:15" ht="30" customHeight="1">
      <c r="A3" s="95"/>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94" t="s">
        <v>57</v>
      </c>
      <c r="B6" s="94"/>
      <c r="C6" s="94"/>
      <c r="D6" s="94"/>
      <c r="E6" s="94"/>
      <c r="F6" s="53" t="s">
        <v>58</v>
      </c>
      <c r="G6" s="54">
        <f>WEEKNUM(B7)</f>
        <v>41</v>
      </c>
      <c r="H6" s="55"/>
      <c r="I6" s="55"/>
      <c r="J6" s="55"/>
      <c r="K6" s="55"/>
      <c r="L6" s="55"/>
      <c r="M6" s="55"/>
      <c r="N6" s="55"/>
      <c r="O6" s="55"/>
    </row>
    <row r="7" spans="1:15" ht="30" customHeight="1">
      <c r="A7" s="95" t="s">
        <v>59</v>
      </c>
      <c r="B7" s="93">
        <f>B2+7+7</f>
        <v>43017</v>
      </c>
      <c r="C7" s="93"/>
      <c r="D7" s="93">
        <f>D2+7+7</f>
        <v>43018</v>
      </c>
      <c r="E7" s="93"/>
      <c r="F7" s="93">
        <f>F2+7+7</f>
        <v>43019</v>
      </c>
      <c r="G7" s="93"/>
      <c r="H7" s="93">
        <f t="shared" ref="H7" si="5">H2+7+7</f>
        <v>43020</v>
      </c>
      <c r="I7" s="93"/>
      <c r="J7" s="93">
        <f t="shared" ref="J7" si="6">J2+7+7</f>
        <v>43021</v>
      </c>
      <c r="K7" s="93"/>
      <c r="L7" s="93">
        <f t="shared" ref="L7" si="7">L2+7+7</f>
        <v>43022</v>
      </c>
      <c r="M7" s="93"/>
      <c r="N7" s="93">
        <f t="shared" ref="N7" si="8">N2+7+7</f>
        <v>43023</v>
      </c>
      <c r="O7" s="93"/>
    </row>
    <row r="8" spans="1:15" ht="30" customHeight="1">
      <c r="A8" s="95"/>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97" t="s">
        <v>57</v>
      </c>
      <c r="B1" s="97"/>
      <c r="C1" s="97"/>
      <c r="D1" s="97"/>
      <c r="E1" s="97"/>
      <c r="F1" s="46" t="s">
        <v>58</v>
      </c>
      <c r="G1" s="47">
        <f>WEEKNUM(B2)</f>
        <v>38</v>
      </c>
      <c r="H1" s="48"/>
      <c r="I1" s="48"/>
      <c r="J1" s="48"/>
      <c r="K1" s="48"/>
      <c r="L1" s="48"/>
      <c r="M1" s="48"/>
      <c r="N1" s="48"/>
      <c r="O1" s="48"/>
    </row>
    <row r="2" spans="1:15" ht="30" customHeight="1">
      <c r="A2" s="98" t="s">
        <v>59</v>
      </c>
      <c r="B2" s="96">
        <f>DATE(2017,9,18)</f>
        <v>42996</v>
      </c>
      <c r="C2" s="96"/>
      <c r="D2" s="96">
        <f>SUM(B2+1)</f>
        <v>42997</v>
      </c>
      <c r="E2" s="96"/>
      <c r="F2" s="96">
        <f t="shared" ref="F2" si="0">SUM(D2+1)</f>
        <v>42998</v>
      </c>
      <c r="G2" s="96"/>
      <c r="H2" s="96">
        <f t="shared" ref="H2" si="1">SUM(F2+1)</f>
        <v>42999</v>
      </c>
      <c r="I2" s="96"/>
      <c r="J2" s="96">
        <f t="shared" ref="J2" si="2">SUM(H2+1)</f>
        <v>43000</v>
      </c>
      <c r="K2" s="96"/>
      <c r="L2" s="96">
        <f t="shared" ref="L2" si="3">SUM(J2+1)</f>
        <v>43001</v>
      </c>
      <c r="M2" s="96"/>
      <c r="N2" s="96">
        <f t="shared" ref="N2" si="4">SUM(L2+1)</f>
        <v>43002</v>
      </c>
      <c r="O2" s="96"/>
    </row>
    <row r="3" spans="1:15" ht="30" customHeight="1">
      <c r="A3" s="98"/>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97" t="s">
        <v>57</v>
      </c>
      <c r="B6" s="97"/>
      <c r="C6" s="97"/>
      <c r="D6" s="97"/>
      <c r="E6" s="97"/>
      <c r="F6" s="46" t="s">
        <v>58</v>
      </c>
      <c r="G6" s="47">
        <f>WEEKNUM(B7)</f>
        <v>39</v>
      </c>
      <c r="H6" s="48"/>
      <c r="I6" s="48"/>
      <c r="J6" s="48"/>
      <c r="K6" s="48"/>
      <c r="L6" s="48"/>
      <c r="M6" s="48"/>
      <c r="N6" s="48"/>
      <c r="O6" s="48"/>
    </row>
    <row r="7" spans="1:15" ht="30" customHeight="1">
      <c r="A7" s="98" t="s">
        <v>59</v>
      </c>
      <c r="B7" s="96">
        <f>B2+7</f>
        <v>43003</v>
      </c>
      <c r="C7" s="96"/>
      <c r="D7" s="96">
        <f t="shared" ref="D7" si="5">D2+7</f>
        <v>43004</v>
      </c>
      <c r="E7" s="96"/>
      <c r="F7" s="96">
        <f t="shared" ref="F7" si="6">F2+7</f>
        <v>43005</v>
      </c>
      <c r="G7" s="96"/>
      <c r="H7" s="96">
        <f t="shared" ref="H7" si="7">H2+7</f>
        <v>43006</v>
      </c>
      <c r="I7" s="96"/>
      <c r="J7" s="96">
        <f t="shared" ref="J7" si="8">J2+7</f>
        <v>43007</v>
      </c>
      <c r="K7" s="96"/>
      <c r="L7" s="96">
        <f t="shared" ref="L7" si="9">L2+7</f>
        <v>43008</v>
      </c>
      <c r="M7" s="96"/>
      <c r="N7" s="96">
        <f t="shared" ref="N7" si="10">N2+7</f>
        <v>43009</v>
      </c>
      <c r="O7" s="96"/>
    </row>
    <row r="8" spans="1:15" ht="30" customHeight="1">
      <c r="A8" s="98"/>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37</v>
      </c>
      <c r="H1" s="31"/>
      <c r="I1" s="31"/>
      <c r="J1" s="31"/>
      <c r="K1" s="31"/>
      <c r="L1" s="31"/>
      <c r="M1" s="31"/>
      <c r="N1" s="31"/>
      <c r="O1" s="31"/>
    </row>
    <row r="2" spans="1:15" ht="30" customHeight="1">
      <c r="A2" s="101" t="s">
        <v>59</v>
      </c>
      <c r="B2" s="99">
        <f>DATE(2017,9,11)</f>
        <v>42989</v>
      </c>
      <c r="C2" s="99"/>
      <c r="D2" s="99">
        <f>SUM(B2+1)</f>
        <v>42990</v>
      </c>
      <c r="E2" s="99"/>
      <c r="F2" s="99">
        <f t="shared" ref="F2" si="0">SUM(D2+1)</f>
        <v>42991</v>
      </c>
      <c r="G2" s="99"/>
      <c r="H2" s="99">
        <f t="shared" ref="H2" si="1">SUM(F2+1)</f>
        <v>42992</v>
      </c>
      <c r="I2" s="99"/>
      <c r="J2" s="99">
        <f t="shared" ref="J2" si="2">SUM(H2+1)</f>
        <v>42993</v>
      </c>
      <c r="K2" s="99"/>
      <c r="L2" s="99">
        <f t="shared" ref="L2" si="3">SUM(J2+1)</f>
        <v>42994</v>
      </c>
      <c r="M2" s="99"/>
      <c r="N2" s="99">
        <f t="shared" ref="N2" si="4">SUM(L2+1)</f>
        <v>42995</v>
      </c>
      <c r="O2" s="99"/>
    </row>
    <row r="3" spans="1:15" ht="30" customHeight="1">
      <c r="A3" s="101"/>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0" t="s">
        <v>57</v>
      </c>
      <c r="B6" s="100"/>
      <c r="C6" s="100"/>
      <c r="D6" s="100"/>
      <c r="E6" s="100"/>
      <c r="F6" s="29" t="s">
        <v>58</v>
      </c>
      <c r="G6" s="30">
        <f>WEEKNUM(B7)</f>
        <v>38</v>
      </c>
      <c r="H6" s="31"/>
      <c r="I6" s="31"/>
      <c r="J6" s="31"/>
      <c r="K6" s="31"/>
      <c r="L6" s="31"/>
      <c r="M6" s="31"/>
      <c r="N6" s="31"/>
      <c r="O6" s="31"/>
    </row>
    <row r="7" spans="1:15" ht="30" customHeight="1">
      <c r="A7" s="101" t="s">
        <v>59</v>
      </c>
      <c r="B7" s="99">
        <f>B2+7</f>
        <v>42996</v>
      </c>
      <c r="C7" s="99"/>
      <c r="D7" s="99">
        <f t="shared" ref="D7" si="5">D2+7</f>
        <v>42997</v>
      </c>
      <c r="E7" s="99"/>
      <c r="F7" s="99">
        <f t="shared" ref="F7" si="6">F2+7</f>
        <v>42998</v>
      </c>
      <c r="G7" s="99"/>
      <c r="H7" s="99">
        <f t="shared" ref="H7" si="7">H2+7</f>
        <v>42999</v>
      </c>
      <c r="I7" s="99"/>
      <c r="J7" s="99">
        <f t="shared" ref="J7" si="8">J2+7</f>
        <v>43000</v>
      </c>
      <c r="K7" s="99"/>
      <c r="L7" s="99">
        <f t="shared" ref="L7" si="9">L2+7</f>
        <v>43001</v>
      </c>
      <c r="M7" s="99"/>
      <c r="N7" s="99">
        <f t="shared" ref="N7" si="10">N2+7</f>
        <v>43002</v>
      </c>
      <c r="O7" s="99"/>
    </row>
    <row r="8" spans="1:15" ht="30" customHeight="1">
      <c r="A8" s="101"/>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35</v>
      </c>
      <c r="H1" s="31"/>
      <c r="I1" s="31"/>
      <c r="J1" s="31"/>
      <c r="K1" s="31"/>
      <c r="L1" s="31"/>
      <c r="M1" s="31"/>
      <c r="N1" s="31"/>
      <c r="O1" s="31"/>
    </row>
    <row r="2" spans="1:15" ht="30" customHeight="1">
      <c r="A2" s="101" t="s">
        <v>59</v>
      </c>
      <c r="B2" s="99">
        <f>DATE(2017,8,28)</f>
        <v>42975</v>
      </c>
      <c r="C2" s="99"/>
      <c r="D2" s="99">
        <f>SUM(B2+1)</f>
        <v>42976</v>
      </c>
      <c r="E2" s="99"/>
      <c r="F2" s="99">
        <f t="shared" ref="F2" si="0">SUM(D2+1)</f>
        <v>42977</v>
      </c>
      <c r="G2" s="99"/>
      <c r="H2" s="99">
        <f t="shared" ref="H2" si="1">SUM(F2+1)</f>
        <v>42978</v>
      </c>
      <c r="I2" s="99"/>
      <c r="J2" s="99">
        <f t="shared" ref="J2" si="2">SUM(H2+1)</f>
        <v>42979</v>
      </c>
      <c r="K2" s="99"/>
      <c r="L2" s="99">
        <f t="shared" ref="L2" si="3">SUM(J2+1)</f>
        <v>42980</v>
      </c>
      <c r="M2" s="99"/>
      <c r="N2" s="99">
        <f t="shared" ref="N2" si="4">SUM(L2+1)</f>
        <v>42981</v>
      </c>
      <c r="O2" s="99"/>
    </row>
    <row r="3" spans="1:15" ht="30" customHeight="1">
      <c r="A3" s="101"/>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0" t="s">
        <v>57</v>
      </c>
      <c r="B6" s="100"/>
      <c r="C6" s="100"/>
      <c r="D6" s="100"/>
      <c r="E6" s="100"/>
      <c r="F6" s="29" t="s">
        <v>58</v>
      </c>
      <c r="G6" s="30">
        <f>WEEKNUM(B7)</f>
        <v>36</v>
      </c>
      <c r="H6" s="31"/>
      <c r="I6" s="31"/>
      <c r="J6" s="31"/>
      <c r="K6" s="31"/>
      <c r="L6" s="31"/>
      <c r="M6" s="31"/>
      <c r="N6" s="31"/>
      <c r="O6" s="31"/>
    </row>
    <row r="7" spans="1:15" ht="30" customHeight="1">
      <c r="A7" s="101" t="s">
        <v>59</v>
      </c>
      <c r="B7" s="99">
        <f>B2+7</f>
        <v>42982</v>
      </c>
      <c r="C7" s="99"/>
      <c r="D7" s="99">
        <f t="shared" ref="D7" si="5">D2+7</f>
        <v>42983</v>
      </c>
      <c r="E7" s="99"/>
      <c r="F7" s="99">
        <f t="shared" ref="F7" si="6">F2+7</f>
        <v>42984</v>
      </c>
      <c r="G7" s="99"/>
      <c r="H7" s="99">
        <f t="shared" ref="H7" si="7">H2+7</f>
        <v>42985</v>
      </c>
      <c r="I7" s="99"/>
      <c r="J7" s="99">
        <f t="shared" ref="J7" si="8">J2+7</f>
        <v>42986</v>
      </c>
      <c r="K7" s="99"/>
      <c r="L7" s="99">
        <f t="shared" ref="L7" si="9">L2+7</f>
        <v>42987</v>
      </c>
      <c r="M7" s="99"/>
      <c r="N7" s="99">
        <f t="shared" ref="N7" si="10">N2+7</f>
        <v>42988</v>
      </c>
      <c r="O7" s="99"/>
    </row>
    <row r="8" spans="1:15" ht="30" customHeight="1">
      <c r="A8" s="101"/>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34</v>
      </c>
      <c r="H1" s="31"/>
      <c r="I1" s="31"/>
      <c r="J1" s="31"/>
      <c r="K1" s="31"/>
      <c r="L1" s="31"/>
      <c r="M1" s="31"/>
      <c r="N1" s="31"/>
      <c r="O1" s="31"/>
    </row>
    <row r="2" spans="1:15" ht="30" customHeight="1">
      <c r="A2" s="101" t="s">
        <v>59</v>
      </c>
      <c r="B2" s="99">
        <f>DATE(2017,8,21)</f>
        <v>42968</v>
      </c>
      <c r="C2" s="99"/>
      <c r="D2" s="99">
        <f>SUM(B2+1)</f>
        <v>42969</v>
      </c>
      <c r="E2" s="99"/>
      <c r="F2" s="99">
        <f t="shared" ref="F2" si="0">SUM(D2+1)</f>
        <v>42970</v>
      </c>
      <c r="G2" s="99"/>
      <c r="H2" s="99">
        <f t="shared" ref="H2" si="1">SUM(F2+1)</f>
        <v>42971</v>
      </c>
      <c r="I2" s="99"/>
      <c r="J2" s="99">
        <f t="shared" ref="J2" si="2">SUM(H2+1)</f>
        <v>42972</v>
      </c>
      <c r="K2" s="99"/>
      <c r="L2" s="99">
        <f t="shared" ref="L2" si="3">SUM(J2+1)</f>
        <v>42973</v>
      </c>
      <c r="M2" s="99"/>
      <c r="N2" s="99">
        <f t="shared" ref="N2" si="4">SUM(L2+1)</f>
        <v>42974</v>
      </c>
      <c r="O2" s="99"/>
    </row>
    <row r="3" spans="1:15" ht="30" customHeight="1">
      <c r="A3" s="101"/>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0" t="s">
        <v>57</v>
      </c>
      <c r="B6" s="100"/>
      <c r="C6" s="100"/>
      <c r="D6" s="100"/>
      <c r="E6" s="100"/>
      <c r="F6" s="29" t="s">
        <v>58</v>
      </c>
      <c r="G6" s="30">
        <f>WEEKNUM(B7)</f>
        <v>35</v>
      </c>
      <c r="H6" s="31"/>
      <c r="I6" s="31"/>
      <c r="J6" s="31"/>
      <c r="K6" s="31"/>
      <c r="L6" s="31"/>
      <c r="M6" s="31"/>
      <c r="N6" s="31"/>
      <c r="O6" s="31"/>
    </row>
    <row r="7" spans="1:15" ht="30" customHeight="1">
      <c r="A7" s="101" t="s">
        <v>59</v>
      </c>
      <c r="B7" s="99">
        <f>B2+7</f>
        <v>42975</v>
      </c>
      <c r="C7" s="99"/>
      <c r="D7" s="99">
        <f t="shared" ref="D7" si="5">D2+7</f>
        <v>42976</v>
      </c>
      <c r="E7" s="99"/>
      <c r="F7" s="99">
        <f t="shared" ref="F7" si="6">F2+7</f>
        <v>42977</v>
      </c>
      <c r="G7" s="99"/>
      <c r="H7" s="99">
        <f t="shared" ref="H7" si="7">H2+7</f>
        <v>42978</v>
      </c>
      <c r="I7" s="99"/>
      <c r="J7" s="99">
        <f t="shared" ref="J7" si="8">J2+7</f>
        <v>42979</v>
      </c>
      <c r="K7" s="99"/>
      <c r="L7" s="99">
        <f t="shared" ref="L7" si="9">L2+7</f>
        <v>42980</v>
      </c>
      <c r="M7" s="99"/>
      <c r="N7" s="99">
        <f t="shared" ref="N7" si="10">N2+7</f>
        <v>42981</v>
      </c>
      <c r="O7" s="99"/>
    </row>
    <row r="8" spans="1:15" ht="30" customHeight="1">
      <c r="A8" s="101"/>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33</v>
      </c>
      <c r="H1" s="31"/>
      <c r="I1" s="31"/>
      <c r="J1" s="31"/>
      <c r="K1" s="31"/>
      <c r="L1" s="31"/>
      <c r="M1" s="31"/>
      <c r="N1" s="31"/>
      <c r="O1" s="31"/>
    </row>
    <row r="2" spans="1:15" ht="30" customHeight="1">
      <c r="A2" s="101" t="s">
        <v>59</v>
      </c>
      <c r="B2" s="99">
        <f>DATE(2017,8,14)</f>
        <v>42961</v>
      </c>
      <c r="C2" s="99"/>
      <c r="D2" s="99">
        <f>SUM(B2+1)</f>
        <v>42962</v>
      </c>
      <c r="E2" s="99"/>
      <c r="F2" s="99">
        <f t="shared" ref="F2" si="0">SUM(D2+1)</f>
        <v>42963</v>
      </c>
      <c r="G2" s="99"/>
      <c r="H2" s="99">
        <f t="shared" ref="H2" si="1">SUM(F2+1)</f>
        <v>42964</v>
      </c>
      <c r="I2" s="99"/>
      <c r="J2" s="99">
        <f t="shared" ref="J2" si="2">SUM(H2+1)</f>
        <v>42965</v>
      </c>
      <c r="K2" s="99"/>
      <c r="L2" s="99">
        <f t="shared" ref="L2" si="3">SUM(J2+1)</f>
        <v>42966</v>
      </c>
      <c r="M2" s="99"/>
      <c r="N2" s="99">
        <f t="shared" ref="N2" si="4">SUM(L2+1)</f>
        <v>42967</v>
      </c>
      <c r="O2" s="99"/>
    </row>
    <row r="3" spans="1:15" ht="30" customHeight="1">
      <c r="A3" s="101"/>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0" t="s">
        <v>57</v>
      </c>
      <c r="B6" s="100"/>
      <c r="C6" s="100"/>
      <c r="D6" s="100"/>
      <c r="E6" s="100"/>
      <c r="F6" s="29" t="s">
        <v>58</v>
      </c>
      <c r="G6" s="30">
        <f>WEEKNUM(B7)</f>
        <v>34</v>
      </c>
      <c r="H6" s="31"/>
      <c r="I6" s="31"/>
      <c r="J6" s="31"/>
      <c r="K6" s="31"/>
      <c r="L6" s="31"/>
      <c r="M6" s="31"/>
      <c r="N6" s="31"/>
      <c r="O6" s="31"/>
    </row>
    <row r="7" spans="1:15" ht="30" customHeight="1">
      <c r="A7" s="101" t="s">
        <v>59</v>
      </c>
      <c r="B7" s="99">
        <f>B2+7</f>
        <v>42968</v>
      </c>
      <c r="C7" s="99"/>
      <c r="D7" s="99">
        <f t="shared" ref="D7" si="5">D2+7</f>
        <v>42969</v>
      </c>
      <c r="E7" s="99"/>
      <c r="F7" s="99">
        <f t="shared" ref="F7" si="6">F2+7</f>
        <v>42970</v>
      </c>
      <c r="G7" s="99"/>
      <c r="H7" s="99">
        <f t="shared" ref="H7" si="7">H2+7</f>
        <v>42971</v>
      </c>
      <c r="I7" s="99"/>
      <c r="J7" s="99">
        <f t="shared" ref="J7" si="8">J2+7</f>
        <v>42972</v>
      </c>
      <c r="K7" s="99"/>
      <c r="L7" s="99">
        <f t="shared" ref="L7" si="9">L2+7</f>
        <v>42973</v>
      </c>
      <c r="M7" s="99"/>
      <c r="N7" s="99">
        <f t="shared" ref="N7" si="10">N2+7</f>
        <v>42974</v>
      </c>
      <c r="O7" s="99"/>
    </row>
    <row r="8" spans="1:15" ht="30" customHeight="1">
      <c r="A8" s="101"/>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32</v>
      </c>
      <c r="H1" s="31"/>
      <c r="I1" s="31"/>
      <c r="J1" s="31"/>
      <c r="K1" s="31"/>
      <c r="L1" s="31"/>
      <c r="M1" s="31"/>
      <c r="N1" s="31"/>
      <c r="O1" s="31"/>
    </row>
    <row r="2" spans="1:15" ht="30" customHeight="1">
      <c r="A2" s="101" t="s">
        <v>59</v>
      </c>
      <c r="B2" s="99">
        <f>DATE(2017,8,7)</f>
        <v>42954</v>
      </c>
      <c r="C2" s="99"/>
      <c r="D2" s="99">
        <f>SUM(B2+1)</f>
        <v>42955</v>
      </c>
      <c r="E2" s="99"/>
      <c r="F2" s="99">
        <f t="shared" ref="F2" si="0">SUM(D2+1)</f>
        <v>42956</v>
      </c>
      <c r="G2" s="99"/>
      <c r="H2" s="99">
        <f t="shared" ref="H2" si="1">SUM(F2+1)</f>
        <v>42957</v>
      </c>
      <c r="I2" s="99"/>
      <c r="J2" s="99">
        <f t="shared" ref="J2" si="2">SUM(H2+1)</f>
        <v>42958</v>
      </c>
      <c r="K2" s="99"/>
      <c r="L2" s="99">
        <f t="shared" ref="L2" si="3">SUM(J2+1)</f>
        <v>42959</v>
      </c>
      <c r="M2" s="99"/>
      <c r="N2" s="99">
        <f t="shared" ref="N2" si="4">SUM(L2+1)</f>
        <v>42960</v>
      </c>
      <c r="O2" s="99"/>
    </row>
    <row r="3" spans="1:15" ht="30" customHeight="1">
      <c r="A3" s="101"/>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0" t="s">
        <v>57</v>
      </c>
      <c r="B6" s="100"/>
      <c r="C6" s="100"/>
      <c r="D6" s="100"/>
      <c r="E6" s="100"/>
      <c r="F6" s="29" t="s">
        <v>58</v>
      </c>
      <c r="G6" s="30">
        <f>WEEKNUM(B7)</f>
        <v>33</v>
      </c>
      <c r="H6" s="31"/>
      <c r="I6" s="31"/>
      <c r="J6" s="31"/>
      <c r="K6" s="31"/>
      <c r="L6" s="31"/>
      <c r="M6" s="31"/>
      <c r="N6" s="31"/>
      <c r="O6" s="31"/>
    </row>
    <row r="7" spans="1:15" ht="30" customHeight="1">
      <c r="A7" s="101" t="s">
        <v>59</v>
      </c>
      <c r="B7" s="99">
        <f>B2+7</f>
        <v>42961</v>
      </c>
      <c r="C7" s="99"/>
      <c r="D7" s="99">
        <f t="shared" ref="D7" si="5">D2+7</f>
        <v>42962</v>
      </c>
      <c r="E7" s="99"/>
      <c r="F7" s="99">
        <f t="shared" ref="F7" si="6">F2+7</f>
        <v>42963</v>
      </c>
      <c r="G7" s="99"/>
      <c r="H7" s="99">
        <f t="shared" ref="H7" si="7">H2+7</f>
        <v>42964</v>
      </c>
      <c r="I7" s="99"/>
      <c r="J7" s="99">
        <f t="shared" ref="J7" si="8">J2+7</f>
        <v>42965</v>
      </c>
      <c r="K7" s="99"/>
      <c r="L7" s="99">
        <f t="shared" ref="L7" si="9">L2+7</f>
        <v>42966</v>
      </c>
      <c r="M7" s="99"/>
      <c r="N7" s="99">
        <f t="shared" ref="N7" si="10">N2+7</f>
        <v>42967</v>
      </c>
      <c r="O7" s="99"/>
    </row>
    <row r="8" spans="1:15" ht="30" customHeight="1">
      <c r="A8" s="101"/>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51</v>
      </c>
      <c r="H1" s="69"/>
      <c r="I1" s="69"/>
      <c r="J1" s="69"/>
      <c r="K1" s="69"/>
      <c r="L1" s="69"/>
      <c r="M1" s="69"/>
      <c r="N1" s="69"/>
      <c r="O1" s="69"/>
    </row>
    <row r="2" spans="1:15" ht="30" customHeight="1">
      <c r="A2" s="87" t="s">
        <v>59</v>
      </c>
      <c r="B2" s="85">
        <f>DATE(2017,12,18)</f>
        <v>43087</v>
      </c>
      <c r="C2" s="85"/>
      <c r="D2" s="85">
        <f>SUM(B2+1)</f>
        <v>43088</v>
      </c>
      <c r="E2" s="85"/>
      <c r="F2" s="85">
        <f t="shared" ref="F2" si="0">SUM(D2+1)</f>
        <v>43089</v>
      </c>
      <c r="G2" s="85"/>
      <c r="H2" s="85">
        <f t="shared" ref="H2" si="1">SUM(F2+1)</f>
        <v>43090</v>
      </c>
      <c r="I2" s="85"/>
      <c r="J2" s="85">
        <f t="shared" ref="J2" si="2">SUM(H2+1)</f>
        <v>43091</v>
      </c>
      <c r="K2" s="85"/>
      <c r="L2" s="85">
        <f t="shared" ref="L2" si="3">SUM(J2+1)</f>
        <v>43092</v>
      </c>
      <c r="M2" s="85"/>
      <c r="N2" s="85">
        <f t="shared" ref="N2" si="4">SUM(L2+1)</f>
        <v>43093</v>
      </c>
      <c r="O2" s="85"/>
    </row>
    <row r="3" spans="1:15" ht="30" customHeight="1">
      <c r="A3" s="87"/>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88" t="s">
        <v>257</v>
      </c>
      <c r="C4" s="89"/>
      <c r="D4" s="88" t="s">
        <v>258</v>
      </c>
      <c r="E4" s="89"/>
      <c r="F4" s="88" t="s">
        <v>259</v>
      </c>
      <c r="G4" s="89"/>
      <c r="H4" s="88" t="s">
        <v>260</v>
      </c>
      <c r="I4" s="89"/>
      <c r="J4" s="88" t="s">
        <v>261</v>
      </c>
      <c r="K4" s="89"/>
      <c r="L4" s="72"/>
      <c r="M4" s="72"/>
      <c r="N4" s="72"/>
      <c r="O4" s="72"/>
    </row>
    <row r="5" spans="1:15" ht="24" customHeight="1"/>
    <row r="6" spans="1:15" ht="33.75" customHeight="1">
      <c r="A6" s="86" t="s">
        <v>57</v>
      </c>
      <c r="B6" s="86"/>
      <c r="C6" s="86"/>
      <c r="D6" s="86"/>
      <c r="E6" s="86"/>
      <c r="F6" s="67" t="s">
        <v>58</v>
      </c>
      <c r="G6" s="68">
        <f>WEEKNUM(B7)</f>
        <v>52</v>
      </c>
      <c r="H6" s="69"/>
      <c r="I6" s="69"/>
      <c r="J6" s="69"/>
      <c r="K6" s="69"/>
      <c r="L6" s="69"/>
      <c r="M6" s="69"/>
      <c r="N6" s="69"/>
      <c r="O6" s="69"/>
    </row>
    <row r="7" spans="1:15" ht="30" customHeight="1">
      <c r="A7" s="87" t="s">
        <v>59</v>
      </c>
      <c r="B7" s="85">
        <f>B2+7</f>
        <v>43094</v>
      </c>
      <c r="C7" s="85"/>
      <c r="D7" s="85">
        <f t="shared" ref="D7" si="5">D2+7</f>
        <v>43095</v>
      </c>
      <c r="E7" s="85"/>
      <c r="F7" s="85">
        <f t="shared" ref="F7" si="6">F2+7</f>
        <v>43096</v>
      </c>
      <c r="G7" s="85"/>
      <c r="H7" s="85">
        <f t="shared" ref="H7" si="7">H2+7</f>
        <v>43097</v>
      </c>
      <c r="I7" s="85"/>
      <c r="J7" s="85">
        <f t="shared" ref="J7" si="8">J2+7</f>
        <v>43098</v>
      </c>
      <c r="K7" s="85"/>
      <c r="L7" s="85">
        <f t="shared" ref="L7" si="9">L2+7</f>
        <v>43099</v>
      </c>
      <c r="M7" s="85"/>
      <c r="N7" s="85">
        <f t="shared" ref="N7" si="10">N2+7</f>
        <v>43100</v>
      </c>
      <c r="O7" s="85"/>
    </row>
    <row r="8" spans="1:15" ht="30" customHeight="1">
      <c r="A8" s="87"/>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31</v>
      </c>
      <c r="H1" s="31"/>
      <c r="I1" s="31"/>
      <c r="J1" s="31"/>
      <c r="K1" s="31"/>
      <c r="L1" s="31"/>
      <c r="M1" s="31"/>
      <c r="N1" s="31"/>
      <c r="O1" s="31"/>
    </row>
    <row r="2" spans="1:15" ht="30" customHeight="1">
      <c r="A2" s="101" t="s">
        <v>59</v>
      </c>
      <c r="B2" s="99">
        <f>DATE(2017,7,31)</f>
        <v>42947</v>
      </c>
      <c r="C2" s="99"/>
      <c r="D2" s="99">
        <f>SUM(B2+1)</f>
        <v>42948</v>
      </c>
      <c r="E2" s="99"/>
      <c r="F2" s="99">
        <f t="shared" ref="F2" si="0">SUM(D2+1)</f>
        <v>42949</v>
      </c>
      <c r="G2" s="99"/>
      <c r="H2" s="99">
        <f t="shared" ref="H2" si="1">SUM(F2+1)</f>
        <v>42950</v>
      </c>
      <c r="I2" s="99"/>
      <c r="J2" s="99">
        <f t="shared" ref="J2" si="2">SUM(H2+1)</f>
        <v>42951</v>
      </c>
      <c r="K2" s="99"/>
      <c r="L2" s="99">
        <f t="shared" ref="L2" si="3">SUM(J2+1)</f>
        <v>42952</v>
      </c>
      <c r="M2" s="99"/>
      <c r="N2" s="99">
        <f t="shared" ref="N2" si="4">SUM(L2+1)</f>
        <v>42953</v>
      </c>
      <c r="O2" s="99"/>
    </row>
    <row r="3" spans="1:15" ht="30" customHeight="1">
      <c r="A3" s="101"/>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0" t="s">
        <v>57</v>
      </c>
      <c r="B6" s="100"/>
      <c r="C6" s="100"/>
      <c r="D6" s="100"/>
      <c r="E6" s="100"/>
      <c r="F6" s="29" t="s">
        <v>58</v>
      </c>
      <c r="G6" s="30">
        <f>WEEKNUM(B7)</f>
        <v>32</v>
      </c>
      <c r="H6" s="31"/>
      <c r="I6" s="31"/>
      <c r="J6" s="31"/>
      <c r="K6" s="31"/>
      <c r="L6" s="31"/>
      <c r="M6" s="31"/>
      <c r="N6" s="31"/>
      <c r="O6" s="31"/>
    </row>
    <row r="7" spans="1:15" ht="30" customHeight="1">
      <c r="A7" s="101" t="s">
        <v>59</v>
      </c>
      <c r="B7" s="99">
        <f>B2+7</f>
        <v>42954</v>
      </c>
      <c r="C7" s="99"/>
      <c r="D7" s="99">
        <f t="shared" ref="D7" si="5">D2+7</f>
        <v>42955</v>
      </c>
      <c r="E7" s="99"/>
      <c r="F7" s="99">
        <f t="shared" ref="F7" si="6">F2+7</f>
        <v>42956</v>
      </c>
      <c r="G7" s="99"/>
      <c r="H7" s="99">
        <f t="shared" ref="H7" si="7">H2+7</f>
        <v>42957</v>
      </c>
      <c r="I7" s="99"/>
      <c r="J7" s="99">
        <f t="shared" ref="J7" si="8">J2+7</f>
        <v>42958</v>
      </c>
      <c r="K7" s="99"/>
      <c r="L7" s="99">
        <f t="shared" ref="L7" si="9">L2+7</f>
        <v>42959</v>
      </c>
      <c r="M7" s="99"/>
      <c r="N7" s="99">
        <f t="shared" ref="N7" si="10">N2+7</f>
        <v>42960</v>
      </c>
      <c r="O7" s="99"/>
    </row>
    <row r="8" spans="1:15" ht="30" customHeight="1">
      <c r="A8" s="101"/>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30</v>
      </c>
      <c r="H1" s="31"/>
      <c r="I1" s="31"/>
      <c r="J1" s="31"/>
      <c r="K1" s="31"/>
      <c r="L1" s="31"/>
      <c r="M1" s="31"/>
      <c r="N1" s="31"/>
      <c r="O1" s="31"/>
    </row>
    <row r="2" spans="1:15" ht="30" customHeight="1">
      <c r="A2" s="101" t="s">
        <v>59</v>
      </c>
      <c r="B2" s="99">
        <f>DATE(2017,7,24)</f>
        <v>42940</v>
      </c>
      <c r="C2" s="99"/>
      <c r="D2" s="99">
        <f>SUM(B2+1)</f>
        <v>42941</v>
      </c>
      <c r="E2" s="99"/>
      <c r="F2" s="99">
        <f t="shared" ref="F2" si="0">SUM(D2+1)</f>
        <v>42942</v>
      </c>
      <c r="G2" s="99"/>
      <c r="H2" s="99">
        <f t="shared" ref="H2" si="1">SUM(F2+1)</f>
        <v>42943</v>
      </c>
      <c r="I2" s="99"/>
      <c r="J2" s="99">
        <f t="shared" ref="J2" si="2">SUM(H2+1)</f>
        <v>42944</v>
      </c>
      <c r="K2" s="99"/>
      <c r="L2" s="99">
        <f t="shared" ref="L2" si="3">SUM(J2+1)</f>
        <v>42945</v>
      </c>
      <c r="M2" s="99"/>
      <c r="N2" s="99">
        <f t="shared" ref="N2" si="4">SUM(L2+1)</f>
        <v>42946</v>
      </c>
      <c r="O2" s="99"/>
    </row>
    <row r="3" spans="1:15" ht="30" customHeight="1">
      <c r="A3" s="101"/>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0" t="s">
        <v>57</v>
      </c>
      <c r="B6" s="100"/>
      <c r="C6" s="100"/>
      <c r="D6" s="100"/>
      <c r="E6" s="100"/>
      <c r="F6" s="29" t="s">
        <v>58</v>
      </c>
      <c r="G6" s="30">
        <f>WEEKNUM(B7)</f>
        <v>31</v>
      </c>
      <c r="H6" s="31"/>
      <c r="I6" s="31"/>
      <c r="J6" s="31"/>
      <c r="K6" s="31"/>
      <c r="L6" s="31"/>
      <c r="M6" s="31"/>
      <c r="N6" s="31"/>
      <c r="O6" s="31"/>
    </row>
    <row r="7" spans="1:15" ht="30" customHeight="1">
      <c r="A7" s="101" t="s">
        <v>59</v>
      </c>
      <c r="B7" s="99">
        <f>B2+7</f>
        <v>42947</v>
      </c>
      <c r="C7" s="99"/>
      <c r="D7" s="99">
        <f t="shared" ref="D7" si="5">D2+7</f>
        <v>42948</v>
      </c>
      <c r="E7" s="99"/>
      <c r="F7" s="99">
        <f t="shared" ref="F7" si="6">F2+7</f>
        <v>42949</v>
      </c>
      <c r="G7" s="99"/>
      <c r="H7" s="99">
        <f t="shared" ref="H7" si="7">H2+7</f>
        <v>42950</v>
      </c>
      <c r="I7" s="99"/>
      <c r="J7" s="99">
        <f t="shared" ref="J7" si="8">J2+7</f>
        <v>42951</v>
      </c>
      <c r="K7" s="99"/>
      <c r="L7" s="99">
        <f t="shared" ref="L7" si="9">L2+7</f>
        <v>42952</v>
      </c>
      <c r="M7" s="99"/>
      <c r="N7" s="99">
        <f t="shared" ref="N7" si="10">N2+7</f>
        <v>42953</v>
      </c>
      <c r="O7" s="99"/>
    </row>
    <row r="8" spans="1:15" ht="30" customHeight="1">
      <c r="A8" s="101"/>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29</v>
      </c>
      <c r="H1" s="31"/>
      <c r="I1" s="31"/>
      <c r="J1" s="31"/>
      <c r="K1" s="31"/>
      <c r="L1" s="31"/>
      <c r="M1" s="31"/>
      <c r="N1" s="31"/>
      <c r="O1" s="31"/>
    </row>
    <row r="2" spans="1:15" ht="30" customHeight="1">
      <c r="A2" s="101" t="s">
        <v>59</v>
      </c>
      <c r="B2" s="99">
        <f>DATE(2017,7,17)</f>
        <v>42933</v>
      </c>
      <c r="C2" s="99"/>
      <c r="D2" s="99">
        <f>SUM(B2+1)</f>
        <v>42934</v>
      </c>
      <c r="E2" s="99"/>
      <c r="F2" s="99">
        <f t="shared" ref="F2" si="0">SUM(D2+1)</f>
        <v>42935</v>
      </c>
      <c r="G2" s="99"/>
      <c r="H2" s="99">
        <f t="shared" ref="H2" si="1">SUM(F2+1)</f>
        <v>42936</v>
      </c>
      <c r="I2" s="99"/>
      <c r="J2" s="99">
        <f t="shared" ref="J2" si="2">SUM(H2+1)</f>
        <v>42937</v>
      </c>
      <c r="K2" s="99"/>
      <c r="L2" s="99">
        <f t="shared" ref="L2" si="3">SUM(J2+1)</f>
        <v>42938</v>
      </c>
      <c r="M2" s="99"/>
      <c r="N2" s="99">
        <f t="shared" ref="N2" si="4">SUM(L2+1)</f>
        <v>42939</v>
      </c>
      <c r="O2" s="99"/>
    </row>
    <row r="3" spans="1:15" ht="30" customHeight="1">
      <c r="A3" s="101"/>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0" t="s">
        <v>57</v>
      </c>
      <c r="B6" s="100"/>
      <c r="C6" s="100"/>
      <c r="D6" s="100"/>
      <c r="E6" s="100"/>
      <c r="F6" s="29" t="s">
        <v>58</v>
      </c>
      <c r="G6" s="30">
        <f>WEEKNUM(B7)</f>
        <v>30</v>
      </c>
      <c r="H6" s="31"/>
      <c r="I6" s="31"/>
      <c r="J6" s="31"/>
      <c r="K6" s="31"/>
      <c r="L6" s="31"/>
      <c r="M6" s="31"/>
      <c r="N6" s="31"/>
      <c r="O6" s="31"/>
    </row>
    <row r="7" spans="1:15" ht="30" customHeight="1">
      <c r="A7" s="101" t="s">
        <v>59</v>
      </c>
      <c r="B7" s="99">
        <f>B2+7</f>
        <v>42940</v>
      </c>
      <c r="C7" s="99"/>
      <c r="D7" s="99">
        <f t="shared" ref="D7" si="5">D2+7</f>
        <v>42941</v>
      </c>
      <c r="E7" s="99"/>
      <c r="F7" s="99">
        <f t="shared" ref="F7" si="6">F2+7</f>
        <v>42942</v>
      </c>
      <c r="G7" s="99"/>
      <c r="H7" s="99">
        <f t="shared" ref="H7" si="7">H2+7</f>
        <v>42943</v>
      </c>
      <c r="I7" s="99"/>
      <c r="J7" s="99">
        <f t="shared" ref="J7" si="8">J2+7</f>
        <v>42944</v>
      </c>
      <c r="K7" s="99"/>
      <c r="L7" s="99">
        <f t="shared" ref="L7" si="9">L2+7</f>
        <v>42945</v>
      </c>
      <c r="M7" s="99"/>
      <c r="N7" s="99">
        <f t="shared" ref="N7" si="10">N2+7</f>
        <v>42946</v>
      </c>
      <c r="O7" s="99"/>
    </row>
    <row r="8" spans="1:15" ht="30" customHeight="1">
      <c r="A8" s="101"/>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28</v>
      </c>
      <c r="H1" s="31"/>
      <c r="I1" s="31"/>
      <c r="J1" s="31"/>
      <c r="K1" s="31"/>
      <c r="L1" s="31"/>
      <c r="M1" s="31"/>
      <c r="N1" s="31"/>
      <c r="O1" s="31"/>
    </row>
    <row r="2" spans="1:15" ht="30" customHeight="1">
      <c r="A2" s="101" t="s">
        <v>59</v>
      </c>
      <c r="B2" s="99">
        <f>DATE(2017,7,10)</f>
        <v>42926</v>
      </c>
      <c r="C2" s="99"/>
      <c r="D2" s="99">
        <f>SUM(B2+1)</f>
        <v>42927</v>
      </c>
      <c r="E2" s="99"/>
      <c r="F2" s="99">
        <f t="shared" ref="F2" si="0">SUM(D2+1)</f>
        <v>42928</v>
      </c>
      <c r="G2" s="99"/>
      <c r="H2" s="99">
        <f t="shared" ref="H2" si="1">SUM(F2+1)</f>
        <v>42929</v>
      </c>
      <c r="I2" s="99"/>
      <c r="J2" s="99">
        <f t="shared" ref="J2" si="2">SUM(H2+1)</f>
        <v>42930</v>
      </c>
      <c r="K2" s="99"/>
      <c r="L2" s="99">
        <f t="shared" ref="L2" si="3">SUM(J2+1)</f>
        <v>42931</v>
      </c>
      <c r="M2" s="99"/>
      <c r="N2" s="99">
        <f t="shared" ref="N2" si="4">SUM(L2+1)</f>
        <v>42932</v>
      </c>
      <c r="O2" s="99"/>
    </row>
    <row r="3" spans="1:15" ht="30" customHeight="1">
      <c r="A3" s="101"/>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0" t="s">
        <v>57</v>
      </c>
      <c r="B6" s="100"/>
      <c r="C6" s="100"/>
      <c r="D6" s="100"/>
      <c r="E6" s="100"/>
      <c r="F6" s="29" t="s">
        <v>58</v>
      </c>
      <c r="G6" s="30">
        <f>WEEKNUM(B7)</f>
        <v>29</v>
      </c>
      <c r="H6" s="31"/>
      <c r="I6" s="31"/>
      <c r="J6" s="31"/>
      <c r="K6" s="31"/>
      <c r="L6" s="31"/>
      <c r="M6" s="31"/>
      <c r="N6" s="31"/>
      <c r="O6" s="31"/>
    </row>
    <row r="7" spans="1:15" ht="30" customHeight="1">
      <c r="A7" s="101" t="s">
        <v>59</v>
      </c>
      <c r="B7" s="99">
        <f>B2+7</f>
        <v>42933</v>
      </c>
      <c r="C7" s="99"/>
      <c r="D7" s="99">
        <f t="shared" ref="D7" si="5">D2+7</f>
        <v>42934</v>
      </c>
      <c r="E7" s="99"/>
      <c r="F7" s="99">
        <f t="shared" ref="F7" si="6">F2+7</f>
        <v>42935</v>
      </c>
      <c r="G7" s="99"/>
      <c r="H7" s="99">
        <f t="shared" ref="H7" si="7">H2+7</f>
        <v>42936</v>
      </c>
      <c r="I7" s="99"/>
      <c r="J7" s="99">
        <f t="shared" ref="J7" si="8">J2+7</f>
        <v>42937</v>
      </c>
      <c r="K7" s="99"/>
      <c r="L7" s="99">
        <f t="shared" ref="L7" si="9">L2+7</f>
        <v>42938</v>
      </c>
      <c r="M7" s="99"/>
      <c r="N7" s="99">
        <f t="shared" ref="N7" si="10">N2+7</f>
        <v>42939</v>
      </c>
      <c r="O7" s="99"/>
    </row>
    <row r="8" spans="1:15" ht="30" customHeight="1">
      <c r="A8" s="101"/>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27</v>
      </c>
      <c r="H1" s="31"/>
      <c r="I1" s="31"/>
      <c r="J1" s="31"/>
      <c r="K1" s="31"/>
      <c r="L1" s="31"/>
      <c r="M1" s="31"/>
      <c r="N1" s="31"/>
      <c r="O1" s="31"/>
    </row>
    <row r="2" spans="1:15" ht="30" customHeight="1">
      <c r="A2" s="101" t="s">
        <v>59</v>
      </c>
      <c r="B2" s="99">
        <f>DATE(2017,7,3)</f>
        <v>42919</v>
      </c>
      <c r="C2" s="99"/>
      <c r="D2" s="99">
        <f>SUM(B2+1)</f>
        <v>42920</v>
      </c>
      <c r="E2" s="99"/>
      <c r="F2" s="99">
        <f t="shared" ref="F2" si="0">SUM(D2+1)</f>
        <v>42921</v>
      </c>
      <c r="G2" s="99"/>
      <c r="H2" s="99">
        <f t="shared" ref="H2" si="1">SUM(F2+1)</f>
        <v>42922</v>
      </c>
      <c r="I2" s="99"/>
      <c r="J2" s="99">
        <f t="shared" ref="J2" si="2">SUM(H2+1)</f>
        <v>42923</v>
      </c>
      <c r="K2" s="99"/>
      <c r="L2" s="99">
        <f t="shared" ref="L2" si="3">SUM(J2+1)</f>
        <v>42924</v>
      </c>
      <c r="M2" s="99"/>
      <c r="N2" s="99">
        <f t="shared" ref="N2" si="4">SUM(L2+1)</f>
        <v>42925</v>
      </c>
      <c r="O2" s="99"/>
    </row>
    <row r="3" spans="1:15" ht="30" customHeight="1">
      <c r="A3" s="101"/>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0" t="s">
        <v>57</v>
      </c>
      <c r="B6" s="100"/>
      <c r="C6" s="100"/>
      <c r="D6" s="100"/>
      <c r="E6" s="100"/>
      <c r="F6" s="29" t="s">
        <v>58</v>
      </c>
      <c r="G6" s="30">
        <f>WEEKNUM(B7)</f>
        <v>28</v>
      </c>
      <c r="H6" s="31"/>
      <c r="I6" s="31"/>
      <c r="J6" s="31"/>
      <c r="K6" s="31"/>
      <c r="L6" s="31"/>
      <c r="M6" s="31"/>
      <c r="N6" s="31"/>
      <c r="O6" s="31"/>
    </row>
    <row r="7" spans="1:15" ht="30" customHeight="1">
      <c r="A7" s="101" t="s">
        <v>59</v>
      </c>
      <c r="B7" s="99">
        <f>B2+7</f>
        <v>42926</v>
      </c>
      <c r="C7" s="99"/>
      <c r="D7" s="99">
        <f t="shared" ref="D7" si="5">D2+7</f>
        <v>42927</v>
      </c>
      <c r="E7" s="99"/>
      <c r="F7" s="99">
        <f t="shared" ref="F7" si="6">F2+7</f>
        <v>42928</v>
      </c>
      <c r="G7" s="99"/>
      <c r="H7" s="99">
        <f t="shared" ref="H7" si="7">H2+7</f>
        <v>42929</v>
      </c>
      <c r="I7" s="99"/>
      <c r="J7" s="99">
        <f t="shared" ref="J7" si="8">J2+7</f>
        <v>42930</v>
      </c>
      <c r="K7" s="99"/>
      <c r="L7" s="99">
        <f t="shared" ref="L7" si="9">L2+7</f>
        <v>42931</v>
      </c>
      <c r="M7" s="99"/>
      <c r="N7" s="99">
        <f t="shared" ref="N7" si="10">N2+7</f>
        <v>42932</v>
      </c>
      <c r="O7" s="99"/>
    </row>
    <row r="8" spans="1:15" ht="30" customHeight="1">
      <c r="A8" s="101"/>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26</v>
      </c>
      <c r="H1" s="31"/>
      <c r="I1" s="31"/>
      <c r="J1" s="31"/>
      <c r="K1" s="31"/>
      <c r="L1" s="31"/>
      <c r="M1" s="31"/>
      <c r="N1" s="31"/>
      <c r="O1" s="31"/>
    </row>
    <row r="2" spans="1:15" ht="30" customHeight="1">
      <c r="A2" s="101" t="s">
        <v>59</v>
      </c>
      <c r="B2" s="99">
        <f>DATE(2017,6,26)</f>
        <v>42912</v>
      </c>
      <c r="C2" s="99"/>
      <c r="D2" s="99">
        <f>SUM(B2+1)</f>
        <v>42913</v>
      </c>
      <c r="E2" s="99"/>
      <c r="F2" s="99">
        <f t="shared" ref="F2" si="0">SUM(D2+1)</f>
        <v>42914</v>
      </c>
      <c r="G2" s="99"/>
      <c r="H2" s="99">
        <f t="shared" ref="H2" si="1">SUM(F2+1)</f>
        <v>42915</v>
      </c>
      <c r="I2" s="99"/>
      <c r="J2" s="99">
        <f t="shared" ref="J2" si="2">SUM(H2+1)</f>
        <v>42916</v>
      </c>
      <c r="K2" s="99"/>
      <c r="L2" s="99">
        <f t="shared" ref="L2" si="3">SUM(J2+1)</f>
        <v>42917</v>
      </c>
      <c r="M2" s="99"/>
      <c r="N2" s="99">
        <f t="shared" ref="N2" si="4">SUM(L2+1)</f>
        <v>42918</v>
      </c>
      <c r="O2" s="99"/>
    </row>
    <row r="3" spans="1:15" ht="30" customHeight="1">
      <c r="A3" s="101"/>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0" t="s">
        <v>57</v>
      </c>
      <c r="B6" s="100"/>
      <c r="C6" s="100"/>
      <c r="D6" s="100"/>
      <c r="E6" s="100"/>
      <c r="F6" s="29" t="s">
        <v>58</v>
      </c>
      <c r="G6" s="30">
        <f>WEEKNUM(B7)</f>
        <v>27</v>
      </c>
      <c r="H6" s="31"/>
      <c r="I6" s="31"/>
      <c r="J6" s="31"/>
      <c r="K6" s="31"/>
      <c r="L6" s="31"/>
      <c r="M6" s="31"/>
      <c r="N6" s="31"/>
      <c r="O6" s="31"/>
    </row>
    <row r="7" spans="1:15" ht="30" customHeight="1">
      <c r="A7" s="101" t="s">
        <v>59</v>
      </c>
      <c r="B7" s="99">
        <f>B2+7</f>
        <v>42919</v>
      </c>
      <c r="C7" s="99"/>
      <c r="D7" s="99">
        <f t="shared" ref="D7" si="5">D2+7</f>
        <v>42920</v>
      </c>
      <c r="E7" s="99"/>
      <c r="F7" s="99">
        <f t="shared" ref="F7" si="6">F2+7</f>
        <v>42921</v>
      </c>
      <c r="G7" s="99"/>
      <c r="H7" s="99">
        <f t="shared" ref="H7" si="7">H2+7</f>
        <v>42922</v>
      </c>
      <c r="I7" s="99"/>
      <c r="J7" s="99">
        <f t="shared" ref="J7" si="8">J2+7</f>
        <v>42923</v>
      </c>
      <c r="K7" s="99"/>
      <c r="L7" s="99">
        <f t="shared" ref="L7" si="9">L2+7</f>
        <v>42924</v>
      </c>
      <c r="M7" s="99"/>
      <c r="N7" s="99">
        <f t="shared" ref="N7" si="10">N2+7</f>
        <v>42925</v>
      </c>
      <c r="O7" s="99"/>
    </row>
    <row r="8" spans="1:15" ht="30" customHeight="1">
      <c r="A8" s="101"/>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25</v>
      </c>
      <c r="H1" s="31"/>
      <c r="I1" s="31"/>
      <c r="J1" s="31"/>
      <c r="K1" s="31"/>
      <c r="L1" s="31"/>
      <c r="M1" s="31"/>
      <c r="N1" s="31"/>
      <c r="O1" s="31"/>
    </row>
    <row r="2" spans="1:15" ht="30" customHeight="1">
      <c r="A2" s="101" t="s">
        <v>59</v>
      </c>
      <c r="B2" s="99">
        <f>DATE(2017,6,19)</f>
        <v>42905</v>
      </c>
      <c r="C2" s="99"/>
      <c r="D2" s="99">
        <f>SUM(B2+1)</f>
        <v>42906</v>
      </c>
      <c r="E2" s="99"/>
      <c r="F2" s="99">
        <f t="shared" ref="F2" si="0">SUM(D2+1)</f>
        <v>42907</v>
      </c>
      <c r="G2" s="99"/>
      <c r="H2" s="99">
        <f t="shared" ref="H2" si="1">SUM(F2+1)</f>
        <v>42908</v>
      </c>
      <c r="I2" s="99"/>
      <c r="J2" s="99">
        <f t="shared" ref="J2" si="2">SUM(H2+1)</f>
        <v>42909</v>
      </c>
      <c r="K2" s="99"/>
      <c r="L2" s="99">
        <f t="shared" ref="L2" si="3">SUM(J2+1)</f>
        <v>42910</v>
      </c>
      <c r="M2" s="99"/>
      <c r="N2" s="99">
        <f t="shared" ref="N2" si="4">SUM(L2+1)</f>
        <v>42911</v>
      </c>
      <c r="O2" s="99"/>
    </row>
    <row r="3" spans="1:15" ht="30" customHeight="1">
      <c r="A3" s="101"/>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0" t="s">
        <v>57</v>
      </c>
      <c r="B6" s="100"/>
      <c r="C6" s="100"/>
      <c r="D6" s="100"/>
      <c r="E6" s="100"/>
      <c r="F6" s="29" t="s">
        <v>58</v>
      </c>
      <c r="G6" s="30">
        <f>WEEKNUM(B7)</f>
        <v>26</v>
      </c>
      <c r="H6" s="31"/>
      <c r="I6" s="31"/>
      <c r="J6" s="31"/>
      <c r="K6" s="31"/>
      <c r="L6" s="31"/>
      <c r="M6" s="31"/>
      <c r="N6" s="31"/>
      <c r="O6" s="31"/>
    </row>
    <row r="7" spans="1:15" ht="30" customHeight="1">
      <c r="A7" s="101" t="s">
        <v>59</v>
      </c>
      <c r="B7" s="99">
        <f>B2+7</f>
        <v>42912</v>
      </c>
      <c r="C7" s="99"/>
      <c r="D7" s="99">
        <f t="shared" ref="D7" si="5">D2+7</f>
        <v>42913</v>
      </c>
      <c r="E7" s="99"/>
      <c r="F7" s="99">
        <f t="shared" ref="F7" si="6">F2+7</f>
        <v>42914</v>
      </c>
      <c r="G7" s="99"/>
      <c r="H7" s="99">
        <f t="shared" ref="H7" si="7">H2+7</f>
        <v>42915</v>
      </c>
      <c r="I7" s="99"/>
      <c r="J7" s="99">
        <f t="shared" ref="J7" si="8">J2+7</f>
        <v>42916</v>
      </c>
      <c r="K7" s="99"/>
      <c r="L7" s="99">
        <f t="shared" ref="L7" si="9">L2+7</f>
        <v>42917</v>
      </c>
      <c r="M7" s="99"/>
      <c r="N7" s="99">
        <f t="shared" ref="N7" si="10">N2+7</f>
        <v>42918</v>
      </c>
      <c r="O7" s="99"/>
    </row>
    <row r="8" spans="1:15" ht="30" customHeight="1">
      <c r="A8" s="101"/>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24</v>
      </c>
      <c r="H1" s="31"/>
      <c r="I1" s="31"/>
      <c r="J1" s="31"/>
      <c r="K1" s="31"/>
      <c r="L1" s="31"/>
      <c r="M1" s="31"/>
      <c r="N1" s="31"/>
      <c r="O1" s="31"/>
    </row>
    <row r="2" spans="1:15" ht="30" customHeight="1">
      <c r="A2" s="101" t="s">
        <v>59</v>
      </c>
      <c r="B2" s="99">
        <f>DATE(2017,6,12)</f>
        <v>42898</v>
      </c>
      <c r="C2" s="99"/>
      <c r="D2" s="99">
        <f>SUM(B2+1)</f>
        <v>42899</v>
      </c>
      <c r="E2" s="99"/>
      <c r="F2" s="99">
        <f t="shared" ref="F2" si="0">SUM(D2+1)</f>
        <v>42900</v>
      </c>
      <c r="G2" s="99"/>
      <c r="H2" s="99">
        <f t="shared" ref="H2" si="1">SUM(F2+1)</f>
        <v>42901</v>
      </c>
      <c r="I2" s="99"/>
      <c r="J2" s="99">
        <f t="shared" ref="J2" si="2">SUM(H2+1)</f>
        <v>42902</v>
      </c>
      <c r="K2" s="99"/>
      <c r="L2" s="99">
        <f t="shared" ref="L2" si="3">SUM(J2+1)</f>
        <v>42903</v>
      </c>
      <c r="M2" s="99"/>
      <c r="N2" s="99">
        <f t="shared" ref="N2" si="4">SUM(L2+1)</f>
        <v>42904</v>
      </c>
      <c r="O2" s="99"/>
    </row>
    <row r="3" spans="1:15" ht="30" customHeight="1">
      <c r="A3" s="101"/>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0" t="s">
        <v>57</v>
      </c>
      <c r="B6" s="100"/>
      <c r="C6" s="100"/>
      <c r="D6" s="100"/>
      <c r="E6" s="100"/>
      <c r="F6" s="29" t="s">
        <v>58</v>
      </c>
      <c r="G6" s="30">
        <f>WEEKNUM(B7)</f>
        <v>25</v>
      </c>
      <c r="H6" s="31"/>
      <c r="I6" s="31"/>
      <c r="J6" s="31"/>
      <c r="K6" s="31"/>
      <c r="L6" s="31"/>
      <c r="M6" s="31"/>
      <c r="N6" s="31"/>
      <c r="O6" s="31"/>
    </row>
    <row r="7" spans="1:15" ht="30" customHeight="1">
      <c r="A7" s="101" t="s">
        <v>59</v>
      </c>
      <c r="B7" s="99">
        <f>B2+7</f>
        <v>42905</v>
      </c>
      <c r="C7" s="99"/>
      <c r="D7" s="99">
        <f t="shared" ref="D7" si="5">D2+7</f>
        <v>42906</v>
      </c>
      <c r="E7" s="99"/>
      <c r="F7" s="99">
        <f t="shared" ref="F7" si="6">F2+7</f>
        <v>42907</v>
      </c>
      <c r="G7" s="99"/>
      <c r="H7" s="99">
        <f t="shared" ref="H7" si="7">H2+7</f>
        <v>42908</v>
      </c>
      <c r="I7" s="99"/>
      <c r="J7" s="99">
        <f t="shared" ref="J7" si="8">J2+7</f>
        <v>42909</v>
      </c>
      <c r="K7" s="99"/>
      <c r="L7" s="99">
        <f t="shared" ref="L7" si="9">L2+7</f>
        <v>42910</v>
      </c>
      <c r="M7" s="99"/>
      <c r="N7" s="99">
        <f t="shared" ref="N7" si="10">N2+7</f>
        <v>42911</v>
      </c>
      <c r="O7" s="99"/>
    </row>
    <row r="8" spans="1:15" ht="30" customHeight="1">
      <c r="A8" s="101"/>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0" t="s">
        <v>57</v>
      </c>
      <c r="B1" s="100"/>
      <c r="C1" s="100"/>
      <c r="D1" s="100"/>
      <c r="E1" s="100"/>
      <c r="F1" s="29" t="s">
        <v>58</v>
      </c>
      <c r="G1" s="30">
        <f>WEEKNUM(B2)</f>
        <v>23</v>
      </c>
      <c r="H1" s="31"/>
      <c r="I1" s="31"/>
      <c r="J1" s="31"/>
      <c r="K1" s="31"/>
      <c r="L1" s="31"/>
      <c r="M1" s="31"/>
      <c r="N1" s="31"/>
      <c r="O1" s="31"/>
    </row>
    <row r="2" spans="1:15" ht="30" customHeight="1">
      <c r="A2" s="101" t="s">
        <v>59</v>
      </c>
      <c r="B2" s="99">
        <f>DATE(2017,6,5)</f>
        <v>42891</v>
      </c>
      <c r="C2" s="99"/>
      <c r="D2" s="99">
        <f>SUM(B2+1)</f>
        <v>42892</v>
      </c>
      <c r="E2" s="99"/>
      <c r="F2" s="99">
        <f t="shared" ref="F2" si="0">SUM(D2+1)</f>
        <v>42893</v>
      </c>
      <c r="G2" s="99"/>
      <c r="H2" s="99">
        <f t="shared" ref="H2" si="1">SUM(F2+1)</f>
        <v>42894</v>
      </c>
      <c r="I2" s="99"/>
      <c r="J2" s="99">
        <f t="shared" ref="J2" si="2">SUM(H2+1)</f>
        <v>42895</v>
      </c>
      <c r="K2" s="99"/>
      <c r="L2" s="99">
        <f t="shared" ref="L2" si="3">SUM(J2+1)</f>
        <v>42896</v>
      </c>
      <c r="M2" s="99"/>
      <c r="N2" s="99">
        <f t="shared" ref="N2" si="4">SUM(L2+1)</f>
        <v>42897</v>
      </c>
      <c r="O2" s="99"/>
    </row>
    <row r="3" spans="1:15" ht="30" customHeight="1">
      <c r="A3" s="101"/>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0" t="s">
        <v>57</v>
      </c>
      <c r="B6" s="100"/>
      <c r="C6" s="100"/>
      <c r="D6" s="100"/>
      <c r="E6" s="100"/>
      <c r="F6" s="29" t="s">
        <v>58</v>
      </c>
      <c r="G6" s="30">
        <f>WEEKNUM(B7)</f>
        <v>24</v>
      </c>
      <c r="H6" s="31"/>
      <c r="I6" s="31"/>
      <c r="J6" s="31"/>
      <c r="K6" s="31"/>
      <c r="L6" s="31"/>
      <c r="M6" s="31"/>
      <c r="N6" s="31"/>
      <c r="O6" s="31"/>
    </row>
    <row r="7" spans="1:15" ht="30" customHeight="1">
      <c r="A7" s="101" t="s">
        <v>59</v>
      </c>
      <c r="B7" s="99">
        <f>B2+7</f>
        <v>42898</v>
      </c>
      <c r="C7" s="99"/>
      <c r="D7" s="99">
        <f t="shared" ref="D7" si="5">D2+7</f>
        <v>42899</v>
      </c>
      <c r="E7" s="99"/>
      <c r="F7" s="99">
        <f t="shared" ref="F7" si="6">F2+7</f>
        <v>42900</v>
      </c>
      <c r="G7" s="99"/>
      <c r="H7" s="99">
        <f t="shared" ref="H7" si="7">H2+7</f>
        <v>42901</v>
      </c>
      <c r="I7" s="99"/>
      <c r="J7" s="99">
        <f t="shared" ref="J7" si="8">J2+7</f>
        <v>42902</v>
      </c>
      <c r="K7" s="99"/>
      <c r="L7" s="99">
        <f t="shared" ref="L7" si="9">L2+7</f>
        <v>42903</v>
      </c>
      <c r="M7" s="99"/>
      <c r="N7" s="99">
        <f t="shared" ref="N7" si="10">N2+7</f>
        <v>42904</v>
      </c>
      <c r="O7" s="99"/>
    </row>
    <row r="8" spans="1:15" ht="30" customHeight="1">
      <c r="A8" s="101"/>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06" t="s">
        <v>0</v>
      </c>
      <c r="B1" s="106" t="s">
        <v>1</v>
      </c>
      <c r="C1" s="107" t="s">
        <v>36</v>
      </c>
      <c r="D1" s="108"/>
      <c r="E1" s="109" t="s">
        <v>37</v>
      </c>
      <c r="F1" s="109"/>
      <c r="G1" s="109" t="s">
        <v>38</v>
      </c>
      <c r="H1" s="109"/>
      <c r="I1" s="109" t="s">
        <v>39</v>
      </c>
      <c r="J1" s="109"/>
      <c r="K1" s="107" t="s">
        <v>40</v>
      </c>
      <c r="L1" s="108"/>
      <c r="M1" s="2" t="s">
        <v>41</v>
      </c>
      <c r="N1" s="2" t="s">
        <v>42</v>
      </c>
    </row>
    <row r="2" spans="1:14" ht="24.95" customHeight="1">
      <c r="A2" s="106"/>
      <c r="B2" s="106"/>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04" t="s">
        <v>43</v>
      </c>
      <c r="B4" s="3" t="s">
        <v>6</v>
      </c>
      <c r="C4" s="4"/>
      <c r="D4" s="5"/>
      <c r="E4" s="4"/>
      <c r="F4" s="4"/>
      <c r="G4" s="4"/>
      <c r="H4" s="4"/>
      <c r="I4" s="8"/>
      <c r="J4" s="8"/>
      <c r="K4" s="8"/>
      <c r="L4" s="8"/>
      <c r="M4" s="24"/>
      <c r="N4" s="24"/>
    </row>
    <row r="5" spans="1:14" ht="30" customHeight="1">
      <c r="A5" s="102"/>
      <c r="B5" s="7" t="s">
        <v>8</v>
      </c>
      <c r="C5" s="8"/>
      <c r="D5" s="8"/>
      <c r="E5" s="8"/>
      <c r="F5" s="8"/>
      <c r="G5" s="8"/>
      <c r="H5" s="8"/>
      <c r="I5" s="8"/>
      <c r="J5" s="8"/>
      <c r="K5" s="8"/>
      <c r="L5" s="8"/>
      <c r="M5" s="24"/>
      <c r="N5" s="24"/>
    </row>
    <row r="6" spans="1:14" ht="30" customHeight="1">
      <c r="A6" s="103"/>
      <c r="B6" s="7" t="s">
        <v>9</v>
      </c>
      <c r="C6" s="9"/>
      <c r="D6" s="9"/>
      <c r="E6" s="9"/>
      <c r="F6" s="9"/>
      <c r="G6" s="9"/>
      <c r="H6" s="9"/>
      <c r="I6" s="9"/>
      <c r="J6" s="9"/>
      <c r="K6" s="9"/>
      <c r="L6" s="9"/>
      <c r="M6" s="24"/>
      <c r="N6" s="24"/>
    </row>
    <row r="7" spans="1:14" ht="30" customHeight="1">
      <c r="A7" s="104" t="s">
        <v>44</v>
      </c>
      <c r="B7" s="7" t="s">
        <v>10</v>
      </c>
      <c r="C7" s="10"/>
      <c r="D7" s="10"/>
      <c r="E7" s="10"/>
      <c r="F7" s="10"/>
      <c r="G7" s="11"/>
      <c r="H7" s="11"/>
      <c r="I7" s="11"/>
      <c r="J7" s="11"/>
      <c r="K7" s="11"/>
      <c r="L7" s="11"/>
      <c r="M7" s="25"/>
      <c r="N7" s="24"/>
    </row>
    <row r="8" spans="1:14" ht="30" customHeight="1">
      <c r="A8" s="102"/>
      <c r="B8" s="7" t="s">
        <v>45</v>
      </c>
      <c r="C8" s="11"/>
      <c r="D8" s="11"/>
      <c r="E8" s="11"/>
      <c r="F8" s="11"/>
      <c r="G8" s="11"/>
      <c r="H8" s="11"/>
      <c r="I8" s="11"/>
      <c r="J8" s="11"/>
      <c r="K8" s="11"/>
      <c r="L8" s="11"/>
      <c r="M8" s="25"/>
      <c r="N8" s="24"/>
    </row>
    <row r="9" spans="1:14" ht="30" customHeight="1">
      <c r="A9" s="103"/>
      <c r="B9" s="7" t="s">
        <v>11</v>
      </c>
      <c r="C9" s="11"/>
      <c r="D9" s="11"/>
      <c r="E9" s="11"/>
      <c r="F9" s="11"/>
      <c r="G9" s="11"/>
      <c r="H9" s="11"/>
      <c r="I9" s="11"/>
      <c r="J9" s="11"/>
      <c r="K9" s="11"/>
      <c r="L9" s="11"/>
      <c r="M9" s="25"/>
      <c r="N9" s="24"/>
    </row>
    <row r="10" spans="1:14" ht="30" customHeight="1">
      <c r="A10" s="104" t="s">
        <v>46</v>
      </c>
      <c r="B10" s="7" t="s">
        <v>12</v>
      </c>
      <c r="C10" s="10"/>
      <c r="D10" s="12"/>
      <c r="E10" s="10"/>
      <c r="F10" s="13"/>
      <c r="G10" s="10"/>
      <c r="H10" s="10"/>
      <c r="I10" s="10"/>
      <c r="J10" s="10"/>
      <c r="K10" s="10"/>
      <c r="L10" s="10"/>
      <c r="M10" s="25"/>
      <c r="N10" s="24"/>
    </row>
    <row r="11" spans="1:14" ht="30" customHeight="1">
      <c r="A11" s="102"/>
      <c r="B11" s="7" t="s">
        <v>13</v>
      </c>
      <c r="C11" s="14"/>
      <c r="D11" s="14"/>
      <c r="E11" s="15"/>
      <c r="F11" s="15"/>
      <c r="G11" s="15"/>
      <c r="H11" s="15"/>
      <c r="I11" s="14"/>
      <c r="J11" s="11"/>
      <c r="K11" s="15"/>
      <c r="L11" s="15"/>
      <c r="M11" s="25"/>
      <c r="N11" s="24"/>
    </row>
    <row r="12" spans="1:14" ht="30" customHeight="1">
      <c r="A12" s="103"/>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04" t="s">
        <v>47</v>
      </c>
      <c r="B14" s="3" t="s">
        <v>18</v>
      </c>
      <c r="C14" s="13"/>
      <c r="D14" s="5"/>
      <c r="E14" s="9"/>
      <c r="F14" s="9"/>
      <c r="G14" s="9"/>
      <c r="H14" s="9"/>
      <c r="I14" s="9"/>
      <c r="J14" s="9"/>
      <c r="K14" s="8"/>
      <c r="L14" s="8"/>
      <c r="M14" s="24"/>
      <c r="N14" s="24"/>
    </row>
    <row r="15" spans="1:14" ht="30" customHeight="1">
      <c r="A15" s="102"/>
      <c r="B15" s="3" t="s">
        <v>48</v>
      </c>
      <c r="C15" s="13"/>
      <c r="D15" s="13"/>
      <c r="E15" s="9"/>
      <c r="F15" s="9"/>
      <c r="G15" s="9"/>
      <c r="H15" s="9"/>
      <c r="I15" s="9"/>
      <c r="J15" s="9"/>
      <c r="K15" s="8"/>
      <c r="L15" s="8"/>
      <c r="M15" s="24"/>
      <c r="N15" s="24"/>
    </row>
    <row r="16" spans="1:14" ht="30" customHeight="1">
      <c r="A16" s="103"/>
      <c r="B16" s="3" t="s">
        <v>49</v>
      </c>
      <c r="C16" s="17"/>
      <c r="D16" s="17"/>
      <c r="E16" s="17"/>
      <c r="F16" s="17"/>
      <c r="G16" s="17"/>
      <c r="H16" s="17"/>
      <c r="I16" s="17"/>
      <c r="J16" s="17"/>
      <c r="K16" s="17"/>
      <c r="L16" s="17"/>
      <c r="M16" s="24"/>
      <c r="N16" s="24"/>
    </row>
    <row r="17" spans="1:14" ht="30" customHeight="1">
      <c r="A17" s="102" t="s">
        <v>50</v>
      </c>
      <c r="B17" s="3" t="s">
        <v>20</v>
      </c>
      <c r="C17" s="4"/>
      <c r="D17" s="4"/>
      <c r="E17" s="8"/>
      <c r="F17" s="8"/>
      <c r="G17" s="8"/>
      <c r="H17" s="8"/>
      <c r="I17" s="8"/>
      <c r="J17" s="8"/>
      <c r="K17" s="8"/>
      <c r="L17" s="8"/>
      <c r="M17" s="23"/>
      <c r="N17" s="24"/>
    </row>
    <row r="18" spans="1:14" ht="30" customHeight="1">
      <c r="A18" s="102"/>
      <c r="B18" s="3" t="s">
        <v>21</v>
      </c>
      <c r="C18" s="4"/>
      <c r="D18" s="13"/>
      <c r="E18" s="4"/>
      <c r="F18" s="4"/>
      <c r="G18" s="4"/>
      <c r="H18" s="4"/>
      <c r="I18" s="4"/>
      <c r="J18" s="4"/>
      <c r="K18" s="4"/>
      <c r="L18" s="4"/>
      <c r="M18" s="24"/>
      <c r="N18" s="24"/>
    </row>
    <row r="19" spans="1:14" ht="30" customHeight="1">
      <c r="A19" s="103"/>
      <c r="B19" s="3" t="s">
        <v>22</v>
      </c>
      <c r="C19" s="13"/>
      <c r="D19" s="13"/>
      <c r="E19" s="13"/>
      <c r="F19" s="13"/>
      <c r="G19" s="13"/>
      <c r="H19" s="18"/>
      <c r="I19" s="19"/>
      <c r="J19" s="19"/>
      <c r="K19" s="13"/>
      <c r="L19" s="4"/>
      <c r="M19" s="24"/>
      <c r="N19" s="24"/>
    </row>
    <row r="20" spans="1:14" ht="30" customHeight="1">
      <c r="A20" s="104" t="s">
        <v>51</v>
      </c>
      <c r="B20" s="3" t="s">
        <v>23</v>
      </c>
      <c r="C20" s="18"/>
      <c r="D20" s="13"/>
      <c r="E20" s="19"/>
      <c r="F20" s="20"/>
      <c r="G20" s="20"/>
      <c r="H20" s="20"/>
      <c r="I20" s="18"/>
      <c r="J20" s="18"/>
      <c r="K20" s="19"/>
      <c r="L20" s="20"/>
      <c r="M20" s="26"/>
      <c r="N20" s="24"/>
    </row>
    <row r="21" spans="1:14" ht="30" customHeight="1">
      <c r="A21" s="102"/>
      <c r="B21" s="3" t="s">
        <v>24</v>
      </c>
      <c r="C21" s="17"/>
      <c r="D21" s="17"/>
      <c r="E21" s="17"/>
      <c r="F21" s="17"/>
      <c r="G21" s="17"/>
      <c r="H21" s="17"/>
      <c r="I21" s="17"/>
      <c r="J21" s="17"/>
      <c r="K21" s="17"/>
      <c r="L21" s="17"/>
      <c r="M21" s="24"/>
      <c r="N21" s="24"/>
    </row>
    <row r="22" spans="1:14" ht="30" customHeight="1">
      <c r="A22" s="103"/>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04" t="s">
        <v>53</v>
      </c>
      <c r="B25" s="3" t="s">
        <v>54</v>
      </c>
      <c r="C25" s="8"/>
      <c r="D25" s="8"/>
      <c r="E25" s="8"/>
      <c r="F25" s="8"/>
      <c r="G25" s="8"/>
      <c r="H25" s="8"/>
      <c r="I25" s="8"/>
      <c r="J25" s="8"/>
      <c r="K25" s="8"/>
      <c r="L25" s="8"/>
      <c r="M25" s="23"/>
      <c r="N25" s="23"/>
    </row>
    <row r="26" spans="1:14" ht="30" customHeight="1">
      <c r="A26" s="103"/>
      <c r="B26" s="3" t="s">
        <v>28</v>
      </c>
      <c r="C26" s="8"/>
      <c r="D26" s="8"/>
      <c r="E26" s="8"/>
      <c r="F26" s="8"/>
      <c r="G26" s="8"/>
      <c r="H26" s="8"/>
      <c r="I26" s="8"/>
      <c r="J26" s="8"/>
      <c r="K26" s="8"/>
      <c r="L26" s="8"/>
      <c r="M26" s="24"/>
      <c r="N26" s="24"/>
    </row>
    <row r="27" spans="1:14" ht="30" customHeight="1">
      <c r="A27" s="105" t="s">
        <v>55</v>
      </c>
      <c r="B27" s="3" t="s">
        <v>29</v>
      </c>
      <c r="C27" s="8"/>
      <c r="D27" s="8"/>
      <c r="E27" s="8"/>
      <c r="F27" s="8"/>
      <c r="G27" s="8"/>
      <c r="H27" s="8"/>
      <c r="I27" s="8"/>
      <c r="J27" s="8"/>
      <c r="K27" s="8"/>
      <c r="L27" s="8"/>
      <c r="M27" s="24"/>
      <c r="N27" s="24"/>
    </row>
    <row r="28" spans="1:14" ht="30" customHeight="1">
      <c r="A28" s="105"/>
      <c r="B28" s="3" t="s">
        <v>30</v>
      </c>
      <c r="C28" s="8"/>
      <c r="D28" s="8"/>
      <c r="E28" s="4"/>
      <c r="F28" s="4"/>
      <c r="G28" s="8"/>
      <c r="H28" s="8"/>
      <c r="I28" s="8"/>
      <c r="J28" s="8"/>
      <c r="K28" s="8"/>
      <c r="L28" s="8"/>
      <c r="M28" s="23"/>
      <c r="N28" s="24"/>
    </row>
    <row r="29" spans="1:14" ht="30" customHeight="1">
      <c r="A29" s="105"/>
      <c r="B29" s="3" t="s">
        <v>19</v>
      </c>
      <c r="C29" s="21"/>
      <c r="D29" s="22"/>
      <c r="E29" s="22"/>
      <c r="F29" s="22"/>
      <c r="G29" s="22"/>
      <c r="H29" s="22"/>
      <c r="I29" s="21"/>
      <c r="J29" s="21"/>
      <c r="K29" s="22"/>
      <c r="L29" s="22"/>
      <c r="M29" s="27"/>
      <c r="N29" s="24"/>
    </row>
    <row r="30" spans="1:14" ht="30" customHeight="1">
      <c r="A30" s="105"/>
      <c r="B30" s="3" t="s">
        <v>31</v>
      </c>
      <c r="C30" s="8"/>
      <c r="D30" s="8"/>
      <c r="E30" s="4"/>
      <c r="F30" s="4"/>
      <c r="G30" s="4"/>
      <c r="H30" s="4"/>
      <c r="I30" s="4"/>
      <c r="J30" s="4"/>
      <c r="K30" s="4"/>
      <c r="L30" s="4"/>
      <c r="M30" s="24"/>
      <c r="N30" s="24"/>
    </row>
    <row r="31" spans="1:14" ht="30" customHeight="1">
      <c r="A31" s="105"/>
      <c r="B31" s="3" t="s">
        <v>56</v>
      </c>
      <c r="C31" s="8"/>
      <c r="D31" s="8"/>
      <c r="E31" s="4"/>
      <c r="F31" s="4"/>
      <c r="G31" s="8"/>
      <c r="H31" s="8"/>
      <c r="I31" s="8"/>
      <c r="J31" s="8"/>
      <c r="K31" s="8"/>
      <c r="L31" s="8"/>
      <c r="M31" s="24"/>
      <c r="N31" s="24"/>
    </row>
    <row r="32" spans="1:14" ht="30" customHeight="1">
      <c r="A32" s="105"/>
      <c r="B32" s="3" t="s">
        <v>32</v>
      </c>
      <c r="C32" s="8"/>
      <c r="D32" s="8"/>
      <c r="E32" s="8"/>
      <c r="F32" s="8"/>
      <c r="G32" s="8"/>
      <c r="H32" s="8"/>
      <c r="I32" s="8"/>
      <c r="J32" s="8"/>
      <c r="K32" s="8"/>
      <c r="L32" s="8"/>
      <c r="M32" s="24"/>
      <c r="N32" s="24"/>
    </row>
    <row r="33" spans="1:14" ht="30" customHeight="1">
      <c r="A33" s="105"/>
      <c r="B33" s="3" t="s">
        <v>33</v>
      </c>
      <c r="C33" s="8"/>
      <c r="D33" s="8"/>
      <c r="E33" s="8"/>
      <c r="F33" s="8"/>
      <c r="G33" s="8"/>
      <c r="H33" s="8"/>
      <c r="I33" s="8"/>
      <c r="J33" s="8"/>
      <c r="K33" s="8"/>
      <c r="L33" s="8"/>
      <c r="M33" s="24"/>
      <c r="N33" s="24"/>
    </row>
    <row r="34" spans="1:14" ht="30" customHeight="1">
      <c r="A34" s="105"/>
      <c r="B34" s="3" t="s">
        <v>15</v>
      </c>
      <c r="C34" s="8"/>
      <c r="D34" s="8"/>
      <c r="E34" s="8"/>
      <c r="F34" s="8"/>
      <c r="G34" s="4"/>
      <c r="H34" s="8"/>
      <c r="I34" s="8"/>
      <c r="J34" s="8"/>
      <c r="K34" s="8"/>
      <c r="L34" s="8"/>
      <c r="M34" s="24"/>
      <c r="N34" s="24"/>
    </row>
    <row r="35" spans="1:14" ht="30" customHeight="1">
      <c r="A35" s="105"/>
      <c r="B35" s="3" t="s">
        <v>34</v>
      </c>
      <c r="C35" s="8"/>
      <c r="D35" s="8"/>
      <c r="E35" s="8"/>
      <c r="F35" s="8"/>
      <c r="G35" s="8"/>
      <c r="H35" s="8"/>
      <c r="I35" s="8"/>
      <c r="J35" s="8"/>
      <c r="K35" s="8"/>
      <c r="L35" s="8"/>
      <c r="M35" s="24"/>
      <c r="N35" s="24"/>
    </row>
    <row r="36" spans="1:14" ht="30" customHeight="1">
      <c r="A36" s="105"/>
      <c r="B36" s="3" t="s">
        <v>7</v>
      </c>
      <c r="C36" s="8"/>
      <c r="D36" s="8"/>
      <c r="E36" s="8"/>
      <c r="F36" s="8"/>
      <c r="G36" s="8"/>
      <c r="H36" s="8"/>
      <c r="I36" s="8"/>
      <c r="J36" s="8"/>
      <c r="K36" s="8"/>
      <c r="L36" s="8"/>
      <c r="M36" s="24"/>
      <c r="N36" s="24"/>
    </row>
    <row r="37" spans="1:14" ht="30" customHeight="1">
      <c r="A37" s="105"/>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50</v>
      </c>
      <c r="H1" s="69"/>
      <c r="I1" s="69"/>
      <c r="J1" s="69"/>
      <c r="K1" s="69"/>
      <c r="L1" s="69"/>
      <c r="M1" s="69"/>
      <c r="N1" s="69"/>
      <c r="O1" s="69"/>
    </row>
    <row r="2" spans="1:15" ht="30" customHeight="1">
      <c r="A2" s="87" t="s">
        <v>59</v>
      </c>
      <c r="B2" s="85">
        <f>DATE(2017,12,11)</f>
        <v>43080</v>
      </c>
      <c r="C2" s="85"/>
      <c r="D2" s="85">
        <f>SUM(B2+1)</f>
        <v>43081</v>
      </c>
      <c r="E2" s="85"/>
      <c r="F2" s="85">
        <f t="shared" ref="F2" si="0">SUM(D2+1)</f>
        <v>43082</v>
      </c>
      <c r="G2" s="85"/>
      <c r="H2" s="85">
        <f t="shared" ref="H2" si="1">SUM(F2+1)</f>
        <v>43083</v>
      </c>
      <c r="I2" s="85"/>
      <c r="J2" s="85">
        <f t="shared" ref="J2" si="2">SUM(H2+1)</f>
        <v>43084</v>
      </c>
      <c r="K2" s="85"/>
      <c r="L2" s="85">
        <f t="shared" ref="L2" si="3">SUM(J2+1)</f>
        <v>43085</v>
      </c>
      <c r="M2" s="85"/>
      <c r="N2" s="85">
        <f t="shared" ref="N2" si="4">SUM(L2+1)</f>
        <v>43086</v>
      </c>
      <c r="O2" s="85"/>
    </row>
    <row r="3" spans="1:15" ht="30" customHeight="1">
      <c r="A3" s="87"/>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88" t="s">
        <v>251</v>
      </c>
      <c r="C4" s="89"/>
      <c r="D4" s="88" t="s">
        <v>252</v>
      </c>
      <c r="E4" s="89"/>
      <c r="F4" s="88" t="s">
        <v>254</v>
      </c>
      <c r="G4" s="89"/>
      <c r="H4" s="88" t="s">
        <v>256</v>
      </c>
      <c r="I4" s="89"/>
      <c r="J4" s="88" t="s">
        <v>255</v>
      </c>
      <c r="K4" s="89"/>
      <c r="L4" s="72"/>
      <c r="M4" s="72"/>
      <c r="N4" s="72"/>
      <c r="O4" s="72"/>
    </row>
    <row r="5" spans="1:15" ht="24" customHeight="1"/>
    <row r="6" spans="1:15" ht="33.75" customHeight="1">
      <c r="A6" s="86" t="s">
        <v>57</v>
      </c>
      <c r="B6" s="86"/>
      <c r="C6" s="86"/>
      <c r="D6" s="86"/>
      <c r="E6" s="86"/>
      <c r="F6" s="67" t="s">
        <v>58</v>
      </c>
      <c r="G6" s="68">
        <f>WEEKNUM(B7)</f>
        <v>51</v>
      </c>
      <c r="H6" s="69"/>
      <c r="I6" s="69"/>
      <c r="J6" s="69"/>
      <c r="K6" s="69"/>
      <c r="L6" s="69"/>
      <c r="M6" s="69"/>
      <c r="N6" s="69"/>
      <c r="O6" s="69"/>
    </row>
    <row r="7" spans="1:15" ht="30" customHeight="1">
      <c r="A7" s="87" t="s">
        <v>59</v>
      </c>
      <c r="B7" s="85">
        <f>B2+7</f>
        <v>43087</v>
      </c>
      <c r="C7" s="85"/>
      <c r="D7" s="85">
        <f t="shared" ref="D7" si="5">D2+7</f>
        <v>43088</v>
      </c>
      <c r="E7" s="85"/>
      <c r="F7" s="85">
        <f t="shared" ref="F7" si="6">F2+7</f>
        <v>43089</v>
      </c>
      <c r="G7" s="85"/>
      <c r="H7" s="85">
        <f t="shared" ref="H7" si="7">H2+7</f>
        <v>43090</v>
      </c>
      <c r="I7" s="85"/>
      <c r="J7" s="85">
        <f t="shared" ref="J7" si="8">J2+7</f>
        <v>43091</v>
      </c>
      <c r="K7" s="85"/>
      <c r="L7" s="85">
        <f t="shared" ref="L7" si="9">L2+7</f>
        <v>43092</v>
      </c>
      <c r="M7" s="85"/>
      <c r="N7" s="85">
        <f t="shared" ref="N7" si="10">N2+7</f>
        <v>43093</v>
      </c>
      <c r="O7" s="85"/>
    </row>
    <row r="8" spans="1:15" ht="30" customHeight="1">
      <c r="A8" s="87"/>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49</v>
      </c>
      <c r="H1" s="69"/>
      <c r="I1" s="69"/>
      <c r="J1" s="69"/>
      <c r="K1" s="69"/>
      <c r="L1" s="69"/>
      <c r="M1" s="69"/>
      <c r="N1" s="69"/>
      <c r="O1" s="69"/>
    </row>
    <row r="2" spans="1:15" ht="30" customHeight="1">
      <c r="A2" s="87" t="s">
        <v>59</v>
      </c>
      <c r="B2" s="85">
        <f>DATE(2017,12,4)</f>
        <v>43073</v>
      </c>
      <c r="C2" s="85"/>
      <c r="D2" s="85">
        <f>SUM(B2+1)</f>
        <v>43074</v>
      </c>
      <c r="E2" s="85"/>
      <c r="F2" s="85">
        <f t="shared" ref="F2" si="0">SUM(D2+1)</f>
        <v>43075</v>
      </c>
      <c r="G2" s="85"/>
      <c r="H2" s="85">
        <f t="shared" ref="H2" si="1">SUM(F2+1)</f>
        <v>43076</v>
      </c>
      <c r="I2" s="85"/>
      <c r="J2" s="85">
        <f t="shared" ref="J2" si="2">SUM(H2+1)</f>
        <v>43077</v>
      </c>
      <c r="K2" s="85"/>
      <c r="L2" s="85">
        <f t="shared" ref="L2" si="3">SUM(J2+1)</f>
        <v>43078</v>
      </c>
      <c r="M2" s="85"/>
      <c r="N2" s="85">
        <f t="shared" ref="N2" si="4">SUM(L2+1)</f>
        <v>43079</v>
      </c>
      <c r="O2" s="85"/>
    </row>
    <row r="3" spans="1:15" ht="30" customHeight="1">
      <c r="A3" s="87"/>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88" t="s">
        <v>244</v>
      </c>
      <c r="C4" s="89"/>
      <c r="D4" s="88" t="s">
        <v>245</v>
      </c>
      <c r="E4" s="89"/>
      <c r="F4" s="88" t="s">
        <v>246</v>
      </c>
      <c r="G4" s="89"/>
      <c r="H4" s="88" t="s">
        <v>247</v>
      </c>
      <c r="I4" s="89"/>
      <c r="J4" s="88" t="s">
        <v>248</v>
      </c>
      <c r="K4" s="89"/>
      <c r="L4" s="72"/>
      <c r="M4" s="72"/>
      <c r="N4" s="72"/>
      <c r="O4" s="72"/>
    </row>
    <row r="5" spans="1:15" ht="24" customHeight="1"/>
    <row r="6" spans="1:15" ht="33.75" customHeight="1">
      <c r="A6" s="86" t="s">
        <v>57</v>
      </c>
      <c r="B6" s="86"/>
      <c r="C6" s="86"/>
      <c r="D6" s="86"/>
      <c r="E6" s="86"/>
      <c r="F6" s="67" t="s">
        <v>58</v>
      </c>
      <c r="G6" s="68">
        <f>WEEKNUM(B7)</f>
        <v>50</v>
      </c>
      <c r="H6" s="69"/>
      <c r="I6" s="69"/>
      <c r="J6" s="69"/>
      <c r="K6" s="69"/>
      <c r="L6" s="69"/>
      <c r="M6" s="69"/>
      <c r="N6" s="69"/>
      <c r="O6" s="69"/>
    </row>
    <row r="7" spans="1:15" ht="30" customHeight="1">
      <c r="A7" s="87" t="s">
        <v>59</v>
      </c>
      <c r="B7" s="85">
        <f>B2+7</f>
        <v>43080</v>
      </c>
      <c r="C7" s="85"/>
      <c r="D7" s="85">
        <f t="shared" ref="D7" si="5">D2+7</f>
        <v>43081</v>
      </c>
      <c r="E7" s="85"/>
      <c r="F7" s="85">
        <f t="shared" ref="F7" si="6">F2+7</f>
        <v>43082</v>
      </c>
      <c r="G7" s="85"/>
      <c r="H7" s="85">
        <f t="shared" ref="H7" si="7">H2+7</f>
        <v>43083</v>
      </c>
      <c r="I7" s="85"/>
      <c r="J7" s="85">
        <f t="shared" ref="J7" si="8">J2+7</f>
        <v>43084</v>
      </c>
      <c r="K7" s="85"/>
      <c r="L7" s="85">
        <f t="shared" ref="L7" si="9">L2+7</f>
        <v>43085</v>
      </c>
      <c r="M7" s="85"/>
      <c r="N7" s="85">
        <f t="shared" ref="N7" si="10">N2+7</f>
        <v>43086</v>
      </c>
      <c r="O7" s="85"/>
    </row>
    <row r="8" spans="1:15" ht="30" customHeight="1">
      <c r="A8" s="87"/>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48</v>
      </c>
      <c r="H1" s="69"/>
      <c r="I1" s="69"/>
      <c r="J1" s="69"/>
      <c r="K1" s="69"/>
      <c r="L1" s="69"/>
      <c r="M1" s="69"/>
      <c r="N1" s="69"/>
      <c r="O1" s="69"/>
    </row>
    <row r="2" spans="1:15" ht="30" customHeight="1">
      <c r="A2" s="87" t="s">
        <v>59</v>
      </c>
      <c r="B2" s="85">
        <f>DATE(2017,11,27)</f>
        <v>43066</v>
      </c>
      <c r="C2" s="85"/>
      <c r="D2" s="85">
        <f>SUM(B2+1)</f>
        <v>43067</v>
      </c>
      <c r="E2" s="85"/>
      <c r="F2" s="85">
        <f t="shared" ref="F2" si="0">SUM(D2+1)</f>
        <v>43068</v>
      </c>
      <c r="G2" s="85"/>
      <c r="H2" s="85">
        <f t="shared" ref="H2" si="1">SUM(F2+1)</f>
        <v>43069</v>
      </c>
      <c r="I2" s="85"/>
      <c r="J2" s="85">
        <f t="shared" ref="J2" si="2">SUM(H2+1)</f>
        <v>43070</v>
      </c>
      <c r="K2" s="85"/>
      <c r="L2" s="85">
        <f t="shared" ref="L2" si="3">SUM(J2+1)</f>
        <v>43071</v>
      </c>
      <c r="M2" s="85"/>
      <c r="N2" s="85">
        <f t="shared" ref="N2" si="4">SUM(L2+1)</f>
        <v>43072</v>
      </c>
      <c r="O2" s="85"/>
    </row>
    <row r="3" spans="1:15" ht="30" customHeight="1">
      <c r="A3" s="87"/>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88" t="s">
        <v>237</v>
      </c>
      <c r="C4" s="89"/>
      <c r="D4" s="88" t="s">
        <v>238</v>
      </c>
      <c r="E4" s="89"/>
      <c r="F4" s="88" t="s">
        <v>239</v>
      </c>
      <c r="G4" s="89"/>
      <c r="H4" s="88" t="s">
        <v>240</v>
      </c>
      <c r="I4" s="89"/>
      <c r="J4" s="88" t="s">
        <v>241</v>
      </c>
      <c r="K4" s="89"/>
      <c r="L4" s="72"/>
      <c r="M4" s="72"/>
      <c r="N4" s="72"/>
      <c r="O4" s="72"/>
    </row>
    <row r="5" spans="1:15" ht="24" customHeight="1"/>
    <row r="6" spans="1:15" ht="33.75" customHeight="1">
      <c r="A6" s="86" t="s">
        <v>57</v>
      </c>
      <c r="B6" s="86"/>
      <c r="C6" s="86"/>
      <c r="D6" s="86"/>
      <c r="E6" s="86"/>
      <c r="F6" s="67" t="s">
        <v>58</v>
      </c>
      <c r="G6" s="68">
        <f>WEEKNUM(B7)</f>
        <v>49</v>
      </c>
      <c r="H6" s="69"/>
      <c r="I6" s="69"/>
      <c r="J6" s="69"/>
      <c r="K6" s="69"/>
      <c r="L6" s="69"/>
      <c r="M6" s="69"/>
      <c r="N6" s="69"/>
      <c r="O6" s="69"/>
    </row>
    <row r="7" spans="1:15" ht="30" customHeight="1">
      <c r="A7" s="87" t="s">
        <v>59</v>
      </c>
      <c r="B7" s="85">
        <f>B2+7</f>
        <v>43073</v>
      </c>
      <c r="C7" s="85"/>
      <c r="D7" s="85">
        <f t="shared" ref="D7" si="5">D2+7</f>
        <v>43074</v>
      </c>
      <c r="E7" s="85"/>
      <c r="F7" s="85">
        <f t="shared" ref="F7" si="6">F2+7</f>
        <v>43075</v>
      </c>
      <c r="G7" s="85"/>
      <c r="H7" s="85">
        <f t="shared" ref="H7" si="7">H2+7</f>
        <v>43076</v>
      </c>
      <c r="I7" s="85"/>
      <c r="J7" s="85">
        <f t="shared" ref="J7" si="8">J2+7</f>
        <v>43077</v>
      </c>
      <c r="K7" s="85"/>
      <c r="L7" s="85">
        <f t="shared" ref="L7" si="9">L2+7</f>
        <v>43078</v>
      </c>
      <c r="M7" s="85"/>
      <c r="N7" s="85">
        <f t="shared" ref="N7" si="10">N2+7</f>
        <v>43079</v>
      </c>
      <c r="O7" s="85"/>
    </row>
    <row r="8" spans="1:15" ht="30" customHeight="1">
      <c r="A8" s="87"/>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47</v>
      </c>
      <c r="H1" s="69"/>
      <c r="I1" s="69"/>
      <c r="J1" s="69"/>
      <c r="K1" s="69"/>
      <c r="L1" s="69"/>
      <c r="M1" s="69"/>
      <c r="N1" s="69"/>
      <c r="O1" s="69"/>
    </row>
    <row r="2" spans="1:15" ht="30" customHeight="1">
      <c r="A2" s="87" t="s">
        <v>59</v>
      </c>
      <c r="B2" s="85">
        <f>DATE(2017,11,20)</f>
        <v>43059</v>
      </c>
      <c r="C2" s="85"/>
      <c r="D2" s="85">
        <f>SUM(B2+1)</f>
        <v>43060</v>
      </c>
      <c r="E2" s="85"/>
      <c r="F2" s="85">
        <f t="shared" ref="F2" si="0">SUM(D2+1)</f>
        <v>43061</v>
      </c>
      <c r="G2" s="85"/>
      <c r="H2" s="85">
        <f t="shared" ref="H2" si="1">SUM(F2+1)</f>
        <v>43062</v>
      </c>
      <c r="I2" s="85"/>
      <c r="J2" s="85">
        <f t="shared" ref="J2" si="2">SUM(H2+1)</f>
        <v>43063</v>
      </c>
      <c r="K2" s="85"/>
      <c r="L2" s="85">
        <f t="shared" ref="L2" si="3">SUM(J2+1)</f>
        <v>43064</v>
      </c>
      <c r="M2" s="85"/>
      <c r="N2" s="85">
        <f t="shared" ref="N2" si="4">SUM(L2+1)</f>
        <v>43065</v>
      </c>
      <c r="O2" s="85"/>
    </row>
    <row r="3" spans="1:15" ht="30" customHeight="1">
      <c r="A3" s="87"/>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88" t="s">
        <v>231</v>
      </c>
      <c r="C4" s="89"/>
      <c r="D4" s="88" t="s">
        <v>232</v>
      </c>
      <c r="E4" s="89"/>
      <c r="F4" s="88" t="s">
        <v>230</v>
      </c>
      <c r="G4" s="89"/>
      <c r="H4" s="88" t="s">
        <v>234</v>
      </c>
      <c r="I4" s="89"/>
      <c r="J4" s="88" t="s">
        <v>233</v>
      </c>
      <c r="K4" s="89"/>
      <c r="L4" s="72"/>
      <c r="M4" s="72"/>
      <c r="N4" s="72"/>
      <c r="O4" s="72"/>
    </row>
    <row r="5" spans="1:15" ht="24" customHeight="1"/>
    <row r="6" spans="1:15" ht="33.75" customHeight="1">
      <c r="A6" s="86" t="s">
        <v>57</v>
      </c>
      <c r="B6" s="86"/>
      <c r="C6" s="86"/>
      <c r="D6" s="86"/>
      <c r="E6" s="86"/>
      <c r="F6" s="67" t="s">
        <v>58</v>
      </c>
      <c r="G6" s="68">
        <f>WEEKNUM(B7)</f>
        <v>48</v>
      </c>
      <c r="H6" s="69"/>
      <c r="I6" s="69"/>
      <c r="J6" s="69"/>
      <c r="K6" s="69"/>
      <c r="L6" s="69"/>
      <c r="M6" s="69"/>
      <c r="N6" s="69"/>
      <c r="O6" s="69"/>
    </row>
    <row r="7" spans="1:15" ht="30" customHeight="1">
      <c r="A7" s="87" t="s">
        <v>59</v>
      </c>
      <c r="B7" s="85">
        <f>B2+7</f>
        <v>43066</v>
      </c>
      <c r="C7" s="85"/>
      <c r="D7" s="85">
        <f t="shared" ref="D7" si="5">D2+7</f>
        <v>43067</v>
      </c>
      <c r="E7" s="85"/>
      <c r="F7" s="85">
        <f t="shared" ref="F7" si="6">F2+7</f>
        <v>43068</v>
      </c>
      <c r="G7" s="85"/>
      <c r="H7" s="85">
        <f t="shared" ref="H7" si="7">H2+7</f>
        <v>43069</v>
      </c>
      <c r="I7" s="85"/>
      <c r="J7" s="85">
        <f t="shared" ref="J7" si="8">J2+7</f>
        <v>43070</v>
      </c>
      <c r="K7" s="85"/>
      <c r="L7" s="85">
        <f t="shared" ref="L7" si="9">L2+7</f>
        <v>43071</v>
      </c>
      <c r="M7" s="85"/>
      <c r="N7" s="85">
        <f t="shared" ref="N7" si="10">N2+7</f>
        <v>43072</v>
      </c>
      <c r="O7" s="85"/>
    </row>
    <row r="8" spans="1:15" ht="30" customHeight="1">
      <c r="A8" s="87"/>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46</v>
      </c>
      <c r="H1" s="69"/>
      <c r="I1" s="69"/>
      <c r="J1" s="69"/>
      <c r="K1" s="69"/>
      <c r="L1" s="69"/>
      <c r="M1" s="69"/>
      <c r="N1" s="69"/>
      <c r="O1" s="69"/>
    </row>
    <row r="2" spans="1:15" ht="30" customHeight="1">
      <c r="A2" s="87" t="s">
        <v>59</v>
      </c>
      <c r="B2" s="85">
        <f>DATE(2017,11,13)</f>
        <v>43052</v>
      </c>
      <c r="C2" s="85"/>
      <c r="D2" s="85">
        <f>SUM(B2+1)</f>
        <v>43053</v>
      </c>
      <c r="E2" s="85"/>
      <c r="F2" s="85">
        <f t="shared" ref="F2" si="0">SUM(D2+1)</f>
        <v>43054</v>
      </c>
      <c r="G2" s="85"/>
      <c r="H2" s="85">
        <f t="shared" ref="H2" si="1">SUM(F2+1)</f>
        <v>43055</v>
      </c>
      <c r="I2" s="85"/>
      <c r="J2" s="85">
        <f t="shared" ref="J2" si="2">SUM(H2+1)</f>
        <v>43056</v>
      </c>
      <c r="K2" s="85"/>
      <c r="L2" s="85">
        <f t="shared" ref="L2" si="3">SUM(J2+1)</f>
        <v>43057</v>
      </c>
      <c r="M2" s="85"/>
      <c r="N2" s="85">
        <f t="shared" ref="N2" si="4">SUM(L2+1)</f>
        <v>43058</v>
      </c>
      <c r="O2" s="85"/>
    </row>
    <row r="3" spans="1:15" ht="30" customHeight="1">
      <c r="A3" s="87"/>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88" t="s">
        <v>224</v>
      </c>
      <c r="C4" s="89"/>
      <c r="D4" s="88" t="s">
        <v>225</v>
      </c>
      <c r="E4" s="89"/>
      <c r="F4" s="88" t="s">
        <v>227</v>
      </c>
      <c r="G4" s="89"/>
      <c r="H4" s="88" t="s">
        <v>228</v>
      </c>
      <c r="I4" s="89"/>
      <c r="J4" s="88" t="s">
        <v>229</v>
      </c>
      <c r="K4" s="89"/>
      <c r="L4" s="72"/>
      <c r="M4" s="72"/>
      <c r="N4" s="72"/>
      <c r="O4" s="72"/>
    </row>
    <row r="5" spans="1:15" ht="24" customHeight="1"/>
    <row r="6" spans="1:15" ht="33.75" customHeight="1">
      <c r="A6" s="86" t="s">
        <v>57</v>
      </c>
      <c r="B6" s="86"/>
      <c r="C6" s="86"/>
      <c r="D6" s="86"/>
      <c r="E6" s="86"/>
      <c r="F6" s="67" t="s">
        <v>58</v>
      </c>
      <c r="G6" s="68">
        <f>WEEKNUM(B7)</f>
        <v>47</v>
      </c>
      <c r="H6" s="69"/>
      <c r="I6" s="69"/>
      <c r="J6" s="69"/>
      <c r="K6" s="69"/>
      <c r="L6" s="69"/>
      <c r="M6" s="69"/>
      <c r="N6" s="69"/>
      <c r="O6" s="69"/>
    </row>
    <row r="7" spans="1:15" ht="30" customHeight="1">
      <c r="A7" s="87" t="s">
        <v>59</v>
      </c>
      <c r="B7" s="85">
        <f>B2+7</f>
        <v>43059</v>
      </c>
      <c r="C7" s="85"/>
      <c r="D7" s="85">
        <f t="shared" ref="D7" si="5">D2+7</f>
        <v>43060</v>
      </c>
      <c r="E7" s="85"/>
      <c r="F7" s="85">
        <f t="shared" ref="F7" si="6">F2+7</f>
        <v>43061</v>
      </c>
      <c r="G7" s="85"/>
      <c r="H7" s="85">
        <f t="shared" ref="H7" si="7">H2+7</f>
        <v>43062</v>
      </c>
      <c r="I7" s="85"/>
      <c r="J7" s="85">
        <f t="shared" ref="J7" si="8">J2+7</f>
        <v>43063</v>
      </c>
      <c r="K7" s="85"/>
      <c r="L7" s="85">
        <f t="shared" ref="L7" si="9">L2+7</f>
        <v>43064</v>
      </c>
      <c r="M7" s="85"/>
      <c r="N7" s="85">
        <f t="shared" ref="N7" si="10">N2+7</f>
        <v>43065</v>
      </c>
      <c r="O7" s="85"/>
    </row>
    <row r="8" spans="1:15" ht="30" customHeight="1">
      <c r="A8" s="87"/>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45</v>
      </c>
      <c r="H1" s="69"/>
      <c r="I1" s="69"/>
      <c r="J1" s="69"/>
      <c r="K1" s="69"/>
      <c r="L1" s="69"/>
      <c r="M1" s="69"/>
      <c r="N1" s="69"/>
      <c r="O1" s="69"/>
    </row>
    <row r="2" spans="1:15" ht="30" customHeight="1">
      <c r="A2" s="87" t="s">
        <v>59</v>
      </c>
      <c r="B2" s="85">
        <f>DATE(2017,11,6)</f>
        <v>43045</v>
      </c>
      <c r="C2" s="85"/>
      <c r="D2" s="85">
        <f>SUM(B2+1)</f>
        <v>43046</v>
      </c>
      <c r="E2" s="85"/>
      <c r="F2" s="85">
        <f t="shared" ref="F2" si="0">SUM(D2+1)</f>
        <v>43047</v>
      </c>
      <c r="G2" s="85"/>
      <c r="H2" s="85">
        <f t="shared" ref="H2" si="1">SUM(F2+1)</f>
        <v>43048</v>
      </c>
      <c r="I2" s="85"/>
      <c r="J2" s="85">
        <f t="shared" ref="J2" si="2">SUM(H2+1)</f>
        <v>43049</v>
      </c>
      <c r="K2" s="85"/>
      <c r="L2" s="85">
        <f t="shared" ref="L2" si="3">SUM(J2+1)</f>
        <v>43050</v>
      </c>
      <c r="M2" s="85"/>
      <c r="N2" s="85">
        <f t="shared" ref="N2" si="4">SUM(L2+1)</f>
        <v>43051</v>
      </c>
      <c r="O2" s="85"/>
    </row>
    <row r="3" spans="1:15" ht="30" customHeight="1">
      <c r="A3" s="87"/>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88" t="s">
        <v>219</v>
      </c>
      <c r="C4" s="89"/>
      <c r="D4" s="88" t="s">
        <v>220</v>
      </c>
      <c r="E4" s="89"/>
      <c r="F4" s="88" t="s">
        <v>221</v>
      </c>
      <c r="G4" s="89"/>
      <c r="H4" s="88" t="s">
        <v>222</v>
      </c>
      <c r="I4" s="89"/>
      <c r="J4" s="88" t="s">
        <v>223</v>
      </c>
      <c r="K4" s="89"/>
      <c r="L4" s="72"/>
      <c r="M4" s="72"/>
      <c r="N4" s="72"/>
      <c r="O4" s="72"/>
    </row>
    <row r="5" spans="1:15" ht="24" customHeight="1"/>
    <row r="6" spans="1:15" ht="33.75" customHeight="1">
      <c r="A6" s="86" t="s">
        <v>57</v>
      </c>
      <c r="B6" s="86"/>
      <c r="C6" s="86"/>
      <c r="D6" s="86"/>
      <c r="E6" s="86"/>
      <c r="F6" s="67" t="s">
        <v>58</v>
      </c>
      <c r="G6" s="68">
        <f>WEEKNUM(B7)</f>
        <v>46</v>
      </c>
      <c r="H6" s="69"/>
      <c r="I6" s="69"/>
      <c r="J6" s="69"/>
      <c r="K6" s="69"/>
      <c r="L6" s="69"/>
      <c r="M6" s="69"/>
      <c r="N6" s="69"/>
      <c r="O6" s="69"/>
    </row>
    <row r="7" spans="1:15" ht="30" customHeight="1">
      <c r="A7" s="87" t="s">
        <v>59</v>
      </c>
      <c r="B7" s="85">
        <f>B2+7</f>
        <v>43052</v>
      </c>
      <c r="C7" s="85"/>
      <c r="D7" s="85">
        <f t="shared" ref="D7" si="5">D2+7</f>
        <v>43053</v>
      </c>
      <c r="E7" s="85"/>
      <c r="F7" s="85">
        <f t="shared" ref="F7" si="6">F2+7</f>
        <v>43054</v>
      </c>
      <c r="G7" s="85"/>
      <c r="H7" s="85">
        <f t="shared" ref="H7" si="7">H2+7</f>
        <v>43055</v>
      </c>
      <c r="I7" s="85"/>
      <c r="J7" s="85">
        <f t="shared" ref="J7" si="8">J2+7</f>
        <v>43056</v>
      </c>
      <c r="K7" s="85"/>
      <c r="L7" s="85">
        <f t="shared" ref="L7" si="9">L2+7</f>
        <v>43057</v>
      </c>
      <c r="M7" s="85"/>
      <c r="N7" s="85">
        <f t="shared" ref="N7" si="10">N2+7</f>
        <v>43058</v>
      </c>
      <c r="O7" s="85"/>
    </row>
    <row r="8" spans="1:15" ht="30" customHeight="1">
      <c r="A8" s="87"/>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86" t="s">
        <v>57</v>
      </c>
      <c r="B1" s="86"/>
      <c r="C1" s="86"/>
      <c r="D1" s="86"/>
      <c r="E1" s="86"/>
      <c r="F1" s="67" t="s">
        <v>58</v>
      </c>
      <c r="G1" s="68">
        <f>WEEKNUM(B2)</f>
        <v>44</v>
      </c>
      <c r="H1" s="69"/>
      <c r="I1" s="69"/>
      <c r="J1" s="69"/>
      <c r="K1" s="69"/>
      <c r="L1" s="69"/>
      <c r="M1" s="69"/>
      <c r="N1" s="69"/>
      <c r="O1" s="69"/>
    </row>
    <row r="2" spans="1:15" ht="30" customHeight="1">
      <c r="A2" s="87" t="s">
        <v>59</v>
      </c>
      <c r="B2" s="85">
        <f>DATE(2017,10,30)</f>
        <v>43038</v>
      </c>
      <c r="C2" s="85"/>
      <c r="D2" s="85">
        <f>SUM(B2+1)</f>
        <v>43039</v>
      </c>
      <c r="E2" s="85"/>
      <c r="F2" s="85">
        <f t="shared" ref="F2" si="0">SUM(D2+1)</f>
        <v>43040</v>
      </c>
      <c r="G2" s="85"/>
      <c r="H2" s="85">
        <f t="shared" ref="H2" si="1">SUM(F2+1)</f>
        <v>43041</v>
      </c>
      <c r="I2" s="85"/>
      <c r="J2" s="85">
        <f t="shared" ref="J2" si="2">SUM(H2+1)</f>
        <v>43042</v>
      </c>
      <c r="K2" s="85"/>
      <c r="L2" s="85">
        <f t="shared" ref="L2" si="3">SUM(J2+1)</f>
        <v>43043</v>
      </c>
      <c r="M2" s="85"/>
      <c r="N2" s="85">
        <f t="shared" ref="N2" si="4">SUM(L2+1)</f>
        <v>43044</v>
      </c>
      <c r="O2" s="85"/>
    </row>
    <row r="3" spans="1:15" ht="30" customHeight="1">
      <c r="A3" s="87"/>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88" t="s">
        <v>211</v>
      </c>
      <c r="C4" s="89"/>
      <c r="D4" s="88" t="s">
        <v>213</v>
      </c>
      <c r="E4" s="89"/>
      <c r="F4" s="88" t="s">
        <v>212</v>
      </c>
      <c r="G4" s="89"/>
      <c r="H4" s="88" t="s">
        <v>214</v>
      </c>
      <c r="I4" s="89"/>
      <c r="J4" s="88" t="s">
        <v>215</v>
      </c>
      <c r="K4" s="89"/>
      <c r="L4" s="72"/>
      <c r="M4" s="72"/>
      <c r="N4" s="72"/>
      <c r="O4" s="72"/>
    </row>
    <row r="5" spans="1:15" ht="24" customHeight="1"/>
    <row r="6" spans="1:15" ht="33.75" customHeight="1">
      <c r="A6" s="86" t="s">
        <v>57</v>
      </c>
      <c r="B6" s="86"/>
      <c r="C6" s="86"/>
      <c r="D6" s="86"/>
      <c r="E6" s="86"/>
      <c r="F6" s="67" t="s">
        <v>58</v>
      </c>
      <c r="G6" s="68">
        <f>WEEKNUM(B7)</f>
        <v>45</v>
      </c>
      <c r="H6" s="69"/>
      <c r="I6" s="69"/>
      <c r="J6" s="69"/>
      <c r="K6" s="69"/>
      <c r="L6" s="69"/>
      <c r="M6" s="69"/>
      <c r="N6" s="69"/>
      <c r="O6" s="69"/>
    </row>
    <row r="7" spans="1:15" ht="30" customHeight="1">
      <c r="A7" s="87" t="s">
        <v>59</v>
      </c>
      <c r="B7" s="85">
        <f>B2+7</f>
        <v>43045</v>
      </c>
      <c r="C7" s="85"/>
      <c r="D7" s="85">
        <f t="shared" ref="D7" si="5">D2+7</f>
        <v>43046</v>
      </c>
      <c r="E7" s="85"/>
      <c r="F7" s="85">
        <f t="shared" ref="F7" si="6">F2+7</f>
        <v>43047</v>
      </c>
      <c r="G7" s="85"/>
      <c r="H7" s="85">
        <f t="shared" ref="H7" si="7">H2+7</f>
        <v>43048</v>
      </c>
      <c r="I7" s="85"/>
      <c r="J7" s="85">
        <f t="shared" ref="J7" si="8">J2+7</f>
        <v>43049</v>
      </c>
      <c r="K7" s="85"/>
      <c r="L7" s="85">
        <f t="shared" ref="L7" si="9">L2+7</f>
        <v>43050</v>
      </c>
      <c r="M7" s="85"/>
      <c r="N7" s="85">
        <f t="shared" ref="N7" si="10">N2+7</f>
        <v>43051</v>
      </c>
      <c r="O7" s="85"/>
    </row>
    <row r="8" spans="1:15" ht="30" customHeight="1">
      <c r="A8" s="87"/>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2017-12-29T03:57:02Z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