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58485989-5B52-4CAC-93BC-AD770A2263DA}" xr6:coauthVersionLast="47" xr6:coauthVersionMax="47" xr10:uidLastSave="{00000000-0000-0000-0000-000000000000}"/>
  <bookViews>
    <workbookView xWindow="-108" yWindow="-108" windowWidth="30936" windowHeight="16776" tabRatio="693" activeTab="5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VLAN" sheetId="24" r:id="rId10"/>
    <sheet name="AS" sheetId="25" r:id="rId11"/>
    <sheet name="网络规划概要 " sheetId="23" r:id="rId12"/>
    <sheet name="VM规划" sheetId="29" r:id="rId13"/>
  </sheets>
  <externalReferences>
    <externalReference r:id="rId14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 l="1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D12" i="4"/>
  <c r="K20" i="10" a="1"/>
  <c r="K20" i="10" s="1"/>
  <c r="J3" i="10"/>
  <c r="D2" i="5"/>
  <c r="D2" i="4"/>
  <c r="J28" i="10"/>
  <c r="K28" i="10" s="1" a="1"/>
  <c r="K28" i="10" s="1"/>
  <c r="J27" i="10"/>
  <c r="K27" i="10" s="1" a="1"/>
  <c r="K27" i="10" s="1"/>
  <c r="J26" i="10"/>
  <c r="K26" i="10" s="1" a="1"/>
  <c r="K26" i="10" s="1"/>
  <c r="J25" i="10"/>
  <c r="K25" i="10" s="1" a="1"/>
  <c r="K25" i="10" s="1"/>
  <c r="J24" i="10"/>
  <c r="K24" i="10" s="1" a="1"/>
  <c r="K24" i="10" s="1"/>
  <c r="J23" i="10"/>
  <c r="K23" i="10" s="1" a="1"/>
  <c r="K23" i="10" s="1"/>
  <c r="J22" i="10"/>
  <c r="K22" i="10" s="1" a="1"/>
  <c r="K22" i="10" s="1"/>
  <c r="J21" i="10"/>
  <c r="K21" i="10" s="1" a="1"/>
  <c r="K21" i="10" s="1"/>
  <c r="J20" i="10"/>
  <c r="J19" i="10"/>
  <c r="K19" i="10" s="1" a="1"/>
  <c r="K19" i="10" s="1"/>
  <c r="J18" i="10"/>
  <c r="K18" i="10" s="1" a="1"/>
  <c r="K18" i="10" s="1"/>
  <c r="J17" i="10"/>
  <c r="K17" i="10" s="1" a="1"/>
  <c r="K17" i="10" s="1"/>
  <c r="J16" i="10"/>
  <c r="K16" i="10" s="1" a="1"/>
  <c r="K16" i="10" s="1"/>
  <c r="J15" i="10"/>
  <c r="K15" i="10" s="1" a="1"/>
  <c r="K15" i="10" s="1"/>
  <c r="J13" i="10"/>
  <c r="J12" i="10"/>
  <c r="J11" i="10"/>
  <c r="J10" i="10"/>
  <c r="J9" i="10"/>
  <c r="J8" i="10"/>
  <c r="J7" i="10"/>
  <c r="J6" i="10"/>
  <c r="J5" i="10"/>
  <c r="J4" i="10"/>
  <c r="J2" i="10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1" i="4"/>
  <c r="D10" i="4"/>
  <c r="D9" i="4"/>
  <c r="D8" i="4"/>
  <c r="D7" i="4"/>
  <c r="D6" i="4"/>
  <c r="D5" i="4"/>
  <c r="D4" i="4"/>
  <c r="D3" i="4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 s="1"/>
  <c r="K6" i="29"/>
  <c r="T23" i="29" s="1"/>
  <c r="I6" i="29"/>
  <c r="P23" i="29" s="1"/>
  <c r="H6" i="29"/>
  <c r="N23" i="29"/>
  <c r="G6" i="29"/>
  <c r="B6" i="29" s="1"/>
  <c r="B23" i="29" s="1"/>
  <c r="L23" i="29"/>
  <c r="I5" i="29"/>
  <c r="P22" i="29" s="1"/>
  <c r="H5" i="29"/>
  <c r="N22" i="29" s="1"/>
  <c r="G5" i="29"/>
  <c r="L22" i="29" s="1"/>
  <c r="I4" i="29"/>
  <c r="P21" i="29"/>
  <c r="H4" i="29"/>
  <c r="N21" i="29"/>
  <c r="G4" i="29"/>
  <c r="L21" i="29"/>
  <c r="B4" i="29"/>
  <c r="B21" i="29" s="1"/>
  <c r="I3" i="29"/>
  <c r="P20" i="29" s="1"/>
  <c r="H3" i="29"/>
  <c r="N20" i="29" s="1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B5" i="29"/>
  <c r="B22" i="29" s="1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l="1" a="1"/>
  <c r="K13" i="10" s="1"/>
  <c r="K11" i="10" a="1"/>
  <c r="K11" i="10" s="1"/>
  <c r="K12" i="10" a="1"/>
  <c r="K12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<sst xmlns="http://schemas.openxmlformats.org/spreadsheetml/2006/main" count="1995" uniqueCount="973">
  <si>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</si>
  <si>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</si>
  <si>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</si>
  <si>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</si>
  <si>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</si>
  <si>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</si>
  <si>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</si>
  <si>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</si>
  <si>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</si>
  <si>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</si>
  <si>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</si>
  <si>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</si>
  <si>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</si>
  <si>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</si>
  <si>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</si>
  <si>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</si>
  <si>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</si>
  <si>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</si>
  <si>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</si>
  <si>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</si>
  <si>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</si>
  <si>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</si>
  <si>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</si>
  <si>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</si>
  <si>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</si>
  <si>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</si>
  <si>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</si>
  <si>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</si>
  <si>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</si>
  <si>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</si>
  <si>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</si>
  <si>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</si>
  <si>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</si>
  <si>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</si>
  <si>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</si>
  <si>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</si>
  <si>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50" type="noConversion"/>
  </si>
  <si>
    <t>资源池</t>
  </si>
  <si>
    <t>郑州3</t>
  </si>
  <si>
    <t>河南</t>
  </si>
  <si>
    <t>郑州</t>
  </si>
  <si>
    <t>1期</t>
  </si>
  <si>
    <t>项目</t>
    <phoneticPr fontId="50" type="noConversion"/>
  </si>
  <si>
    <t>业务类型</t>
    <phoneticPr fontId="50" type="noConversion"/>
  </si>
  <si>
    <t>公有云</t>
    <phoneticPr fontId="50" type="noConversion"/>
  </si>
  <si>
    <t>公有云/混合云/专享云/私有云</t>
    <phoneticPr fontId="50" type="noConversion"/>
  </si>
  <si>
    <t>需从云调中查询相应的机房信息，因项目可能涉及多个机房，故用变量替换</t>
    <phoneticPr fontId="50" type="noConversion"/>
  </si>
  <si>
    <t>2022-11-10</t>
  </si>
  <si>
    <t>问监理</t>
    <phoneticPr fontId="50" type="noConversion"/>
  </si>
  <si>
    <t>机柜机位数</t>
    <phoneticPr fontId="50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</si>
  <si>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</si>
  <si>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</si>
  <si>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</si>
  <si>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</si>
  <si>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</si>
  <si>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50" type="noConversion"/>
  </si>
  <si>
    <t>4.8KW</t>
    <phoneticPr fontId="50" type="noConversion"/>
  </si>
  <si>
    <t>编码缩写</t>
    <phoneticPr fontId="50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</si>
  <si>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</si>
  <si>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</si>
  <si>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</si>
  <si>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</si>
  <si>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</si>
  <si>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</si>
  <si>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</si>
  <si>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</si>
  <si>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50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</si>
  <si>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</si>
  <si>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</si>
  <si>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</si>
  <si>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</si>
  <si>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</si>
  <si>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</si>
  <si>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</si>
  <si>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</si>
  <si>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</si>
  <si>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50" type="noConversion"/>
  </si>
  <si>
    <t>CPU</t>
    <phoneticPr fontId="50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</si>
  <si>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</si>
  <si>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</si>
  <si>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</si>
  <si>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</si>
  <si>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</si>
  <si>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</si>
  <si>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</si>
  <si>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</si>
  <si>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50" type="noConversion"/>
  </si>
  <si>
    <t>2C38核</t>
    <phoneticPr fontId="50" type="noConversion"/>
  </si>
  <si>
    <t>16*64GB</t>
    <phoneticPr fontId="50" type="noConversion"/>
  </si>
  <si>
    <t>550W</t>
    <phoneticPr fontId="50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</si>
  <si>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</si>
  <si>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</si>
  <si>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</si>
  <si>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</si>
  <si>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</si>
  <si>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50" type="noConversion"/>
  </si>
  <si>
    <t>16*32GB</t>
    <phoneticPr fontId="50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</si>
  <si>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</si>
  <si>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</si>
  <si>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</si>
  <si>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</si>
  <si>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</si>
  <si>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</si>
  <si>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</si>
  <si>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</si>
  <si>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</si>
  <si>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</si>
  <si>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</si>
  <si>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50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</si>
  <si>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</si>
  <si>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</si>
  <si>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</si>
  <si>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50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</si>
  <si>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</si>
  <si>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</si>
  <si>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</si>
  <si>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</si>
  <si>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</si>
  <si>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50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</si>
  <si>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</si>
  <si>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</si>
  <si>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</si>
  <si>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</si>
  <si>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</si>
  <si>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</si>
  <si>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50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</si>
  <si>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</si>
  <si>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</si>
  <si>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</si>
  <si>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</si>
  <si>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</si>
  <si>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</si>
  <si>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</si>
  <si>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</si>
  <si>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</si>
  <si>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</si>
  <si>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</si>
  <si>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50" type="noConversion"/>
  </si>
  <si>
    <t>150W</t>
    <phoneticPr fontId="50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</si>
  <si>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</si>
  <si>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</si>
  <si>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</si>
  <si>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</si>
  <si>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</si>
  <si>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</si>
  <si>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</si>
  <si>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</si>
  <si>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</si>
  <si>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</si>
  <si>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</si>
  <si>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</si>
  <si>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</si>
  <si>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</si>
  <si>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</si>
  <si>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</si>
  <si>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</si>
  <si>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</si>
  <si>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</si>
  <si>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</si>
  <si>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</si>
  <si>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</si>
  <si>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</si>
  <si>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</si>
  <si>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</si>
  <si>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</si>
  <si>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</si>
  <si>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</si>
  <si>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</si>
  <si>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</si>
  <si>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</si>
  <si>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</si>
  <si>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</si>
  <si>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</si>
  <si>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</si>
  <si>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</si>
  <si>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</si>
  <si>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</si>
  <si>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</si>
  <si>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</si>
  <si>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</si>
  <si>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</si>
  <si>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</si>
  <si>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</si>
  <si>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</si>
  <si>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</si>
  <si>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</si>
  <si>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</si>
  <si>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</si>
  <si>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</si>
  <si>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</si>
  <si>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</si>
  <si>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</si>
  <si>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</si>
  <si>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</si>
  <si>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</si>
  <si>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</si>
  <si>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</si>
  <si>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</si>
  <si>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</si>
  <si>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</si>
  <si>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</si>
  <si>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</si>
  <si>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</si>
  <si>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</si>
  <si>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</si>
  <si>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</si>
  <si>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</si>
  <si>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</si>
  <si>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</si>
  <si>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</si>
  <si>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</si>
  <si>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</si>
  <si>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</si>
  <si>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</si>
  <si>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</si>
  <si>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</si>
  <si>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</si>
  <si>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</si>
  <si>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</si>
  <si>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</si>
  <si>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</si>
  <si>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</si>
  <si>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</si>
  <si>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</si>
  <si>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</si>
  <si>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</si>
  <si>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</si>
  <si>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</si>
  <si>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</si>
  <si>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</si>
  <si>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</si>
  <si>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</si>
  <si>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</si>
  <si>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</si>
  <si>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</si>
  <si>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</si>
  <si>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</si>
  <si>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</si>
  <si>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</si>
  <si>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</si>
  <si>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</si>
  <si>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</si>
  <si>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</si>
  <si>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</si>
  <si>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</si>
  <si>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</si>
  <si>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</si>
  <si>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</si>
  <si>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</si>
  <si>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网管网vlan</t>
  </si>
  <si>
    <t>网管网（包括iLO、ipmi）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</si>
  <si>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</si>
  <si>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</si>
  <si>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</si>
  <si>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</si>
  <si>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</si>
  <si>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</si>
  <si>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</si>
  <si>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</si>
  <si>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</si>
  <si>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</si>
  <si>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</si>
  <si>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</si>
  <si>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</si>
  <si>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</si>
  <si>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</si>
  <si>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</si>
  <si>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</si>
  <si>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</si>
  <si>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</si>
  <si>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</si>
  <si>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</si>
  <si>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</si>
  <si>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</si>
  <si>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</si>
  <si>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</si>
  <si>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</si>
  <si>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</si>
  <si>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</si>
  <si>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</si>
  <si>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</si>
  <si>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</si>
  <si>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</si>
  <si>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</si>
  <si>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</si>
  <si>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</si>
  <si>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</si>
  <si>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</si>
  <si>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</si>
  <si>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</si>
  <si>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</si>
  <si>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</si>
  <si>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</si>
  <si>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</si>
  <si>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</si>
  <si>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</si>
  <si>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</si>
  <si>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</si>
  <si>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</si>
  <si>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</si>
  <si>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</si>
  <si>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</si>
  <si>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</si>
  <si>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</si>
  <si>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</si>
  <si>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</si>
  <si>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</si>
  <si>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</si>
  <si>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50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</si>
  <si>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</si>
  <si>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</si>
  <si>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</si>
  <si>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</si>
  <si>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</si>
  <si>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</si>
  <si>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</si>
  <si>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</si>
  <si>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</si>
  <si>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</si>
  <si>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</si>
  <si>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</si>
  <si>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</si>
  <si>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</si>
  <si>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</si>
  <si>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</si>
  <si>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</si>
  <si>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</si>
  <si>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</si>
  <si>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</si>
  <si>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</si>
  <si>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</si>
  <si>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</si>
  <si>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</si>
  <si>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</si>
  <si>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</si>
  <si>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</si>
  <si>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</si>
  <si>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</si>
  <si>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</si>
  <si>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</si>
  <si>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</si>
  <si>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</si>
  <si>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</si>
  <si>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</si>
  <si>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</si>
  <si>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</si>
  <si>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</si>
  <si>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</si>
  <si>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</si>
  <si>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</si>
  <si>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</si>
  <si>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</si>
  <si>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</si>
  <si>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</si>
  <si>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</si>
  <si>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</si>
  <si>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</si>
  <si>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</si>
  <si>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</si>
  <si>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</si>
  <si>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</si>
  <si>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</si>
  <si>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</si>
  <si>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</si>
  <si>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</si>
  <si>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</si>
  <si>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</si>
  <si>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</si>
  <si>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</si>
  <si>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</si>
  <si>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</si>
  <si>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</si>
  <si>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</si>
  <si>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</si>
  <si>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</si>
  <si>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</si>
  <si>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</si>
  <si>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</si>
  <si>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</si>
  <si>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</si>
  <si>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</si>
  <si>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</si>
  <si>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</si>
  <si>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</si>
  <si>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</si>
  <si>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</si>
  <si>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</si>
  <si>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</si>
  <si>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</si>
  <si>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</si>
  <si>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</si>
  <si>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</si>
  <si>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</si>
  <si>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</si>
  <si>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</si>
  <si>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</si>
  <si>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</si>
  <si>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</si>
  <si>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</si>
  <si>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</si>
  <si>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</si>
  <si>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</si>
  <si>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</si>
  <si>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</si>
  <si>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</si>
  <si>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</si>
  <si>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</si>
  <si>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</si>
  <si>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</si>
  <si>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</si>
  <si>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</si>
  <si>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</si>
  <si>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</si>
  <si>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</si>
  <si>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</si>
  <si>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</si>
  <si>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</si>
  <si>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</si>
  <si>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</si>
  <si>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</si>
  <si>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</si>
  <si>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</si>
  <si>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</si>
  <si>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</si>
  <si>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</si>
  <si>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</si>
  <si>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</si>
  <si>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</si>
  <si>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</si>
  <si>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</si>
  <si>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</si>
  <si>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</si>
  <si>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</si>
  <si>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</si>
  <si>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</si>
  <si>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</si>
  <si>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</si>
  <si>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</si>
  <si>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</si>
  <si>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</si>
  <si>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</si>
  <si>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</si>
  <si>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</si>
  <si>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</si>
  <si>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</si>
  <si>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</si>
  <si>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</si>
  <si>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</si>
  <si>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</si>
  <si>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</si>
  <si>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</si>
  <si>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</si>
  <si>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</si>
  <si>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</si>
  <si>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</si>
  <si>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</si>
  <si>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</si>
  <si>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</si>
  <si>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</si>
  <si>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</si>
  <si>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</si>
  <si>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</si>
  <si>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</si>
  <si>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</si>
  <si>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</si>
  <si>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</si>
  <si>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</si>
  <si>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</si>
  <si>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</si>
  <si>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</si>
  <si>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</si>
  <si>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</si>
  <si>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</si>
  <si>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</si>
  <si>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</si>
  <si>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</si>
  <si>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</si>
  <si>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</si>
  <si>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</si>
  <si>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</si>
  <si>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</si>
  <si>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</si>
  <si>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</si>
  <si>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</si>
  <si>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</si>
  <si>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</si>
  <si>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</si>
  <si>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</si>
  <si>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</si>
  <si>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</si>
  <si>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</si>
  <si>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</si>
  <si>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</si>
  <si>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</si>
  <si>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</si>
  <si>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</si>
  <si>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</si>
  <si>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</si>
  <si>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</si>
  <si>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</si>
  <si>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</si>
  <si>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</si>
  <si>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</si>
  <si>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</si>
  <si>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</si>
  <si>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</si>
  <si>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</si>
  <si>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</si>
  <si>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</si>
  <si>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</si>
  <si>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</si>
  <si>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</si>
  <si>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</si>
  <si>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</si>
  <si>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</si>
  <si>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</si>
  <si>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</si>
  <si>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</si>
  <si>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</si>
  <si>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</si>
  <si>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</si>
  <si>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</si>
  <si>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</si>
  <si>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</si>
  <si>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</si>
  <si>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</si>
  <si>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</si>
  <si>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</si>
  <si>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</si>
  <si>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</si>
  <si>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</si>
  <si>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</si>
  <si>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</si>
  <si>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</si>
  <si>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</si>
  <si>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</si>
  <si>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</si>
  <si>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</si>
  <si>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</si>
  <si>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</si>
  <si>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</si>
  <si>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</si>
  <si>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</si>
  <si>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</si>
  <si>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</si>
  <si>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</si>
  <si>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</si>
  <si>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</si>
  <si>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</si>
  <si>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</si>
  <si>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</si>
  <si>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</si>
  <si>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</si>
  <si>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</si>
  <si>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</si>
  <si>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</si>
  <si>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</si>
  <si>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</si>
  <si>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</si>
  <si>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</si>
  <si>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</si>
  <si>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</si>
  <si>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</si>
  <si>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</si>
  <si>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</si>
  <si>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</si>
  <si>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</si>
  <si>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</si>
  <si>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</si>
  <si>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</si>
  <si>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</si>
  <si>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</si>
  <si>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</si>
  <si>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</si>
  <si>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</si>
  <si>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</si>
  <si>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</si>
  <si>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</si>
  <si>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</si>
  <si>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</si>
  <si>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</si>
  <si>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</si>
  <si>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</si>
  <si>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</si>
  <si>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</si>
  <si>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</si>
  <si>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</si>
  <si>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</si>
  <si>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</si>
  <si>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</si>
  <si>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</si>
  <si>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</si>
  <si>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</si>
  <si>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</si>
  <si>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</si>
  <si>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</si>
  <si>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</si>
  <si>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</si>
  <si>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</si>
  <si>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</si>
  <si>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</si>
  <si>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</si>
  <si>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</si>
  <si>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</si>
  <si>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</si>
  <si>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</si>
  <si>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</si>
  <si>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</si>
  <si>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</si>
  <si>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</si>
  <si>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</si>
  <si>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</si>
  <si>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</si>
  <si>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</si>
  <si>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</si>
  <si>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</si>
  <si>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</si>
  <si>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</si>
  <si>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</si>
  <si>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</si>
  <si>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</si>
  <si>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</si>
  <si>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</si>
  <si>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</si>
  <si>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</si>
  <si>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</si>
  <si>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</si>
  <si>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</si>
  <si>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</si>
  <si>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</si>
  <si>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</si>
  <si>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</si>
  <si>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</si>
  <si>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</si>
  <si>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</si>
  <si>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</si>
  <si>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</si>
  <si>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</si>
  <si>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</si>
  <si>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</si>
  <si>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</si>
  <si>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</si>
  <si>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</si>
  <si>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</si>
  <si>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</si>
  <si>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</si>
  <si>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</si>
  <si>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</si>
  <si>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</si>
  <si>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</si>
  <si>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</si>
  <si>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</si>
  <si>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</si>
  <si>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</si>
  <si>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</si>
  <si>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</si>
  <si>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</si>
  <si>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</si>
  <si>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</si>
  <si>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</si>
  <si>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</si>
  <si>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</si>
  <si>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</si>
  <si>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</si>
  <si>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</si>
  <si>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</si>
  <si>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</si>
  <si>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</si>
  <si>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</si>
  <si>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</si>
  <si>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</si>
  <si>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</si>
  <si>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</si>
  <si>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</si>
  <si>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</si>
  <si>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</si>
  <si>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</si>
  <si>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</si>
  <si>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</si>
  <si>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</si>
  <si>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</si>
  <si>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</si>
  <si>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</si>
  <si>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</si>
  <si>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</si>
  <si>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</si>
  <si>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</si>
  <si>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</si>
  <si>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集群</t>
  </si>
  <si>
    <t>资源类型</t>
  </si>
  <si>
    <t>设备编码</t>
  </si>
  <si>
    <t>管理地址</t>
  </si>
  <si>
    <t>VLAN</t>
  </si>
  <si>
    <t>用途</t>
  </si>
  <si>
    <t>集群1</t>
  </si>
  <si>
    <t>物理服务器</t>
  </si>
  <si>
    <t>HNCZ-212-B18-MSW-RGS5750-1U36</t>
  </si>
  <si>
    <t>1.1.1.1</t>
  </si>
  <si>
    <t>1008~1010,1001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</si>
  <si>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</si>
  <si>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</si>
  <si>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</si>
  <si>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</si>
  <si>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</si>
  <si>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</si>
  <si>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</si>
  <si>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</si>
  <si>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</si>
  <si>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</si>
  <si>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</si>
  <si>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</si>
  <si>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</si>
  <si>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</si>
  <si>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</si>
  <si>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</si>
  <si>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</si>
  <si>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</si>
  <si>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</si>
  <si>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</si>
  <si>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</si>
  <si>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</si>
  <si>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</si>
  <si>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</si>
  <si>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</si>
  <si>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</si>
  <si>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</si>
  <si>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</si>
  <si>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</si>
  <si>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</si>
  <si>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</si>
  <si>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</si>
  <si>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</si>
  <si>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</si>
  <si>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</si>
  <si>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</si>
  <si>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</si>
  <si>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</si>
  <si>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</si>
  <si>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</si>
  <si>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</si>
  <si>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</si>
  <si>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</si>
  <si>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</si>
  <si>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</si>
  <si>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</si>
  <si>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</si>
  <si>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</si>
  <si>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</si>
  <si>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</si>
  <si>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</si>
  <si>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</si>
  <si>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</si>
  <si>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</si>
  <si>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</si>
  <si>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</si>
  <si>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</si>
  <si>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</si>
  <si>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</si>
  <si>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</si>
  <si>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</si>
  <si>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</si>
  <si>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</si>
  <si>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</si>
  <si>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</si>
  <si>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</si>
  <si>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</si>
  <si>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</si>
  <si>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</si>
  <si>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</si>
  <si>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</si>
  <si>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</si>
  <si>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</si>
  <si>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</si>
  <si>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</si>
  <si>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</si>
  <si>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</si>
  <si>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</si>
  <si>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</si>
  <si>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</si>
  <si>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</si>
  <si>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</si>
  <si>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</si>
  <si>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</si>
  <si>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</si>
  <si>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</si>
  <si>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</si>
  <si>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</si>
  <si>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</si>
  <si>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</si>
  <si>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</si>
  <si>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</si>
  <si>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</si>
  <si>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</si>
  <si>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</si>
  <si>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</si>
  <si>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</si>
  <si>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</si>
  <si>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</si>
  <si>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</si>
  <si>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</si>
  <si>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</si>
  <si>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</si>
  <si>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</si>
  <si>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</si>
  <si>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</si>
  <si>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</si>
  <si>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</si>
  <si>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</si>
  <si>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</si>
  <si>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</si>
  <si>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</si>
  <si>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</si>
  <si>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</si>
  <si>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</si>
  <si>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</si>
  <si>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</si>
  <si>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</si>
  <si>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</si>
  <si>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</si>
  <si>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</si>
  <si>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</si>
  <si>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</si>
  <si>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</si>
  <si>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</si>
  <si>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</si>
  <si>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</si>
  <si>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</si>
  <si>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</si>
  <si>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</si>
  <si>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</si>
  <si>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</si>
  <si>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</si>
  <si>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</si>
  <si>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</si>
  <si>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</si>
  <si>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</si>
  <si>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</si>
  <si>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</si>
  <si>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</si>
  <si>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</si>
  <si>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</si>
  <si>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</si>
  <si>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</si>
  <si>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</si>
  <si>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</si>
  <si>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</si>
  <si>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</si>
  <si>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</si>
  <si>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</si>
  <si>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</si>
  <si>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</si>
  <si>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</si>
  <si>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</si>
  <si>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</si>
  <si>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</si>
  <si>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</si>
  <si>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</si>
  <si>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</si>
  <si>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</si>
  <si>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</si>
  <si>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</si>
  <si>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50" type="noConversion"/>
  </si>
  <si>
    <t>设备型号</t>
    <phoneticPr fontId="50" type="noConversion"/>
  </si>
  <si>
    <t>机房</t>
    <phoneticPr fontId="50" type="noConversion"/>
  </si>
  <si>
    <t>机柜</t>
    <phoneticPr fontId="50" type="noConversion"/>
  </si>
  <si>
    <t>备注（如有分区域需添加）</t>
    <phoneticPr fontId="50" type="noConversion"/>
  </si>
  <si>
    <t>型号</t>
    <phoneticPr fontId="50" type="noConversion"/>
  </si>
  <si>
    <t>用途</t>
    <phoneticPr fontId="50" type="noConversion"/>
  </si>
  <si>
    <t>项目名称</t>
    <phoneticPr fontId="50" type="noConversion"/>
  </si>
  <si>
    <t>云调所属机房</t>
    <phoneticPr fontId="50" type="noConversion"/>
  </si>
  <si>
    <t>郑州市高新区枢纽楼数据中心{site_name}机房</t>
    <phoneticPr fontId="50" type="noConversion"/>
  </si>
  <si>
    <t>机架</t>
    <phoneticPr fontId="50" type="noConversion"/>
  </si>
  <si>
    <t>机房</t>
    <phoneticPr fontId="50" type="noConversion"/>
  </si>
  <si>
    <t>对应设备清单-配对列</t>
    <phoneticPr fontId="50" type="noConversion"/>
  </si>
  <si>
    <t>机架</t>
    <phoneticPr fontId="50" type="noConversion"/>
  </si>
  <si>
    <t>产品线</t>
    <phoneticPr fontId="50" type="noConversion"/>
  </si>
  <si>
    <t>配对列</t>
    <phoneticPr fontId="50" type="noConversion"/>
  </si>
  <si>
    <t>角色</t>
    <phoneticPr fontId="50" type="noConversion"/>
  </si>
  <si>
    <t>设备高度</t>
    <phoneticPr fontId="50" type="noConversion"/>
  </si>
  <si>
    <t>云调库中对应型号</t>
    <phoneticPr fontId="50" type="noConversion"/>
  </si>
  <si>
    <t>10.1.1.1</t>
    <phoneticPr fontId="50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</si>
  <si>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</si>
  <si>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</si>
  <si>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</si>
  <si>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</si>
  <si>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</si>
  <si>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</si>
  <si>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</si>
  <si>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</si>
  <si>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</si>
  <si>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</si>
  <si>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</si>
  <si>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</si>
  <si>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</si>
  <si>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</si>
  <si>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</si>
  <si>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</si>
  <si>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</si>
  <si>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</si>
  <si>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</si>
  <si>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</si>
  <si>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</si>
  <si>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</si>
  <si>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</si>
  <si>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</si>
  <si>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</si>
  <si>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</si>
  <si>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</si>
  <si>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</si>
  <si>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</si>
  <si>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</si>
  <si>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</si>
  <si>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</si>
  <si>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</si>
  <si>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</si>
  <si>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50" type="noConversion"/>
  </si>
  <si>
    <t>v1</t>
    <phoneticPr fontId="50" type="noConversion"/>
  </si>
  <si>
    <t>省份</t>
    <phoneticPr fontId="50" type="noConversion"/>
  </si>
  <si>
    <t>资产原值（除税价）</t>
    <phoneticPr fontId="50" type="noConversion"/>
  </si>
  <si>
    <t>网关</t>
    <phoneticPr fontId="50" type="noConversion"/>
  </si>
  <si>
    <t>机柜规格（A）</t>
    <phoneticPr fontId="50" type="noConversion"/>
  </si>
  <si>
    <t>SNMP/NTP-2</t>
    <phoneticPr fontId="50" type="noConversion"/>
  </si>
  <si>
    <t>SNMP/NTP-1</t>
    <phoneticPr fontId="50" type="noConversion"/>
  </si>
  <si>
    <t>设备到货时间</t>
    <phoneticPr fontId="50" type="noConversion"/>
  </si>
  <si>
    <t>工期</t>
    <phoneticPr fontId="50" type="noConversion"/>
  </si>
  <si>
    <t>市</t>
    <phoneticPr fontId="50" type="noConversion"/>
  </si>
  <si>
    <t>抗DDOS服务器</t>
    <phoneticPr fontId="50" type="noConversion"/>
  </si>
  <si>
    <t>网络与服务器公式不同</t>
  </si>
  <si>
    <t>ZXCLOUD R5300 G4X</t>
    <phoneticPr fontId="50" type="noConversion"/>
  </si>
  <si>
    <t>业务集群宿主机</t>
    <phoneticPr fontId="50" type="noConversion"/>
  </si>
  <si>
    <t>2288HV6</t>
    <phoneticPr fontId="50" type="noConversion"/>
  </si>
  <si>
    <t>物理裸机</t>
    <phoneticPr fontId="50" type="noConversion"/>
  </si>
  <si>
    <t>TG225 B1</t>
    <phoneticPr fontId="50" type="noConversion"/>
  </si>
  <si>
    <t>存储服务器</t>
    <phoneticPr fontId="50" type="noConversion"/>
  </si>
  <si>
    <t>计算服务器</t>
    <phoneticPr fontId="50" type="noConversion"/>
  </si>
  <si>
    <t>管理服务器</t>
    <phoneticPr fontId="50" type="noConversion"/>
  </si>
  <si>
    <t>S12508G-AF</t>
    <phoneticPr fontId="50" type="noConversion"/>
  </si>
  <si>
    <t>RG-S6510-48VS8CQ</t>
    <phoneticPr fontId="50" type="noConversion"/>
  </si>
  <si>
    <t>v2</t>
    <phoneticPr fontId="50" type="noConversion"/>
  </si>
  <si>
    <t>S6825-54HF</t>
    <phoneticPr fontId="50" type="noConversion"/>
  </si>
  <si>
    <t>v3</t>
    <phoneticPr fontId="50" type="noConversion"/>
  </si>
  <si>
    <t>v4</t>
    <phoneticPr fontId="50" type="noConversion"/>
  </si>
  <si>
    <t>S6900-54HQF-F</t>
    <phoneticPr fontId="50" type="noConversion"/>
  </si>
  <si>
    <t>v5</t>
    <phoneticPr fontId="50" type="noConversion"/>
  </si>
  <si>
    <t>S5554S-EI-D</t>
    <phoneticPr fontId="50" type="noConversion"/>
  </si>
  <si>
    <t>v6</t>
    <phoneticPr fontId="50" type="noConversion"/>
  </si>
  <si>
    <t>v7</t>
    <phoneticPr fontId="50" type="noConversion"/>
  </si>
  <si>
    <t>v8</t>
    <phoneticPr fontId="50" type="noConversion"/>
  </si>
  <si>
    <t>v9</t>
    <phoneticPr fontId="50" type="noConversion"/>
  </si>
  <si>
    <t>ACS8000</t>
    <phoneticPr fontId="50" type="noConversion"/>
  </si>
  <si>
    <t>v10</t>
    <phoneticPr fontId="50" type="noConversion"/>
  </si>
  <si>
    <t>M9010</t>
    <phoneticPr fontId="50" type="noConversion"/>
  </si>
  <si>
    <t>v11</t>
    <phoneticPr fontId="50" type="noConversion"/>
  </si>
  <si>
    <t>SecPath F5000-M</t>
    <phoneticPr fontId="50" type="noConversion"/>
  </si>
  <si>
    <t>v12</t>
    <phoneticPr fontId="50" type="noConversion"/>
  </si>
  <si>
    <t>v13</t>
    <phoneticPr fontId="50" type="noConversion"/>
  </si>
  <si>
    <t>T9008-S</t>
    <phoneticPr fontId="50" type="noConversion"/>
  </si>
  <si>
    <t>v14</t>
    <phoneticPr fontId="50" type="noConversion"/>
  </si>
  <si>
    <t>HAZZ-122-4-06-A1P1-PSW-H6900-01U37</t>
    <phoneticPr fontId="50" type="noConversion"/>
  </si>
  <si>
    <t>HAZZ-122-4-07-A1P1-PSW-H6900-01U37</t>
    <phoneticPr fontId="50" type="noConversion"/>
  </si>
  <si>
    <t>文件存储（网关）服务器-1</t>
    <phoneticPr fontId="50" type="noConversion"/>
  </si>
  <si>
    <t>文件存储（网关）服务器-2</t>
    <phoneticPr fontId="50" type="noConversion"/>
  </si>
  <si>
    <t>文件存储（管理）服务器-1</t>
    <phoneticPr fontId="50" type="noConversion"/>
  </si>
  <si>
    <t>文件存储（管理）服务器-2</t>
    <phoneticPr fontId="50" type="noConversion"/>
  </si>
  <si>
    <t>文件存储（存储）服务器-1</t>
    <phoneticPr fontId="50" type="noConversion"/>
  </si>
  <si>
    <t>文件存储（存储）服务器-2</t>
    <phoneticPr fontId="50" type="noConversion"/>
  </si>
  <si>
    <t>文件存储（存储）服务器-3</t>
    <phoneticPr fontId="50" type="noConversion"/>
  </si>
  <si>
    <t>文件存储（存储）服务器-4</t>
    <phoneticPr fontId="50" type="noConversion"/>
  </si>
  <si>
    <t>11.101.64.46</t>
  </si>
  <si>
    <t>11.101.64.47</t>
  </si>
  <si>
    <t>11.101.64.48</t>
  </si>
  <si>
    <t>ctyunos</t>
    <phoneticPr fontId="50" type="noConversion"/>
  </si>
  <si>
    <t>操作系统和设备版本号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</si>
</sst>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0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9" fillId="0" borderId="0"/>
    <xf numFmtId="176" fontId="20" fillId="0" borderId="0">
      <alignment vertical="center"/>
    </xf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0" fontId="39" fillId="0" borderId="0"/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19" fillId="0" borderId="0"/>
    <xf numFmtId="176" fontId="41" fillId="0" borderId="0">
      <alignment vertical="top"/>
      <protection locked="0"/>
    </xf>
    <xf numFmtId="176" fontId="40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/>
    <xf numFmtId="176" fontId="19" fillId="0" borderId="0"/>
    <xf numFmtId="176" fontId="20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39" fillId="0" borderId="0">
      <alignment vertical="center"/>
    </xf>
    <xf numFmtId="176" fontId="22" fillId="0" borderId="0"/>
    <xf numFmtId="0" fontId="39" fillId="0" borderId="0"/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0" fontId="22" fillId="0" borderId="0">
      <alignment vertical="center"/>
    </xf>
    <xf numFmtId="176" fontId="20" fillId="0" borderId="0">
      <alignment vertical="center"/>
    </xf>
    <xf numFmtId="0" fontId="20" fillId="0" borderId="0"/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/>
    <xf numFmtId="176" fontId="39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0" fontId="22" fillId="0" borderId="0"/>
    <xf numFmtId="176" fontId="20" fillId="0" borderId="0"/>
    <xf numFmtId="0" fontId="22" fillId="0" borderId="0"/>
    <xf numFmtId="176" fontId="20" fillId="0" borderId="0"/>
    <xf numFmtId="0" fontId="22" fillId="0" borderId="0"/>
    <xf numFmtId="176" fontId="20" fillId="0" borderId="0"/>
    <xf numFmtId="176" fontId="20" fillId="0" borderId="0">
      <alignment vertical="center"/>
    </xf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8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2" fillId="0" borderId="0"/>
    <xf numFmtId="176" fontId="20" fillId="0" borderId="0"/>
    <xf numFmtId="176" fontId="8" fillId="0" borderId="0"/>
    <xf numFmtId="176" fontId="8" fillId="0" borderId="0"/>
    <xf numFmtId="176" fontId="8" fillId="0" borderId="0"/>
    <xf numFmtId="176" fontId="22" fillId="0" borderId="0"/>
    <xf numFmtId="176" fontId="8" fillId="0" borderId="0"/>
    <xf numFmtId="176" fontId="22" fillId="0" borderId="0"/>
    <xf numFmtId="176" fontId="20" fillId="0" borderId="0"/>
    <xf numFmtId="176" fontId="20" fillId="0" borderId="0"/>
    <xf numFmtId="176" fontId="20" fillId="0" borderId="0"/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43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1" fillId="0" borderId="0">
      <alignment vertical="top"/>
      <protection locked="0"/>
    </xf>
    <xf numFmtId="176" fontId="22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20" fillId="0" borderId="0">
      <alignment vertical="center"/>
    </xf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0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0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8" fillId="0" borderId="0"/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40" fillId="0" borderId="0"/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0" fontId="22" fillId="0" borderId="0">
      <alignment vertical="center"/>
    </xf>
    <xf numFmtId="0" fontId="22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0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0" fontId="40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/>
    <xf numFmtId="0" fontId="4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45" fillId="0" borderId="0"/>
    <xf numFmtId="0" fontId="45" fillId="0" borderId="0"/>
    <xf numFmtId="176" fontId="45" fillId="0" borderId="0"/>
    <xf numFmtId="176" fontId="45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4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0" fontId="9" fillId="0" borderId="0"/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6" fillId="0" borderId="0">
      <alignment vertical="top"/>
      <protection locked="0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40" fillId="0" borderId="0"/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40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176" fontId="22" fillId="0" borderId="0"/>
    <xf numFmtId="0" fontId="45" fillId="0" borderId="0"/>
    <xf numFmtId="0" fontId="45" fillId="0" borderId="0"/>
    <xf numFmtId="176" fontId="45" fillId="0" borderId="0"/>
    <xf numFmtId="176" fontId="46" fillId="0" borderId="0">
      <alignment vertical="top"/>
      <protection locked="0"/>
    </xf>
    <xf numFmtId="176" fontId="45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/>
    <xf numFmtId="176" fontId="20" fillId="0" borderId="0"/>
    <xf numFmtId="176" fontId="40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40" fillId="0" borderId="0"/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2" fillId="23" borderId="0">
      <alignment vertical="center"/>
    </xf>
    <xf numFmtId="176" fontId="42" fillId="23" borderId="0">
      <alignment vertical="center"/>
    </xf>
    <xf numFmtId="176" fontId="39" fillId="0" borderId="0"/>
    <xf numFmtId="176" fontId="39" fillId="0" borderId="0">
      <alignment vertical="center"/>
    </xf>
    <xf numFmtId="0" fontId="39" fillId="0" borderId="0"/>
    <xf numFmtId="0" fontId="39" fillId="0" borderId="0"/>
    <xf numFmtId="176" fontId="39" fillId="0" borderId="0"/>
    <xf numFmtId="0" fontId="39" fillId="0" borderId="0"/>
  </cellStyleXfs>
  <cellXfs count="220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4" fillId="0" borderId="5" xfId="0" applyFont="1" applyBorder="1" applyAlignment="1">
      <alignment horizontal="center" vertical="center" wrapText="1"/>
    </xf>
    <xf numFmtId="176" fontId="15" fillId="11" borderId="5" xfId="0" applyFont="1" applyFill="1" applyBorder="1" applyAlignment="1">
      <alignment horizontal="center" vertical="center" wrapText="1"/>
    </xf>
    <xf numFmtId="176" fontId="16" fillId="0" borderId="0" xfId="0" applyFont="1">
      <alignment vertical="center"/>
    </xf>
    <xf numFmtId="176" fontId="17" fillId="0" borderId="5" xfId="0" applyFont="1" applyBorder="1" applyAlignment="1">
      <alignment horizontal="center" vertical="center" wrapText="1"/>
    </xf>
    <xf numFmtId="176" fontId="18" fillId="0" borderId="5" xfId="0" applyFont="1" applyBorder="1" applyAlignment="1">
      <alignment horizontal="center" vertical="center" wrapText="1"/>
    </xf>
    <xf numFmtId="176" fontId="19" fillId="0" borderId="0" xfId="225" applyFont="1">
      <alignment vertical="center"/>
    </xf>
    <xf numFmtId="176" fontId="20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9" fillId="0" borderId="2" xfId="225" applyNumberFormat="1" applyFont="1" applyBorder="1" applyAlignment="1">
      <alignment vertical="center" wrapText="1"/>
    </xf>
    <xf numFmtId="178" fontId="19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9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1" fillId="15" borderId="9" xfId="0" applyNumberFormat="1" applyFont="1" applyFill="1" applyBorder="1" applyAlignment="1">
      <alignment horizontal="center" vertical="center" wrapText="1"/>
    </xf>
    <xf numFmtId="180" fontId="21" fillId="15" borderId="10" xfId="0" applyNumberFormat="1" applyFont="1" applyFill="1" applyBorder="1" applyAlignment="1">
      <alignment horizontal="center" vertical="center" wrapText="1"/>
    </xf>
    <xf numFmtId="180" fontId="21" fillId="11" borderId="10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vertical="center" wrapText="1"/>
    </xf>
    <xf numFmtId="181" fontId="21" fillId="16" borderId="13" xfId="0" applyNumberFormat="1" applyFont="1" applyFill="1" applyBorder="1" applyAlignment="1">
      <alignment horizontal="center" vertical="center" wrapText="1"/>
    </xf>
    <xf numFmtId="179" fontId="21" fillId="11" borderId="14" xfId="0" applyNumberFormat="1" applyFont="1" applyFill="1" applyBorder="1" applyAlignment="1">
      <alignment horizontal="center" vertical="center" wrapText="1"/>
    </xf>
    <xf numFmtId="179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>
      <alignment vertical="center"/>
    </xf>
    <xf numFmtId="181" fontId="21" fillId="0" borderId="5" xfId="0" applyNumberFormat="1" applyFont="1" applyBorder="1" applyAlignment="1">
      <alignment vertical="center" wrapText="1"/>
    </xf>
    <xf numFmtId="179" fontId="21" fillId="0" borderId="5" xfId="0" applyNumberFormat="1" applyFont="1" applyBorder="1" applyAlignment="1">
      <alignment horizontal="center" vertical="center" wrapText="1"/>
    </xf>
    <xf numFmtId="179" fontId="21" fillId="0" borderId="5" xfId="0" applyNumberFormat="1" applyFont="1" applyBorder="1" applyAlignment="1">
      <alignment vertical="center" wrapText="1"/>
    </xf>
    <xf numFmtId="180" fontId="21" fillId="11" borderId="14" xfId="0" applyNumberFormat="1" applyFont="1" applyFill="1" applyBorder="1" applyAlignment="1">
      <alignment horizontal="center" vertical="center" wrapText="1"/>
    </xf>
    <xf numFmtId="180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/>
    </xf>
    <xf numFmtId="179" fontId="21" fillId="0" borderId="5" xfId="0" applyNumberFormat="1" applyFont="1" applyBorder="1">
      <alignment vertical="center"/>
    </xf>
    <xf numFmtId="180" fontId="21" fillId="0" borderId="5" xfId="0" applyNumberFormat="1" applyFont="1" applyBorder="1" applyAlignment="1">
      <alignment horizontal="center" vertical="center" wrapText="1"/>
    </xf>
    <xf numFmtId="179" fontId="21" fillId="18" borderId="14" xfId="0" applyNumberFormat="1" applyFont="1" applyFill="1" applyBorder="1" applyAlignment="1">
      <alignment horizontal="center" vertical="center" wrapText="1"/>
    </xf>
    <xf numFmtId="180" fontId="21" fillId="18" borderId="14" xfId="0" applyNumberFormat="1" applyFont="1" applyFill="1" applyBorder="1" applyAlignment="1">
      <alignment horizontal="center" vertical="center" wrapText="1"/>
    </xf>
    <xf numFmtId="176" fontId="22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3" fillId="0" borderId="0" xfId="286" applyNumberFormat="1" applyFont="1" applyAlignment="1">
      <alignment horizontal="center" vertical="center"/>
    </xf>
    <xf numFmtId="0" fontId="23" fillId="0" borderId="0" xfId="286" applyNumberFormat="1" applyFont="1" applyAlignment="1">
      <alignment horizontal="center" vertical="center"/>
    </xf>
    <xf numFmtId="176" fontId="23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4" fillId="11" borderId="5" xfId="424" applyNumberFormat="1" applyFont="1" applyFill="1" applyBorder="1" applyAlignment="1">
      <alignment horizontal="center" vertical="center" wrapText="1"/>
    </xf>
    <xf numFmtId="49" fontId="24" fillId="11" borderId="5" xfId="424" applyNumberFormat="1" applyFont="1" applyFill="1" applyBorder="1" applyAlignment="1">
      <alignment horizontal="center" vertical="center" wrapText="1"/>
    </xf>
    <xf numFmtId="49" fontId="18" fillId="6" borderId="5" xfId="286" applyNumberFormat="1" applyFont="1" applyFill="1" applyBorder="1" applyAlignment="1">
      <alignment vertical="center" wrapText="1"/>
    </xf>
    <xf numFmtId="176" fontId="25" fillId="0" borderId="5" xfId="0" applyFont="1" applyBorder="1" applyAlignment="1">
      <alignment horizontal="center" vertical="center" wrapText="1"/>
    </xf>
    <xf numFmtId="176" fontId="18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6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8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8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6" fillId="0" borderId="0" xfId="0" applyNumberFormat="1" applyFont="1" applyAlignment="1"/>
    <xf numFmtId="176" fontId="27" fillId="0" borderId="0" xfId="0" applyFont="1">
      <alignment vertical="center"/>
    </xf>
    <xf numFmtId="176" fontId="6" fillId="0" borderId="0" xfId="0" applyFont="1">
      <alignment vertical="center"/>
    </xf>
    <xf numFmtId="49" fontId="28" fillId="0" borderId="0" xfId="0" applyNumberFormat="1" applyFont="1" applyAlignment="1">
      <alignment horizontal="center" vertical="center"/>
    </xf>
    <xf numFmtId="176" fontId="29" fillId="19" borderId="5" xfId="424" applyFont="1" applyFill="1" applyBorder="1" applyAlignment="1">
      <alignment horizontal="center" vertical="center" wrapText="1"/>
    </xf>
    <xf numFmtId="176" fontId="30" fillId="11" borderId="5" xfId="424" applyFont="1" applyFill="1" applyBorder="1" applyAlignment="1">
      <alignment horizontal="center" vertical="center" wrapText="1"/>
    </xf>
    <xf numFmtId="176" fontId="31" fillId="19" borderId="5" xfId="424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 wrapText="1"/>
    </xf>
    <xf numFmtId="49" fontId="33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9" fillId="6" borderId="5" xfId="0" applyNumberFormat="1" applyFont="1" applyFill="1" applyBorder="1" applyAlignment="1">
      <alignment horizontal="center" vertical="center"/>
    </xf>
    <xf numFmtId="176" fontId="19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4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2" fillId="0" borderId="0" xfId="200"/>
    <xf numFmtId="49" fontId="22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5" fillId="0" borderId="5" xfId="0" applyFont="1" applyBorder="1" applyAlignment="1">
      <alignment horizontal="center" vertical="center"/>
    </xf>
    <xf numFmtId="176" fontId="35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30" fillId="11" borderId="5" xfId="424" applyFont="1" applyFill="1" applyBorder="1" applyAlignment="1">
      <alignment horizontal="left" vertical="center" wrapText="1"/>
    </xf>
    <xf numFmtId="176" fontId="35" fillId="0" borderId="5" xfId="0" applyFont="1" applyBorder="1" applyAlignment="1">
      <alignment horizontal="left" vertical="center"/>
    </xf>
    <xf numFmtId="49" fontId="35" fillId="0" borderId="5" xfId="0" applyNumberFormat="1" applyFont="1" applyBorder="1">
      <alignment vertical="center"/>
    </xf>
    <xf numFmtId="176" fontId="35" fillId="0" borderId="5" xfId="0" applyFont="1" applyBorder="1">
      <alignment vertical="center"/>
    </xf>
    <xf numFmtId="49" fontId="35" fillId="0" borderId="5" xfId="0" applyNumberFormat="1" applyFont="1" applyBorder="1" applyAlignment="1">
      <alignment horizontal="left" vertical="center"/>
    </xf>
    <xf numFmtId="179" fontId="35" fillId="0" borderId="5" xfId="0" applyNumberFormat="1" applyFont="1" applyBorder="1" applyAlignment="1">
      <alignment horizontal="left" vertical="center"/>
    </xf>
    <xf numFmtId="176" fontId="37" fillId="22" borderId="5" xfId="0" applyFont="1" applyFill="1" applyBorder="1">
      <alignment vertical="center"/>
    </xf>
    <xf numFmtId="176" fontId="37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5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 wrapText="1"/>
    </xf>
    <xf numFmtId="49" fontId="35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6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8" fillId="0" borderId="5" xfId="286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5" fillId="0" borderId="5" xfId="0" applyNumberFormat="1" applyFont="1" applyBorder="1" applyAlignment="1">
      <alignment horizontal="center" vertical="center"/>
    </xf>
    <xf numFmtId="176" fontId="24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5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5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5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4" fillId="19" borderId="5" xfId="424" applyNumberFormat="1" applyFont="1" applyFill="1" applyBorder="1" applyAlignment="1">
      <alignment horizontal="center" vertical="center" wrapText="1"/>
    </xf>
    <xf numFmtId="0" fontId="16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4" fillId="11" borderId="5" xfId="225" applyNumberFormat="1" applyFont="1" applyFill="1" applyBorder="1" applyAlignment="1">
      <alignment horizontal="center" vertical="center" wrapText="1"/>
    </xf>
    <xf numFmtId="176" fontId="37" fillId="0" borderId="0" xfId="85" applyNumberFormat="1" applyFont="1" applyAlignment="1">
      <alignment horizontal="center" wrapText="1"/>
    </xf>
    <xf numFmtId="182" fontId="37" fillId="0" borderId="5" xfId="85" applyNumberFormat="1" applyFont="1" applyBorder="1" applyAlignment="1">
      <alignment horizontal="center" vertical="center" wrapText="1"/>
    </xf>
    <xf numFmtId="0" fontId="8" fillId="0" borderId="5" xfId="227" applyFont="1" applyBorder="1" applyAlignment="1">
      <alignment horizontal="left" vertical="center" wrapText="1"/>
    </xf>
    <xf numFmtId="0" fontId="31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left" vertical="center" wrapText="1"/>
    </xf>
    <xf numFmtId="0" fontId="38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9" fillId="0" borderId="5" xfId="200" applyNumberFormat="1" applyFont="1" applyBorder="1" applyAlignment="1">
      <alignment horizontal="center" vertical="center"/>
    </xf>
    <xf numFmtId="176" fontId="1" fillId="11" borderId="16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180" fontId="21" fillId="15" borderId="2" xfId="0" applyNumberFormat="1" applyFont="1" applyFill="1" applyBorder="1" applyAlignment="1">
      <alignment horizontal="center" vertical="center" wrapText="1"/>
    </xf>
    <xf numFmtId="180" fontId="21" fillId="16" borderId="11" xfId="0" applyNumberFormat="1" applyFont="1" applyFill="1" applyBorder="1" applyAlignment="1">
      <alignment horizontal="center" vertical="center" wrapText="1"/>
    </xf>
    <xf numFmtId="181" fontId="21" fillId="16" borderId="11" xfId="0" applyNumberFormat="1" applyFont="1" applyFill="1" applyBorder="1" applyAlignment="1">
      <alignment horizontal="center" vertical="center" wrapText="1"/>
    </xf>
    <xf numFmtId="180" fontId="21" fillId="17" borderId="12" xfId="0" applyNumberFormat="1" applyFont="1" applyFill="1" applyBorder="1" applyAlignment="1">
      <alignment horizontal="center" vertical="center" wrapText="1"/>
    </xf>
    <xf numFmtId="176" fontId="19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11"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91" t="s">
        <v>0</v>
      </c>
      <c r="B1" s="205" t="s">
        <v>1</v>
      </c>
      <c r="C1" s="205"/>
    </row>
    <row r="2" spans="1:3" ht="25.2" customHeight="1">
      <c r="A2" s="191" t="s">
        <v>2</v>
      </c>
      <c r="B2" s="205" t="s">
        <v>3</v>
      </c>
      <c r="C2" s="205"/>
    </row>
    <row r="3" spans="1:3" ht="25.2" customHeight="1">
      <c r="A3" s="191" t="s">
        <v>4</v>
      </c>
      <c r="B3" s="205" t="s">
        <v>5</v>
      </c>
      <c r="C3" s="205"/>
    </row>
    <row r="4" spans="1:3" ht="110.1" customHeight="1">
      <c r="A4" s="191" t="s">
        <v>6</v>
      </c>
      <c r="B4" s="206" t="s">
        <v>7</v>
      </c>
      <c r="C4" s="205"/>
    </row>
    <row r="5" spans="1:3" ht="52.2" customHeight="1">
      <c r="A5" s="207" t="s">
        <v>8</v>
      </c>
      <c r="B5" s="207"/>
      <c r="C5" s="207"/>
    </row>
    <row r="6" spans="1:3" ht="24" customHeight="1">
      <c r="A6" s="153" t="s">
        <v>9</v>
      </c>
      <c r="B6" s="153" t="s">
        <v>10</v>
      </c>
      <c r="C6" s="154" t="s">
        <v>11</v>
      </c>
    </row>
    <row r="7" spans="1:3" ht="229.2" customHeight="1">
      <c r="A7" s="155">
        <v>44783</v>
      </c>
      <c r="B7" s="156" t="s">
        <v>12</v>
      </c>
      <c r="C7" s="157" t="s">
        <v>13</v>
      </c>
    </row>
    <row r="8" spans="1:3" ht="55.2" customHeight="1">
      <c r="A8" s="155">
        <v>44784</v>
      </c>
      <c r="B8" s="156" t="s">
        <v>14</v>
      </c>
      <c r="C8" s="157" t="s">
        <v>13</v>
      </c>
    </row>
    <row r="9" spans="1:3" ht="95.1" customHeight="1">
      <c r="A9" s="155">
        <v>44785</v>
      </c>
      <c r="B9" s="156" t="s">
        <v>15</v>
      </c>
      <c r="C9" s="125" t="s">
        <v>16</v>
      </c>
    </row>
    <row r="10" spans="1:3" ht="60" customHeight="1">
      <c r="A10" s="158">
        <v>44789</v>
      </c>
      <c r="B10" s="156" t="s">
        <v>17</v>
      </c>
      <c r="C10" s="125" t="s">
        <v>18</v>
      </c>
    </row>
    <row r="11" spans="1:3" ht="59.1" customHeight="1">
      <c r="A11" s="159">
        <v>44789</v>
      </c>
      <c r="B11" s="160" t="s">
        <v>19</v>
      </c>
      <c r="C11" s="161" t="s">
        <v>13</v>
      </c>
    </row>
    <row r="12" spans="1:3" ht="146.1" customHeight="1">
      <c r="A12" s="158">
        <v>44792</v>
      </c>
      <c r="B12" s="156" t="s">
        <v>20</v>
      </c>
      <c r="C12" s="125" t="s">
        <v>18</v>
      </c>
    </row>
    <row r="13" spans="1:3" ht="111" customHeight="1">
      <c r="A13" s="161" t="s">
        <v>21</v>
      </c>
      <c r="B13" s="160" t="s">
        <v>22</v>
      </c>
      <c r="C13" s="161" t="s">
        <v>18</v>
      </c>
    </row>
    <row r="14" spans="1:3" ht="59.1" customHeight="1">
      <c r="A14" s="162" t="s">
        <v>23</v>
      </c>
      <c r="B14" s="160" t="s">
        <v>24</v>
      </c>
      <c r="C14" s="161" t="s">
        <v>18</v>
      </c>
    </row>
  </sheetData>
  <mergeCells count="5">
    <mergeCell ref="B1:C1"/>
    <mergeCell ref="B2:C2"/>
    <mergeCell ref="B3:C3"/>
    <mergeCell ref="B4:C4"/>
    <mergeCell ref="A5:C5"/>
  </mergeCells>
  <phoneticPr fontId="5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zoomScale="115" zoomScaleNormal="115" workbookViewId="0">
      <selection activeCell="B6" sqref="B6"/>
    </sheetView>
  </sheetViews>
  <sheetFormatPr defaultColWidth="9" defaultRowHeight="14.4"/>
  <cols>
    <col min="1" max="1" width="8.44140625" style="20" customWidth="1"/>
    <col min="2" max="2" width="17.33203125" style="133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6" t="s">
        <v>25</v>
      </c>
      <c r="B1" s="132" t="s">
        <v>26</v>
      </c>
      <c r="C1" s="146" t="s">
        <v>27</v>
      </c>
      <c r="D1" s="146" t="s">
        <v>28</v>
      </c>
    </row>
    <row r="2" spans="1:4" s="145" customFormat="1" ht="12">
      <c r="A2" s="144" t="s">
        <v>29</v>
      </c>
      <c r="B2" s="147" t="s">
        <v>868</v>
      </c>
      <c r="C2" s="148" t="s">
        <v>30</v>
      </c>
      <c r="D2" s="148" t="s">
        <v>31</v>
      </c>
    </row>
    <row r="3" spans="1:4" s="145" customFormat="1" ht="12">
      <c r="A3" s="144" t="s">
        <v>29</v>
      </c>
      <c r="B3" s="147" t="s">
        <v>32</v>
      </c>
      <c r="C3" s="149" t="s">
        <v>33</v>
      </c>
      <c r="D3" s="148" t="s">
        <v>31</v>
      </c>
    </row>
    <row r="4" spans="1:4" s="145" customFormat="1" ht="12">
      <c r="A4" s="144" t="s">
        <v>29</v>
      </c>
      <c r="B4" s="147" t="s">
        <v>34</v>
      </c>
      <c r="C4" s="150" t="s">
        <v>35</v>
      </c>
      <c r="D4" s="148" t="s">
        <v>36</v>
      </c>
    </row>
    <row r="5" spans="1:4" s="145" customFormat="1" ht="12">
      <c r="A5" s="144" t="s">
        <v>29</v>
      </c>
      <c r="B5" s="147" t="s">
        <v>37</v>
      </c>
      <c r="C5" s="150" t="s">
        <v>38</v>
      </c>
      <c r="D5" s="148" t="s">
        <v>31</v>
      </c>
    </row>
    <row r="6" spans="1:4" s="145" customFormat="1" ht="12">
      <c r="A6" s="144" t="s">
        <v>29</v>
      </c>
      <c r="B6" s="147" t="s">
        <v>917</v>
      </c>
      <c r="C6" s="150" t="s">
        <v>39</v>
      </c>
      <c r="D6" s="148"/>
    </row>
    <row r="7" spans="1:4" s="145" customFormat="1" ht="12">
      <c r="A7" s="144" t="s">
        <v>29</v>
      </c>
      <c r="B7" s="147" t="s">
        <v>925</v>
      </c>
      <c r="C7" s="150" t="s">
        <v>40</v>
      </c>
      <c r="D7" s="148"/>
    </row>
    <row r="8" spans="1:4" s="145" customFormat="1" ht="12">
      <c r="A8" s="144" t="s">
        <v>29</v>
      </c>
      <c r="B8" s="147" t="s">
        <v>924</v>
      </c>
      <c r="C8" s="150" t="s">
        <v>41</v>
      </c>
      <c r="D8" s="148"/>
    </row>
    <row r="9" spans="1:4" s="145" customFormat="1" ht="12.6" customHeight="1">
      <c r="A9" s="144" t="s">
        <v>42</v>
      </c>
      <c r="B9" s="147" t="s">
        <v>43</v>
      </c>
      <c r="C9" s="150" t="s">
        <v>44</v>
      </c>
      <c r="D9" s="148" t="s">
        <v>45</v>
      </c>
    </row>
    <row r="10" spans="1:4" s="145" customFormat="1" ht="12">
      <c r="A10" s="144" t="s">
        <v>29</v>
      </c>
      <c r="B10" s="147" t="s">
        <v>923</v>
      </c>
      <c r="C10" s="151" t="s">
        <v>47</v>
      </c>
      <c r="D10" s="148" t="s">
        <v>48</v>
      </c>
    </row>
    <row r="11" spans="1:4" s="145" customFormat="1" ht="12">
      <c r="A11" s="144" t="s">
        <v>29</v>
      </c>
      <c r="B11" s="147" t="s">
        <v>57</v>
      </c>
      <c r="C11" s="150" t="s">
        <v>58</v>
      </c>
      <c r="D11" s="148" t="s">
        <v>59</v>
      </c>
    </row>
    <row r="12" spans="1:4" s="145" customFormat="1" ht="12">
      <c r="A12" s="144" t="s">
        <v>29</v>
      </c>
      <c r="B12" s="147" t="s">
        <v>922</v>
      </c>
      <c r="C12" s="148" t="s">
        <v>61</v>
      </c>
      <c r="D12" s="148" t="s">
        <v>62</v>
      </c>
    </row>
    <row r="13" spans="1:4" s="145" customFormat="1" ht="12">
      <c r="A13" s="144" t="s">
        <v>29</v>
      </c>
      <c r="B13" s="147" t="s">
        <v>921</v>
      </c>
      <c r="C13" s="148" t="s">
        <v>64</v>
      </c>
      <c r="D13" s="148" t="s">
        <v>65</v>
      </c>
    </row>
    <row r="14" spans="1:4" s="145" customFormat="1" ht="12">
      <c r="A14" s="144" t="s">
        <v>863</v>
      </c>
      <c r="B14" s="147" t="s">
        <v>869</v>
      </c>
      <c r="C14" s="148" t="s">
        <v>870</v>
      </c>
      <c r="D14" s="148" t="s">
        <v>46</v>
      </c>
    </row>
    <row r="15" spans="1:4" s="145" customFormat="1" ht="12">
      <c r="A15" s="144" t="s">
        <v>864</v>
      </c>
      <c r="B15" s="147" t="s">
        <v>49</v>
      </c>
      <c r="C15" s="152">
        <v>48</v>
      </c>
      <c r="D15" s="148" t="s">
        <v>50</v>
      </c>
    </row>
    <row r="16" spans="1:4" s="145" customFormat="1" ht="12">
      <c r="A16" s="144" t="s">
        <v>864</v>
      </c>
      <c r="B16" s="147" t="s">
        <v>51</v>
      </c>
      <c r="C16" s="152" t="s">
        <v>52</v>
      </c>
      <c r="D16" s="152" t="s">
        <v>861</v>
      </c>
    </row>
    <row r="17" spans="1:4" s="145" customFormat="1" ht="12">
      <c r="A17" s="144" t="s">
        <v>864</v>
      </c>
      <c r="B17" s="147" t="s">
        <v>920</v>
      </c>
      <c r="C17" s="152">
        <v>20</v>
      </c>
      <c r="D17" s="152" t="s">
        <v>53</v>
      </c>
    </row>
    <row r="18" spans="1:4" s="145" customFormat="1" ht="12">
      <c r="A18" s="144" t="s">
        <v>864</v>
      </c>
      <c r="B18" s="147" t="s">
        <v>54</v>
      </c>
      <c r="C18" s="152">
        <v>32</v>
      </c>
      <c r="D18" s="152" t="s">
        <v>53</v>
      </c>
    </row>
    <row r="19" spans="1:4" s="145" customFormat="1" ht="12">
      <c r="A19" s="144" t="s">
        <v>864</v>
      </c>
      <c r="B19" s="147" t="s">
        <v>55</v>
      </c>
      <c r="C19" s="152" t="s">
        <v>56</v>
      </c>
      <c r="D19" s="152" t="s">
        <v>53</v>
      </c>
    </row>
  </sheetData>
  <phoneticPr fontId="5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R8" sqref="R8"/>
    </sheetView>
  </sheetViews>
  <sheetFormatPr defaultColWidth="9" defaultRowHeight="14.25" customHeight="1"/>
  <cols>
    <col min="1" max="1" width="9" style="140"/>
    <col min="2" max="2" width="10.109375" style="140" customWidth="1"/>
    <col min="3" max="3" width="17.109375" style="140" customWidth="1"/>
    <col min="4" max="4" width="28" style="140" customWidth="1"/>
    <col min="5" max="5" width="5.33203125" style="140" customWidth="1"/>
    <col min="6" max="6" width="9.44140625" style="141" customWidth="1"/>
    <col min="7" max="7" width="43.44140625" style="140" customWidth="1"/>
    <col min="8" max="8" width="7.5546875" style="140" customWidth="1"/>
    <col min="9" max="9" width="21.5546875" style="140" customWidth="1"/>
    <col min="10" max="10" width="50.5546875" style="140" customWidth="1"/>
    <col min="11" max="11" width="20.21875" style="140" customWidth="1"/>
    <col min="12" max="12" width="21.5546875" style="140" customWidth="1"/>
    <col min="13" max="13" width="18.33203125" style="140" customWidth="1"/>
    <col min="14" max="14" width="20.33203125" style="140" customWidth="1"/>
    <col min="15" max="18" width="21.5546875" style="140" customWidth="1"/>
    <col min="19" max="19" width="31" style="140" customWidth="1"/>
    <col min="20" max="20" width="10.109375" style="140" customWidth="1"/>
    <col min="21" max="21" width="9" style="140" customWidth="1"/>
    <col min="22" max="16384" width="9" style="140"/>
  </cols>
  <sheetData>
    <row r="1" spans="1:21" s="197" customFormat="1" ht="28.8">
      <c r="A1" s="197" t="s">
        <v>66</v>
      </c>
      <c r="B1" s="198" t="s">
        <v>67</v>
      </c>
      <c r="C1" s="198" t="s">
        <v>68</v>
      </c>
      <c r="D1" s="142" t="s">
        <v>69</v>
      </c>
      <c r="E1" s="142" t="s">
        <v>70</v>
      </c>
      <c r="F1" s="142" t="s">
        <v>71</v>
      </c>
      <c r="G1" s="142" t="s">
        <v>72</v>
      </c>
      <c r="H1" s="179" t="s">
        <v>73</v>
      </c>
      <c r="I1" s="142" t="s">
        <v>862</v>
      </c>
      <c r="J1" s="199" t="s">
        <v>876</v>
      </c>
      <c r="K1" s="179" t="s">
        <v>74</v>
      </c>
      <c r="L1" s="179" t="s">
        <v>879</v>
      </c>
      <c r="M1" s="179" t="s">
        <v>875</v>
      </c>
      <c r="N1" s="179" t="s">
        <v>76</v>
      </c>
      <c r="O1" s="179" t="s">
        <v>77</v>
      </c>
      <c r="P1" s="179" t="s">
        <v>78</v>
      </c>
      <c r="Q1" s="179" t="s">
        <v>918</v>
      </c>
      <c r="R1" s="179" t="s">
        <v>79</v>
      </c>
      <c r="S1" s="179" t="s">
        <v>972</v>
      </c>
      <c r="T1" s="201" t="s">
        <v>28</v>
      </c>
      <c r="U1" s="200"/>
    </row>
    <row r="2" spans="1:21" s="169" customFormat="1" ht="19.95" customHeight="1">
      <c r="A2" s="208" t="s">
        <v>80</v>
      </c>
      <c r="B2" s="143">
        <v>1</v>
      </c>
      <c r="C2" s="163"/>
      <c r="D2" s="164" t="s">
        <v>81</v>
      </c>
      <c r="E2" s="164" t="s">
        <v>82</v>
      </c>
      <c r="F2" s="165">
        <v>9</v>
      </c>
      <c r="G2" s="166" t="s">
        <v>83</v>
      </c>
      <c r="H2" s="167" t="s">
        <v>84</v>
      </c>
      <c r="I2" s="168" t="s">
        <v>85</v>
      </c>
      <c r="J2" s="193" t="str">
        <f>D2&amp;"-"&amp;I2&amp;IF(C2="","","-"&amp;C2)</f>
        <v>宿主机服务器-ZXCLOUD R5300 G4X</v>
      </c>
      <c r="K2" s="202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04" t="s">
        <v>928</v>
      </c>
      <c r="M2" s="204" t="s">
        <v>86</v>
      </c>
      <c r="N2" s="204" t="s">
        <v>929</v>
      </c>
      <c r="O2" s="204" t="s">
        <v>87</v>
      </c>
      <c r="P2" s="204" t="s">
        <v>88</v>
      </c>
      <c r="Q2" s="204">
        <v>50000</v>
      </c>
      <c r="R2" s="204" t="s">
        <v>89</v>
      </c>
      <c r="S2" s="204" t="s">
        <v>971</v>
      </c>
      <c r="T2" s="163"/>
    </row>
    <row r="3" spans="1:21" s="169" customFormat="1" ht="19.95" customHeight="1">
      <c r="A3" s="208"/>
      <c r="B3" s="143" t="s">
        <v>90</v>
      </c>
      <c r="C3" s="163"/>
      <c r="D3" s="164" t="s">
        <v>91</v>
      </c>
      <c r="E3" s="164" t="s">
        <v>82</v>
      </c>
      <c r="F3" s="165">
        <v>5</v>
      </c>
      <c r="G3" s="166" t="s">
        <v>92</v>
      </c>
      <c r="H3" s="167" t="s">
        <v>93</v>
      </c>
      <c r="I3" s="168" t="s">
        <v>94</v>
      </c>
      <c r="J3" s="193" t="str">
        <f>D3&amp;"-"&amp;I3&amp;IF(C3="","","-"&amp;C3)</f>
        <v>弹性裸金属服务器-1-2288HV6</v>
      </c>
      <c r="K3" s="202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04" t="s">
        <v>930</v>
      </c>
      <c r="M3" s="204" t="s">
        <v>86</v>
      </c>
      <c r="N3" s="204" t="s">
        <v>931</v>
      </c>
      <c r="O3" s="204" t="s">
        <v>95</v>
      </c>
      <c r="P3" s="204" t="s">
        <v>96</v>
      </c>
      <c r="Q3" s="204">
        <v>50000</v>
      </c>
      <c r="R3" s="204" t="s">
        <v>89</v>
      </c>
      <c r="S3" s="204" t="s">
        <v>971</v>
      </c>
      <c r="T3" s="163"/>
    </row>
    <row r="4" spans="1:21" s="169" customFormat="1" ht="19.95" customHeight="1">
      <c r="A4" s="208"/>
      <c r="B4" s="143" t="s">
        <v>97</v>
      </c>
      <c r="C4" s="163"/>
      <c r="D4" s="164" t="s">
        <v>98</v>
      </c>
      <c r="E4" s="164" t="s">
        <v>82</v>
      </c>
      <c r="F4" s="165">
        <v>2</v>
      </c>
      <c r="G4" s="166" t="s">
        <v>99</v>
      </c>
      <c r="H4" s="167" t="s">
        <v>93</v>
      </c>
      <c r="I4" s="168" t="s">
        <v>94</v>
      </c>
      <c r="J4" s="193" t="str">
        <f t="shared" ref="J4:J28" si="0">D4&amp;"-"&amp;I4&amp;IF(C4="","","-"&amp;C4)</f>
        <v>弹性裸金属服务器-2-2288HV6</v>
      </c>
      <c r="K4" s="202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04" t="s">
        <v>930</v>
      </c>
      <c r="M4" s="204" t="s">
        <v>86</v>
      </c>
      <c r="N4" s="204" t="s">
        <v>931</v>
      </c>
      <c r="O4" s="204" t="s">
        <v>95</v>
      </c>
      <c r="P4" s="204" t="s">
        <v>96</v>
      </c>
      <c r="Q4" s="204">
        <v>50000</v>
      </c>
      <c r="R4" s="204" t="s">
        <v>89</v>
      </c>
      <c r="S4" s="204" t="s">
        <v>971</v>
      </c>
      <c r="T4" s="163"/>
    </row>
    <row r="5" spans="1:21" s="169" customFormat="1" ht="19.95" customHeight="1">
      <c r="A5" s="208"/>
      <c r="B5" s="143" t="s">
        <v>100</v>
      </c>
      <c r="C5" s="163"/>
      <c r="D5" s="164" t="s">
        <v>101</v>
      </c>
      <c r="E5" s="164" t="s">
        <v>82</v>
      </c>
      <c r="F5" s="165">
        <v>2</v>
      </c>
      <c r="G5" s="166" t="s">
        <v>102</v>
      </c>
      <c r="H5" s="167" t="s">
        <v>93</v>
      </c>
      <c r="I5" s="168" t="s">
        <v>94</v>
      </c>
      <c r="J5" s="193" t="str">
        <f t="shared" si="0"/>
        <v>弹性裸金属服务器-3-2288HV6</v>
      </c>
      <c r="K5" s="202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04" t="s">
        <v>930</v>
      </c>
      <c r="M5" s="204" t="s">
        <v>86</v>
      </c>
      <c r="N5" s="204" t="s">
        <v>931</v>
      </c>
      <c r="O5" s="204" t="s">
        <v>95</v>
      </c>
      <c r="P5" s="204" t="s">
        <v>96</v>
      </c>
      <c r="Q5" s="204">
        <v>50000</v>
      </c>
      <c r="R5" s="204" t="s">
        <v>89</v>
      </c>
      <c r="S5" s="204" t="s">
        <v>971</v>
      </c>
      <c r="T5" s="163"/>
    </row>
    <row r="6" spans="1:21" s="169" customFormat="1" ht="19.95" customHeight="1">
      <c r="A6" s="208"/>
      <c r="B6" s="143" t="s">
        <v>103</v>
      </c>
      <c r="C6" s="163"/>
      <c r="D6" s="165" t="s">
        <v>104</v>
      </c>
      <c r="E6" s="164" t="s">
        <v>82</v>
      </c>
      <c r="F6" s="165">
        <v>5</v>
      </c>
      <c r="G6" s="166" t="s">
        <v>105</v>
      </c>
      <c r="H6" s="167" t="s">
        <v>106</v>
      </c>
      <c r="I6" s="168" t="s">
        <v>107</v>
      </c>
      <c r="J6" s="193" t="str">
        <f t="shared" si="0"/>
        <v>块存储（性能型）服务器-TG225 B1</v>
      </c>
      <c r="K6" s="202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04" t="s">
        <v>932</v>
      </c>
      <c r="M6" s="204" t="s">
        <v>86</v>
      </c>
      <c r="N6" s="204" t="s">
        <v>933</v>
      </c>
      <c r="O6" s="204" t="s">
        <v>108</v>
      </c>
      <c r="P6" s="204" t="s">
        <v>96</v>
      </c>
      <c r="Q6" s="204">
        <v>50000</v>
      </c>
      <c r="R6" s="204" t="s">
        <v>89</v>
      </c>
      <c r="S6" s="204" t="s">
        <v>971</v>
      </c>
      <c r="T6" s="163"/>
    </row>
    <row r="7" spans="1:21" s="169" customFormat="1" ht="19.95" customHeight="1">
      <c r="A7" s="208"/>
      <c r="B7" s="143" t="s">
        <v>109</v>
      </c>
      <c r="C7" s="163"/>
      <c r="D7" s="168" t="s">
        <v>110</v>
      </c>
      <c r="E7" s="164" t="s">
        <v>82</v>
      </c>
      <c r="F7" s="165">
        <f>4+2</f>
        <v>6</v>
      </c>
      <c r="G7" s="166" t="s">
        <v>111</v>
      </c>
      <c r="H7" s="167" t="s">
        <v>106</v>
      </c>
      <c r="I7" s="168" t="s">
        <v>107</v>
      </c>
      <c r="J7" s="193" t="str">
        <f t="shared" si="0"/>
        <v>块存储（均衡型-国产）服务器-TG225 B1</v>
      </c>
      <c r="K7" s="202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04" t="s">
        <v>932</v>
      </c>
      <c r="M7" s="204" t="s">
        <v>86</v>
      </c>
      <c r="N7" s="204" t="s">
        <v>933</v>
      </c>
      <c r="O7" s="204" t="s">
        <v>112</v>
      </c>
      <c r="P7" s="204" t="s">
        <v>96</v>
      </c>
      <c r="Q7" s="204">
        <v>50000</v>
      </c>
      <c r="R7" s="204" t="s">
        <v>89</v>
      </c>
      <c r="S7" s="204" t="s">
        <v>971</v>
      </c>
      <c r="T7" s="163"/>
    </row>
    <row r="8" spans="1:21" s="169" customFormat="1" ht="19.95" customHeight="1">
      <c r="A8" s="208"/>
      <c r="B8" s="143">
        <v>7</v>
      </c>
      <c r="C8" s="163"/>
      <c r="D8" s="168" t="s">
        <v>113</v>
      </c>
      <c r="E8" s="164" t="s">
        <v>82</v>
      </c>
      <c r="F8" s="165">
        <v>4</v>
      </c>
      <c r="G8" s="166" t="s">
        <v>114</v>
      </c>
      <c r="H8" s="167" t="s">
        <v>84</v>
      </c>
      <c r="I8" s="168" t="s">
        <v>85</v>
      </c>
      <c r="J8" s="193" t="str">
        <f t="shared" si="0"/>
        <v>文件存储（存储）服务器-ZXCLOUD R5300 G4X</v>
      </c>
      <c r="K8" s="202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04" t="s">
        <v>928</v>
      </c>
      <c r="M8" s="204" t="s">
        <v>86</v>
      </c>
      <c r="N8" s="204" t="s">
        <v>933</v>
      </c>
      <c r="O8" s="204" t="s">
        <v>95</v>
      </c>
      <c r="P8" s="204" t="s">
        <v>96</v>
      </c>
      <c r="Q8" s="204">
        <v>50000</v>
      </c>
      <c r="R8" s="204" t="s">
        <v>89</v>
      </c>
      <c r="S8" s="204" t="s">
        <v>971</v>
      </c>
      <c r="T8" s="163"/>
    </row>
    <row r="9" spans="1:21" s="169" customFormat="1" ht="19.95" customHeight="1">
      <c r="A9" s="208"/>
      <c r="B9" s="143" t="s">
        <v>115</v>
      </c>
      <c r="C9" s="163"/>
      <c r="D9" s="164" t="s">
        <v>116</v>
      </c>
      <c r="E9" s="164" t="s">
        <v>82</v>
      </c>
      <c r="F9" s="165">
        <v>2</v>
      </c>
      <c r="G9" s="166" t="s">
        <v>117</v>
      </c>
      <c r="H9" s="167" t="s">
        <v>84</v>
      </c>
      <c r="I9" s="168" t="s">
        <v>85</v>
      </c>
      <c r="J9" s="193" t="str">
        <f t="shared" si="0"/>
        <v>文件存储（管理）服务器-ZXCLOUD R5300 G4X</v>
      </c>
      <c r="K9" s="202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04" t="s">
        <v>928</v>
      </c>
      <c r="M9" s="204" t="s">
        <v>86</v>
      </c>
      <c r="N9" s="204" t="s">
        <v>933</v>
      </c>
      <c r="O9" s="204" t="s">
        <v>118</v>
      </c>
      <c r="P9" s="204" t="s">
        <v>96</v>
      </c>
      <c r="Q9" s="204">
        <v>50000</v>
      </c>
      <c r="R9" s="204" t="s">
        <v>89</v>
      </c>
      <c r="S9" s="204" t="s">
        <v>971</v>
      </c>
      <c r="T9" s="163"/>
    </row>
    <row r="10" spans="1:21" s="169" customFormat="1" ht="19.95" customHeight="1">
      <c r="A10" s="208"/>
      <c r="B10" s="143" t="s">
        <v>119</v>
      </c>
      <c r="C10" s="163"/>
      <c r="D10" s="164" t="s">
        <v>120</v>
      </c>
      <c r="E10" s="164" t="s">
        <v>82</v>
      </c>
      <c r="F10" s="165">
        <v>2</v>
      </c>
      <c r="G10" s="166" t="s">
        <v>121</v>
      </c>
      <c r="H10" s="167" t="s">
        <v>84</v>
      </c>
      <c r="I10" s="168" t="s">
        <v>85</v>
      </c>
      <c r="J10" s="193" t="str">
        <f t="shared" si="0"/>
        <v>文件存储（网关）服务器-ZXCLOUD R5300 G4X</v>
      </c>
      <c r="K10" s="202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04" t="s">
        <v>928</v>
      </c>
      <c r="M10" s="204" t="s">
        <v>86</v>
      </c>
      <c r="N10" s="204" t="s">
        <v>933</v>
      </c>
      <c r="O10" s="204" t="s">
        <v>95</v>
      </c>
      <c r="P10" s="204" t="s">
        <v>96</v>
      </c>
      <c r="Q10" s="204">
        <v>50000</v>
      </c>
      <c r="R10" s="204" t="s">
        <v>89</v>
      </c>
      <c r="S10" s="204" t="s">
        <v>971</v>
      </c>
      <c r="T10" s="163"/>
    </row>
    <row r="11" spans="1:21" s="169" customFormat="1" ht="19.95" customHeight="1">
      <c r="A11" s="208"/>
      <c r="B11" s="143" t="s">
        <v>122</v>
      </c>
      <c r="C11" s="163"/>
      <c r="D11" s="165" t="s">
        <v>123</v>
      </c>
      <c r="E11" s="164" t="s">
        <v>82</v>
      </c>
      <c r="F11" s="165">
        <v>4</v>
      </c>
      <c r="G11" s="166" t="s">
        <v>124</v>
      </c>
      <c r="H11" s="167" t="s">
        <v>84</v>
      </c>
      <c r="I11" s="168" t="s">
        <v>85</v>
      </c>
      <c r="J11" s="193" t="str">
        <f t="shared" si="0"/>
        <v>网元服务器-ZXCLOUD R5300 G4X</v>
      </c>
      <c r="K11" s="202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04" t="s">
        <v>928</v>
      </c>
      <c r="M11" s="204" t="s">
        <v>86</v>
      </c>
      <c r="N11" s="204" t="s">
        <v>934</v>
      </c>
      <c r="O11" s="204" t="s">
        <v>125</v>
      </c>
      <c r="P11" s="204" t="s">
        <v>96</v>
      </c>
      <c r="Q11" s="204">
        <v>50000</v>
      </c>
      <c r="R11" s="204" t="s">
        <v>89</v>
      </c>
      <c r="S11" s="204" t="s">
        <v>971</v>
      </c>
      <c r="T11" s="163"/>
    </row>
    <row r="12" spans="1:21" s="169" customFormat="1" ht="19.95" customHeight="1">
      <c r="A12" s="208"/>
      <c r="B12" s="143" t="s">
        <v>126</v>
      </c>
      <c r="C12" s="163"/>
      <c r="D12" s="165" t="s">
        <v>127</v>
      </c>
      <c r="E12" s="164" t="s">
        <v>82</v>
      </c>
      <c r="F12" s="165">
        <v>4</v>
      </c>
      <c r="G12" s="170" t="s">
        <v>128</v>
      </c>
      <c r="H12" s="167" t="s">
        <v>84</v>
      </c>
      <c r="I12" s="168" t="s">
        <v>85</v>
      </c>
      <c r="J12" s="193" t="str">
        <f t="shared" si="0"/>
        <v>管理服务器-ZXCLOUD R5300 G4X</v>
      </c>
      <c r="K12" s="202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04" t="s">
        <v>928</v>
      </c>
      <c r="M12" s="204" t="s">
        <v>86</v>
      </c>
      <c r="N12" s="204" t="s">
        <v>935</v>
      </c>
      <c r="O12" s="204" t="s">
        <v>87</v>
      </c>
      <c r="P12" s="204" t="s">
        <v>96</v>
      </c>
      <c r="Q12" s="204">
        <v>50000</v>
      </c>
      <c r="R12" s="204" t="s">
        <v>89</v>
      </c>
      <c r="S12" s="204" t="s">
        <v>971</v>
      </c>
      <c r="T12" s="163"/>
    </row>
    <row r="13" spans="1:21" s="169" customFormat="1" ht="19.95" customHeight="1">
      <c r="A13" s="208"/>
      <c r="B13" s="143" t="s">
        <v>129</v>
      </c>
      <c r="C13" s="163"/>
      <c r="D13" s="171" t="s">
        <v>926</v>
      </c>
      <c r="E13" s="164" t="s">
        <v>82</v>
      </c>
      <c r="F13" s="165">
        <v>3</v>
      </c>
      <c r="G13" s="172" t="s">
        <v>130</v>
      </c>
      <c r="H13" s="167" t="s">
        <v>84</v>
      </c>
      <c r="I13" s="168" t="s">
        <v>85</v>
      </c>
      <c r="J13" s="193" t="str">
        <f t="shared" si="0"/>
        <v>抗DDOS服务器-ZXCLOUD R5300 G4X</v>
      </c>
      <c r="K13" s="202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04" t="s">
        <v>928</v>
      </c>
      <c r="M13" s="204" t="s">
        <v>86</v>
      </c>
      <c r="N13" s="204" t="s">
        <v>935</v>
      </c>
      <c r="O13" s="204" t="s">
        <v>95</v>
      </c>
      <c r="P13" s="204" t="s">
        <v>96</v>
      </c>
      <c r="Q13" s="204">
        <v>50000</v>
      </c>
      <c r="R13" s="204" t="s">
        <v>89</v>
      </c>
      <c r="S13" s="204" t="s">
        <v>971</v>
      </c>
      <c r="T13" s="163"/>
    </row>
    <row r="14" spans="1:21" s="169" customFormat="1" ht="19.95" customHeight="1">
      <c r="A14" s="182"/>
      <c r="B14" s="183"/>
      <c r="C14" s="184"/>
      <c r="D14" s="185"/>
      <c r="E14" s="186"/>
      <c r="F14" s="187"/>
      <c r="G14" s="188"/>
      <c r="H14" s="189"/>
      <c r="I14" s="190"/>
      <c r="J14" s="194"/>
      <c r="K14" s="203" t="s">
        <v>927</v>
      </c>
      <c r="L14" s="190"/>
      <c r="M14" s="186"/>
      <c r="N14" s="186"/>
      <c r="O14" s="186"/>
      <c r="P14" s="186"/>
      <c r="Q14" s="186"/>
      <c r="R14" s="186"/>
      <c r="S14" s="186"/>
      <c r="T14" s="184"/>
    </row>
    <row r="15" spans="1:21" s="169" customFormat="1" ht="19.95" customHeight="1">
      <c r="A15" s="208" t="s">
        <v>131</v>
      </c>
      <c r="B15" s="143" t="s">
        <v>132</v>
      </c>
      <c r="C15" s="163"/>
      <c r="D15" s="173" t="s">
        <v>133</v>
      </c>
      <c r="E15" s="174" t="s">
        <v>82</v>
      </c>
      <c r="F15" s="174">
        <v>2</v>
      </c>
      <c r="G15" s="170" t="s">
        <v>134</v>
      </c>
      <c r="H15" s="167" t="s">
        <v>135</v>
      </c>
      <c r="I15" s="175" t="s">
        <v>136</v>
      </c>
      <c r="J15" s="193" t="str">
        <f t="shared" si="0"/>
        <v>核心交换机-S12508G-AF</v>
      </c>
      <c r="K15" s="202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04" t="s">
        <v>936</v>
      </c>
      <c r="M15" s="204" t="s">
        <v>86</v>
      </c>
      <c r="N15" s="204" t="s">
        <v>44</v>
      </c>
      <c r="O15" s="204"/>
      <c r="P15" s="204"/>
      <c r="Q15" s="204" t="s">
        <v>137</v>
      </c>
      <c r="R15" s="204" t="s">
        <v>138</v>
      </c>
      <c r="S15" s="204" t="s">
        <v>916</v>
      </c>
      <c r="T15" s="163"/>
    </row>
    <row r="16" spans="1:21" s="169" customFormat="1" ht="19.95" customHeight="1">
      <c r="A16" s="208"/>
      <c r="B16" s="143" t="s">
        <v>90</v>
      </c>
      <c r="C16" s="163"/>
      <c r="D16" s="176" t="s">
        <v>139</v>
      </c>
      <c r="E16" s="174" t="s">
        <v>82</v>
      </c>
      <c r="F16" s="177">
        <v>2</v>
      </c>
      <c r="G16" s="170" t="s">
        <v>140</v>
      </c>
      <c r="H16" s="167" t="s">
        <v>141</v>
      </c>
      <c r="I16" s="175" t="s">
        <v>142</v>
      </c>
      <c r="J16" s="193" t="str">
        <f t="shared" si="0"/>
        <v>25Gleaf交换机（裸金属）-RG-S6510-48VS8CQ</v>
      </c>
      <c r="K16" s="202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04" t="s">
        <v>937</v>
      </c>
      <c r="M16" s="204" t="s">
        <v>86</v>
      </c>
      <c r="N16" s="204" t="s">
        <v>44</v>
      </c>
      <c r="O16" s="204"/>
      <c r="P16" s="204"/>
      <c r="Q16" s="204" t="s">
        <v>137</v>
      </c>
      <c r="R16" s="204" t="s">
        <v>138</v>
      </c>
      <c r="S16" s="204" t="s">
        <v>938</v>
      </c>
      <c r="T16" s="163"/>
    </row>
    <row r="17" spans="1:20" s="169" customFormat="1" ht="19.95" customHeight="1">
      <c r="A17" s="208"/>
      <c r="B17" s="143" t="s">
        <v>97</v>
      </c>
      <c r="C17" s="163"/>
      <c r="D17" s="176" t="s">
        <v>143</v>
      </c>
      <c r="E17" s="174" t="s">
        <v>82</v>
      </c>
      <c r="F17" s="177">
        <v>4</v>
      </c>
      <c r="G17" s="170" t="s">
        <v>140</v>
      </c>
      <c r="H17" s="167" t="s">
        <v>135</v>
      </c>
      <c r="I17" s="175" t="s">
        <v>144</v>
      </c>
      <c r="J17" s="193" t="str">
        <f t="shared" si="0"/>
        <v>25Gleaf交换机（宿主机+存储）-S6825-54HF</v>
      </c>
      <c r="K17" s="202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04" t="s">
        <v>939</v>
      </c>
      <c r="M17" s="204" t="s">
        <v>86</v>
      </c>
      <c r="N17" s="204" t="s">
        <v>44</v>
      </c>
      <c r="O17" s="204"/>
      <c r="P17" s="204"/>
      <c r="Q17" s="204" t="s">
        <v>137</v>
      </c>
      <c r="R17" s="204" t="s">
        <v>138</v>
      </c>
      <c r="S17" s="204" t="s">
        <v>940</v>
      </c>
      <c r="T17" s="163"/>
    </row>
    <row r="18" spans="1:20" s="169" customFormat="1" ht="19.95" customHeight="1">
      <c r="A18" s="208"/>
      <c r="B18" s="143" t="s">
        <v>100</v>
      </c>
      <c r="C18" s="163"/>
      <c r="D18" s="176" t="s">
        <v>145</v>
      </c>
      <c r="E18" s="174" t="s">
        <v>82</v>
      </c>
      <c r="F18" s="177">
        <v>4</v>
      </c>
      <c r="G18" s="170" t="s">
        <v>140</v>
      </c>
      <c r="H18" s="167" t="s">
        <v>135</v>
      </c>
      <c r="I18" s="175" t="s">
        <v>144</v>
      </c>
      <c r="J18" s="193" t="str">
        <f t="shared" si="0"/>
        <v>25Gleaf交换机（功能区）-S6825-54HF</v>
      </c>
      <c r="K18" s="202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04" t="s">
        <v>939</v>
      </c>
      <c r="M18" s="204" t="s">
        <v>86</v>
      </c>
      <c r="N18" s="204" t="s">
        <v>44</v>
      </c>
      <c r="O18" s="204"/>
      <c r="P18" s="204"/>
      <c r="Q18" s="204" t="s">
        <v>137</v>
      </c>
      <c r="R18" s="204" t="s">
        <v>138</v>
      </c>
      <c r="S18" s="204" t="s">
        <v>941</v>
      </c>
      <c r="T18" s="163"/>
    </row>
    <row r="19" spans="1:20" s="169" customFormat="1" ht="19.95" customHeight="1">
      <c r="A19" s="208"/>
      <c r="B19" s="143" t="s">
        <v>103</v>
      </c>
      <c r="C19" s="163"/>
      <c r="D19" s="176" t="s">
        <v>146</v>
      </c>
      <c r="E19" s="174" t="s">
        <v>82</v>
      </c>
      <c r="F19" s="177">
        <v>2</v>
      </c>
      <c r="G19" s="170" t="s">
        <v>147</v>
      </c>
      <c r="H19" s="167" t="s">
        <v>135</v>
      </c>
      <c r="I19" s="175" t="s">
        <v>148</v>
      </c>
      <c r="J19" s="193" t="str">
        <f t="shared" si="0"/>
        <v>管理核心交换机-S6900-54HQF-F</v>
      </c>
      <c r="K19" s="202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04" t="s">
        <v>942</v>
      </c>
      <c r="M19" s="204" t="s">
        <v>86</v>
      </c>
      <c r="N19" s="204" t="s">
        <v>44</v>
      </c>
      <c r="O19" s="204"/>
      <c r="P19" s="204"/>
      <c r="Q19" s="204" t="s">
        <v>137</v>
      </c>
      <c r="R19" s="204" t="s">
        <v>138</v>
      </c>
      <c r="S19" s="204" t="s">
        <v>943</v>
      </c>
      <c r="T19" s="163"/>
    </row>
    <row r="20" spans="1:20" s="169" customFormat="1" ht="19.95" customHeight="1">
      <c r="A20" s="208"/>
      <c r="B20" s="143" t="s">
        <v>109</v>
      </c>
      <c r="C20" s="163"/>
      <c r="D20" s="176" t="s">
        <v>149</v>
      </c>
      <c r="E20" s="174" t="s">
        <v>82</v>
      </c>
      <c r="F20" s="177">
        <v>4</v>
      </c>
      <c r="G20" s="170" t="s">
        <v>150</v>
      </c>
      <c r="H20" s="167" t="s">
        <v>135</v>
      </c>
      <c r="I20" s="175" t="s">
        <v>151</v>
      </c>
      <c r="J20" s="193" t="str">
        <f t="shared" si="0"/>
        <v>千兆管理交换机（业务区）-S5554S-EI-D</v>
      </c>
      <c r="K20" s="202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04" t="s">
        <v>944</v>
      </c>
      <c r="M20" s="204" t="s">
        <v>86</v>
      </c>
      <c r="N20" s="204" t="s">
        <v>44</v>
      </c>
      <c r="O20" s="204"/>
      <c r="P20" s="204"/>
      <c r="Q20" s="204" t="s">
        <v>137</v>
      </c>
      <c r="R20" s="204" t="s">
        <v>138</v>
      </c>
      <c r="S20" s="204" t="s">
        <v>945</v>
      </c>
      <c r="T20" s="163"/>
    </row>
    <row r="21" spans="1:20" s="169" customFormat="1" ht="19.95" customHeight="1">
      <c r="A21" s="208"/>
      <c r="B21" s="143" t="s">
        <v>152</v>
      </c>
      <c r="C21" s="163"/>
      <c r="D21" s="176" t="s">
        <v>153</v>
      </c>
      <c r="E21" s="174" t="s">
        <v>82</v>
      </c>
      <c r="F21" s="177">
        <v>2</v>
      </c>
      <c r="G21" s="170" t="s">
        <v>150</v>
      </c>
      <c r="H21" s="167" t="s">
        <v>135</v>
      </c>
      <c r="I21" s="175" t="s">
        <v>151</v>
      </c>
      <c r="J21" s="193" t="str">
        <f t="shared" si="0"/>
        <v>千兆管理交换机（功能区）-S5554S-EI-D</v>
      </c>
      <c r="K21" s="202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04" t="s">
        <v>944</v>
      </c>
      <c r="M21" s="204" t="s">
        <v>86</v>
      </c>
      <c r="N21" s="204" t="s">
        <v>44</v>
      </c>
      <c r="O21" s="204"/>
      <c r="P21" s="204"/>
      <c r="Q21" s="204" t="s">
        <v>137</v>
      </c>
      <c r="R21" s="204" t="s">
        <v>138</v>
      </c>
      <c r="S21" s="204" t="s">
        <v>946</v>
      </c>
      <c r="T21" s="163"/>
    </row>
    <row r="22" spans="1:20" s="169" customFormat="1" ht="19.95" customHeight="1">
      <c r="A22" s="208"/>
      <c r="B22" s="143" t="s">
        <v>115</v>
      </c>
      <c r="C22" s="163"/>
      <c r="D22" s="176" t="s">
        <v>154</v>
      </c>
      <c r="E22" s="174" t="s">
        <v>82</v>
      </c>
      <c r="F22" s="177">
        <v>3</v>
      </c>
      <c r="G22" s="170" t="s">
        <v>150</v>
      </c>
      <c r="H22" s="167" t="s">
        <v>135</v>
      </c>
      <c r="I22" s="175" t="s">
        <v>151</v>
      </c>
      <c r="J22" s="193" t="str">
        <f t="shared" si="0"/>
        <v>千兆带外管理交换机-S5554S-EI-D</v>
      </c>
      <c r="K22" s="202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04" t="s">
        <v>944</v>
      </c>
      <c r="M22" s="204" t="s">
        <v>86</v>
      </c>
      <c r="N22" s="204" t="s">
        <v>44</v>
      </c>
      <c r="O22" s="204"/>
      <c r="P22" s="204"/>
      <c r="Q22" s="204" t="s">
        <v>137</v>
      </c>
      <c r="R22" s="204" t="s">
        <v>138</v>
      </c>
      <c r="S22" s="204" t="s">
        <v>947</v>
      </c>
      <c r="T22" s="163"/>
    </row>
    <row r="23" spans="1:20" s="169" customFormat="1" ht="19.95" customHeight="1">
      <c r="A23" s="208"/>
      <c r="B23" s="143" t="s">
        <v>119</v>
      </c>
      <c r="C23" s="163"/>
      <c r="D23" s="176" t="s">
        <v>155</v>
      </c>
      <c r="E23" s="174" t="s">
        <v>82</v>
      </c>
      <c r="F23" s="177">
        <v>2</v>
      </c>
      <c r="G23" s="170" t="s">
        <v>147</v>
      </c>
      <c r="H23" s="167" t="s">
        <v>135</v>
      </c>
      <c r="I23" s="175" t="s">
        <v>148</v>
      </c>
      <c r="J23" s="193" t="str">
        <f t="shared" si="0"/>
        <v>大客户专线接入交换机-S6900-54HQF-F</v>
      </c>
      <c r="K23" s="202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04" t="s">
        <v>942</v>
      </c>
      <c r="M23" s="204" t="s">
        <v>86</v>
      </c>
      <c r="N23" s="204" t="s">
        <v>44</v>
      </c>
      <c r="O23" s="204"/>
      <c r="P23" s="204"/>
      <c r="Q23" s="204" t="s">
        <v>137</v>
      </c>
      <c r="R23" s="204" t="s">
        <v>138</v>
      </c>
      <c r="S23" s="204" t="s">
        <v>948</v>
      </c>
      <c r="T23" s="163"/>
    </row>
    <row r="24" spans="1:20" s="169" customFormat="1" ht="19.95" customHeight="1">
      <c r="A24" s="208"/>
      <c r="B24" s="143" t="s">
        <v>122</v>
      </c>
      <c r="C24" s="163"/>
      <c r="D24" s="174" t="s">
        <v>156</v>
      </c>
      <c r="E24" s="174" t="s">
        <v>82</v>
      </c>
      <c r="F24" s="177">
        <v>1</v>
      </c>
      <c r="G24" s="170" t="s">
        <v>157</v>
      </c>
      <c r="H24" s="167" t="s">
        <v>158</v>
      </c>
      <c r="I24" s="174" t="s">
        <v>159</v>
      </c>
      <c r="J24" s="193" t="str">
        <f t="shared" si="0"/>
        <v>串口交换机-ACS8000</v>
      </c>
      <c r="K24" s="202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04" t="s">
        <v>949</v>
      </c>
      <c r="M24" s="204" t="s">
        <v>86</v>
      </c>
      <c r="N24" s="204" t="s">
        <v>44</v>
      </c>
      <c r="O24" s="204"/>
      <c r="P24" s="204"/>
      <c r="Q24" s="204" t="s">
        <v>137</v>
      </c>
      <c r="R24" s="204" t="s">
        <v>138</v>
      </c>
      <c r="S24" s="204" t="s">
        <v>950</v>
      </c>
      <c r="T24" s="163"/>
    </row>
    <row r="25" spans="1:20" s="169" customFormat="1" ht="19.95" customHeight="1">
      <c r="A25" s="208"/>
      <c r="B25" s="143" t="s">
        <v>126</v>
      </c>
      <c r="C25" s="163"/>
      <c r="D25" s="174" t="s">
        <v>160</v>
      </c>
      <c r="E25" s="174" t="s">
        <v>82</v>
      </c>
      <c r="F25" s="177">
        <v>2</v>
      </c>
      <c r="G25" s="172" t="s">
        <v>161</v>
      </c>
      <c r="H25" s="167" t="s">
        <v>135</v>
      </c>
      <c r="I25" s="175" t="s">
        <v>162</v>
      </c>
      <c r="J25" s="193" t="str">
        <f t="shared" si="0"/>
        <v>业务防火墙-M9010</v>
      </c>
      <c r="K25" s="202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04" t="s">
        <v>951</v>
      </c>
      <c r="M25" s="204" t="s">
        <v>86</v>
      </c>
      <c r="N25" s="204" t="s">
        <v>44</v>
      </c>
      <c r="O25" s="204"/>
      <c r="P25" s="204"/>
      <c r="Q25" s="204" t="s">
        <v>137</v>
      </c>
      <c r="R25" s="204" t="s">
        <v>138</v>
      </c>
      <c r="S25" s="204" t="s">
        <v>952</v>
      </c>
      <c r="T25" s="163"/>
    </row>
    <row r="26" spans="1:20" s="169" customFormat="1" ht="19.95" customHeight="1">
      <c r="A26" s="208"/>
      <c r="B26" s="143" t="s">
        <v>129</v>
      </c>
      <c r="C26" s="163"/>
      <c r="D26" s="174" t="s">
        <v>163</v>
      </c>
      <c r="E26" s="174" t="s">
        <v>82</v>
      </c>
      <c r="F26" s="177">
        <v>2</v>
      </c>
      <c r="G26" s="172" t="s">
        <v>164</v>
      </c>
      <c r="H26" s="167" t="s">
        <v>135</v>
      </c>
      <c r="I26" s="175" t="s">
        <v>165</v>
      </c>
      <c r="J26" s="193" t="str">
        <f t="shared" si="0"/>
        <v>管理防火墙-SecPath F5000-M</v>
      </c>
      <c r="K26" s="202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04" t="s">
        <v>953</v>
      </c>
      <c r="M26" s="204" t="s">
        <v>86</v>
      </c>
      <c r="N26" s="204" t="s">
        <v>44</v>
      </c>
      <c r="O26" s="204"/>
      <c r="P26" s="204"/>
      <c r="Q26" s="204" t="s">
        <v>137</v>
      </c>
      <c r="R26" s="204" t="s">
        <v>138</v>
      </c>
      <c r="S26" s="204" t="s">
        <v>954</v>
      </c>
      <c r="T26" s="163"/>
    </row>
    <row r="27" spans="1:20" s="169" customFormat="1" ht="19.95" customHeight="1">
      <c r="A27" s="208"/>
      <c r="B27" s="143" t="s">
        <v>166</v>
      </c>
      <c r="C27" s="163"/>
      <c r="D27" s="174" t="s">
        <v>167</v>
      </c>
      <c r="E27" s="174" t="s">
        <v>82</v>
      </c>
      <c r="F27" s="178">
        <v>4</v>
      </c>
      <c r="G27" s="172" t="s">
        <v>168</v>
      </c>
      <c r="H27" s="167" t="s">
        <v>135</v>
      </c>
      <c r="I27" s="175" t="s">
        <v>148</v>
      </c>
      <c r="J27" s="193" t="str">
        <f t="shared" si="0"/>
        <v>边界交换机-S6900-54HQF-F</v>
      </c>
      <c r="K27" s="202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04" t="s">
        <v>942</v>
      </c>
      <c r="M27" s="204" t="s">
        <v>86</v>
      </c>
      <c r="N27" s="204" t="s">
        <v>44</v>
      </c>
      <c r="O27" s="204"/>
      <c r="P27" s="204"/>
      <c r="Q27" s="204" t="s">
        <v>137</v>
      </c>
      <c r="R27" s="204" t="s">
        <v>138</v>
      </c>
      <c r="S27" s="204" t="s">
        <v>955</v>
      </c>
      <c r="T27" s="163"/>
    </row>
    <row r="28" spans="1:20" s="169" customFormat="1" ht="19.95" customHeight="1">
      <c r="A28" s="208"/>
      <c r="B28" s="143" t="s">
        <v>169</v>
      </c>
      <c r="C28" s="163"/>
      <c r="D28" s="174" t="s">
        <v>170</v>
      </c>
      <c r="E28" s="174" t="s">
        <v>82</v>
      </c>
      <c r="F28" s="177">
        <v>2</v>
      </c>
      <c r="G28" s="172" t="s">
        <v>171</v>
      </c>
      <c r="H28" s="167" t="s">
        <v>135</v>
      </c>
      <c r="I28" s="175" t="s">
        <v>172</v>
      </c>
      <c r="J28" s="193" t="str">
        <f t="shared" si="0"/>
        <v>IPS-T9008-S</v>
      </c>
      <c r="K28" s="202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04" t="s">
        <v>956</v>
      </c>
      <c r="M28" s="204" t="s">
        <v>86</v>
      </c>
      <c r="N28" s="204" t="s">
        <v>44</v>
      </c>
      <c r="O28" s="204"/>
      <c r="P28" s="204"/>
      <c r="Q28" s="204" t="s">
        <v>137</v>
      </c>
      <c r="R28" s="204" t="s">
        <v>138</v>
      </c>
      <c r="S28" s="204" t="s">
        <v>957</v>
      </c>
      <c r="T28" s="163"/>
    </row>
  </sheetData>
  <mergeCells count="2">
    <mergeCell ref="A2:A13"/>
    <mergeCell ref="A15:A28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4" t="s">
        <v>60</v>
      </c>
      <c r="B1" s="125" t="str">
        <f>项目信息!C12</f>
        <v>10.13.1.136</v>
      </c>
      <c r="C1" s="125" t="str">
        <f>项目信息!D12</f>
        <v>云调采集机-1</v>
      </c>
    </row>
    <row r="2" spans="1:15" ht="14.4">
      <c r="A2" s="124" t="s">
        <v>63</v>
      </c>
      <c r="B2" s="125" t="str">
        <f>项目信息!C13</f>
        <v>10.13.1.137</v>
      </c>
      <c r="C2" s="125" t="str">
        <f>项目信息!D13</f>
        <v>云调采集机-2</v>
      </c>
    </row>
    <row r="5" spans="1:15">
      <c r="A5" s="40" t="s">
        <v>173</v>
      </c>
    </row>
    <row r="6" spans="1:15" s="20" customFormat="1" ht="16.95" customHeight="1">
      <c r="A6" s="209" t="s">
        <v>174</v>
      </c>
      <c r="B6" s="126" t="s">
        <v>175</v>
      </c>
      <c r="C6" s="126" t="s">
        <v>176</v>
      </c>
      <c r="D6" s="126" t="s">
        <v>177</v>
      </c>
      <c r="E6" s="126" t="s">
        <v>178</v>
      </c>
      <c r="F6" s="126" t="s">
        <v>179</v>
      </c>
      <c r="G6" s="126" t="s">
        <v>180</v>
      </c>
      <c r="I6" s="139"/>
      <c r="J6" s="139"/>
      <c r="K6" s="139"/>
      <c r="L6" s="139"/>
      <c r="M6" s="139"/>
      <c r="N6" s="139"/>
      <c r="O6" s="139"/>
    </row>
    <row r="7" spans="1:15" s="20" customFormat="1" ht="16.95" customHeight="1">
      <c r="A7" s="209"/>
      <c r="B7" s="127">
        <v>2</v>
      </c>
      <c r="C7" s="127" t="s">
        <v>80</v>
      </c>
      <c r="D7" s="127" t="s">
        <v>181</v>
      </c>
      <c r="E7" s="127" t="s">
        <v>182</v>
      </c>
      <c r="F7" s="128" t="s">
        <v>183</v>
      </c>
      <c r="G7" s="127" t="s">
        <v>184</v>
      </c>
      <c r="I7" s="139"/>
      <c r="J7" s="139"/>
      <c r="K7" s="139"/>
      <c r="L7" s="139"/>
      <c r="M7" s="139"/>
      <c r="N7" s="139"/>
      <c r="O7" s="139"/>
    </row>
    <row r="8" spans="1:15" s="20" customFormat="1" ht="16.95" customHeight="1">
      <c r="A8" s="209"/>
      <c r="B8" s="127">
        <v>3</v>
      </c>
      <c r="C8" s="127" t="s">
        <v>80</v>
      </c>
      <c r="D8" s="127" t="s">
        <v>185</v>
      </c>
      <c r="E8" s="127" t="s">
        <v>186</v>
      </c>
      <c r="F8" s="128" t="s">
        <v>183</v>
      </c>
      <c r="G8" s="127" t="s">
        <v>184</v>
      </c>
      <c r="I8" s="139"/>
      <c r="J8" s="139"/>
      <c r="K8" s="139"/>
      <c r="L8" s="139"/>
      <c r="M8" s="139"/>
      <c r="N8" s="139"/>
      <c r="O8" s="139"/>
    </row>
    <row r="9" spans="1:15" s="20" customFormat="1" ht="16.95" customHeight="1">
      <c r="A9" s="209"/>
      <c r="B9" s="127">
        <v>3</v>
      </c>
      <c r="C9" s="127" t="s">
        <v>80</v>
      </c>
      <c r="D9" s="127" t="s">
        <v>187</v>
      </c>
      <c r="E9" s="127" t="s">
        <v>188</v>
      </c>
      <c r="F9" s="128" t="s">
        <v>183</v>
      </c>
      <c r="G9" s="127" t="s">
        <v>184</v>
      </c>
      <c r="H9" s="20" t="s">
        <v>189</v>
      </c>
      <c r="I9" s="139"/>
      <c r="J9" s="139"/>
      <c r="K9" s="139"/>
      <c r="L9" s="139"/>
      <c r="M9" s="139"/>
      <c r="N9" s="139"/>
      <c r="O9" s="139"/>
    </row>
    <row r="10" spans="1:15" s="20" customFormat="1" ht="16.95" customHeight="1">
      <c r="A10" s="209"/>
      <c r="B10" s="127">
        <v>4</v>
      </c>
      <c r="C10" s="127" t="s">
        <v>80</v>
      </c>
      <c r="D10" s="127" t="s">
        <v>190</v>
      </c>
      <c r="E10" s="127" t="s">
        <v>191</v>
      </c>
      <c r="F10" s="128" t="s">
        <v>183</v>
      </c>
      <c r="G10" s="127" t="s">
        <v>184</v>
      </c>
      <c r="H10" s="20" t="s">
        <v>192</v>
      </c>
      <c r="I10" s="139"/>
      <c r="J10" s="139"/>
      <c r="K10" s="139"/>
      <c r="L10" s="139"/>
      <c r="M10" s="139"/>
      <c r="N10" s="139"/>
      <c r="O10" s="139"/>
    </row>
    <row r="11" spans="1:15" s="20" customFormat="1" ht="16.95" customHeight="1">
      <c r="A11" s="209"/>
      <c r="B11" s="127">
        <v>4</v>
      </c>
      <c r="C11" s="127" t="s">
        <v>80</v>
      </c>
      <c r="D11" s="127" t="s">
        <v>185</v>
      </c>
      <c r="E11" s="127" t="s">
        <v>193</v>
      </c>
      <c r="F11" s="128" t="s">
        <v>183</v>
      </c>
      <c r="G11" s="127" t="s">
        <v>184</v>
      </c>
      <c r="I11" s="139"/>
      <c r="J11" s="139"/>
      <c r="K11" s="139"/>
      <c r="L11" s="139"/>
      <c r="M11" s="139"/>
      <c r="N11" s="139"/>
      <c r="O11" s="139"/>
    </row>
    <row r="12" spans="1:15" s="20" customFormat="1" ht="16.95" customHeight="1">
      <c r="A12" s="209"/>
      <c r="B12" s="127">
        <v>4</v>
      </c>
      <c r="C12" s="127" t="s">
        <v>80</v>
      </c>
      <c r="D12" s="127" t="s">
        <v>187</v>
      </c>
      <c r="E12" s="127" t="s">
        <v>194</v>
      </c>
      <c r="F12" s="128" t="s">
        <v>183</v>
      </c>
      <c r="G12" s="127" t="s">
        <v>184</v>
      </c>
      <c r="H12" s="20" t="s">
        <v>195</v>
      </c>
      <c r="I12" s="139"/>
      <c r="J12" s="139"/>
      <c r="K12" s="139"/>
      <c r="L12" s="139"/>
      <c r="M12" s="139"/>
      <c r="N12" s="139"/>
      <c r="O12" s="139"/>
    </row>
    <row r="13" spans="1:15" s="20" customFormat="1" ht="16.95" customHeight="1">
      <c r="A13" s="209"/>
      <c r="B13" s="127">
        <v>4</v>
      </c>
      <c r="C13" s="127" t="s">
        <v>80</v>
      </c>
      <c r="D13" s="127" t="s">
        <v>187</v>
      </c>
      <c r="E13" s="127" t="s">
        <v>196</v>
      </c>
      <c r="F13" s="128" t="s">
        <v>183</v>
      </c>
      <c r="G13" s="127" t="s">
        <v>184</v>
      </c>
      <c r="H13" s="20" t="s">
        <v>197</v>
      </c>
      <c r="I13" s="139"/>
      <c r="J13" s="139"/>
      <c r="K13" s="139"/>
      <c r="L13" s="139"/>
      <c r="M13" s="139"/>
      <c r="N13" s="139"/>
      <c r="O13" s="139"/>
    </row>
    <row r="14" spans="1:15" s="20" customFormat="1" ht="16.95" customHeight="1">
      <c r="A14" s="209"/>
      <c r="B14" s="127">
        <v>5</v>
      </c>
      <c r="C14" s="127" t="s">
        <v>80</v>
      </c>
      <c r="D14" s="127" t="s">
        <v>185</v>
      </c>
      <c r="E14" s="127" t="s">
        <v>198</v>
      </c>
      <c r="F14" s="128" t="s">
        <v>183</v>
      </c>
      <c r="G14" s="127" t="s">
        <v>184</v>
      </c>
      <c r="I14" s="139"/>
      <c r="J14" s="139"/>
      <c r="K14" s="139"/>
      <c r="L14" s="139"/>
      <c r="M14" s="139"/>
      <c r="N14" s="139"/>
      <c r="O14" s="139"/>
    </row>
    <row r="15" spans="1:15" s="20" customFormat="1" ht="16.95" customHeight="1">
      <c r="A15" s="209"/>
      <c r="B15" s="127">
        <v>6</v>
      </c>
      <c r="C15" s="127" t="s">
        <v>80</v>
      </c>
      <c r="D15" s="127" t="s">
        <v>181</v>
      </c>
      <c r="E15" s="127" t="s">
        <v>199</v>
      </c>
      <c r="F15" s="127" t="s">
        <v>200</v>
      </c>
      <c r="G15" s="127" t="s">
        <v>201</v>
      </c>
      <c r="I15" s="139"/>
      <c r="J15" s="139"/>
      <c r="K15" s="139"/>
      <c r="L15" s="139"/>
      <c r="M15" s="139"/>
      <c r="N15" s="139"/>
      <c r="O15" s="139"/>
    </row>
    <row r="16" spans="1:15" s="20" customFormat="1" ht="16.95" customHeight="1">
      <c r="A16" s="209"/>
      <c r="B16" s="127">
        <v>7</v>
      </c>
      <c r="C16" s="127" t="s">
        <v>80</v>
      </c>
      <c r="D16" s="127" t="s">
        <v>181</v>
      </c>
      <c r="E16" s="127" t="s">
        <v>202</v>
      </c>
      <c r="F16" s="127" t="s">
        <v>203</v>
      </c>
      <c r="G16" s="127" t="s">
        <v>184</v>
      </c>
      <c r="I16" s="139"/>
      <c r="J16" s="139"/>
      <c r="K16" s="139"/>
      <c r="L16" s="139"/>
      <c r="M16" s="139"/>
      <c r="N16" s="139"/>
      <c r="O16" s="139"/>
    </row>
    <row r="17" spans="1:15" s="20" customFormat="1" ht="16.95" customHeight="1">
      <c r="A17" s="209"/>
      <c r="B17" s="129">
        <v>8</v>
      </c>
      <c r="C17" s="129" t="s">
        <v>80</v>
      </c>
      <c r="D17" s="129" t="s">
        <v>181</v>
      </c>
      <c r="E17" s="129" t="s">
        <v>204</v>
      </c>
      <c r="F17" s="129" t="s">
        <v>205</v>
      </c>
      <c r="G17" s="127" t="s">
        <v>184</v>
      </c>
      <c r="I17" s="139"/>
      <c r="J17" s="139"/>
      <c r="K17" s="139"/>
      <c r="L17" s="139"/>
      <c r="M17" s="139"/>
      <c r="N17" s="139"/>
      <c r="O17" s="139"/>
    </row>
    <row r="18" spans="1:15" s="20" customFormat="1" ht="16.95" customHeight="1">
      <c r="A18" s="130"/>
      <c r="B18" s="131"/>
      <c r="C18" s="131"/>
      <c r="D18" s="131"/>
      <c r="E18" s="131"/>
      <c r="F18" s="131"/>
      <c r="G18" s="131"/>
      <c r="I18" s="139"/>
      <c r="J18" s="139"/>
      <c r="K18" s="139"/>
      <c r="L18" s="139"/>
      <c r="M18" s="139"/>
      <c r="N18" s="139"/>
      <c r="O18" s="139"/>
    </row>
    <row r="19" spans="1:15" ht="14.4">
      <c r="A19" s="132" t="s">
        <v>206</v>
      </c>
    </row>
    <row r="20" spans="1:15" ht="14.4">
      <c r="A20" s="133" t="s">
        <v>207</v>
      </c>
    </row>
    <row r="21" spans="1:15">
      <c r="A21" s="192" t="s">
        <v>208</v>
      </c>
    </row>
    <row r="22" spans="1:15">
      <c r="A22" s="192" t="s">
        <v>209</v>
      </c>
    </row>
    <row r="23" spans="1:15">
      <c r="A23" s="192" t="s">
        <v>210</v>
      </c>
    </row>
    <row r="24" spans="1:15">
      <c r="A24" s="192" t="s">
        <v>211</v>
      </c>
    </row>
    <row r="25" spans="1:15">
      <c r="A25" s="134" t="s">
        <v>212</v>
      </c>
    </row>
    <row r="28" spans="1:15">
      <c r="A28" s="40" t="s">
        <v>213</v>
      </c>
    </row>
    <row r="29" spans="1:15">
      <c r="A29" s="192" t="s">
        <v>214</v>
      </c>
    </row>
    <row r="30" spans="1:15">
      <c r="A30" s="192" t="s">
        <v>215</v>
      </c>
    </row>
    <row r="31" spans="1:15">
      <c r="A31" s="134" t="s">
        <v>212</v>
      </c>
    </row>
    <row r="33" spans="1:8" ht="45" customHeight="1"/>
    <row r="34" spans="1:8" ht="22.5" customHeight="1">
      <c r="A34" s="40" t="s">
        <v>216</v>
      </c>
      <c r="C34" s="131"/>
    </row>
    <row r="35" spans="1:8" ht="175.95" customHeight="1">
      <c r="A35" s="135" t="s">
        <v>217</v>
      </c>
      <c r="B35" s="211" t="s">
        <v>218</v>
      </c>
      <c r="C35" s="211"/>
      <c r="D35" s="211"/>
      <c r="E35" s="211" t="s">
        <v>219</v>
      </c>
      <c r="F35" s="211"/>
      <c r="G35" s="211"/>
      <c r="H35" s="136" t="s">
        <v>28</v>
      </c>
    </row>
    <row r="36" spans="1:8" ht="150" customHeight="1">
      <c r="A36" s="137" t="s">
        <v>220</v>
      </c>
      <c r="B36" s="210" t="s">
        <v>221</v>
      </c>
      <c r="C36" s="210"/>
      <c r="D36" s="210"/>
      <c r="E36" s="210" t="s">
        <v>222</v>
      </c>
      <c r="F36" s="210"/>
      <c r="G36" s="210"/>
      <c r="H36" s="138"/>
    </row>
    <row r="37" spans="1:8" ht="211.95" customHeight="1">
      <c r="A37" s="137" t="s">
        <v>223</v>
      </c>
      <c r="B37" s="210" t="s">
        <v>224</v>
      </c>
      <c r="C37" s="210"/>
      <c r="D37" s="210"/>
      <c r="E37" s="210" t="s">
        <v>225</v>
      </c>
      <c r="F37" s="210"/>
      <c r="G37" s="210"/>
      <c r="H37" s="138"/>
    </row>
    <row r="38" spans="1:8" ht="157.94999999999999" customHeight="1">
      <c r="A38" s="137" t="s">
        <v>226</v>
      </c>
      <c r="B38" s="210" t="s">
        <v>227</v>
      </c>
      <c r="C38" s="210"/>
      <c r="D38" s="210"/>
      <c r="E38" s="210" t="s">
        <v>228</v>
      </c>
      <c r="F38" s="210"/>
      <c r="G38" s="210"/>
      <c r="H38" s="138" t="s">
        <v>229</v>
      </c>
    </row>
    <row r="39" spans="1:8" ht="246" customHeight="1">
      <c r="A39" s="137" t="s">
        <v>226</v>
      </c>
      <c r="B39" s="210" t="s">
        <v>230</v>
      </c>
      <c r="C39" s="210"/>
      <c r="D39" s="210"/>
      <c r="E39" s="210" t="s">
        <v>231</v>
      </c>
      <c r="F39" s="210"/>
      <c r="G39" s="210"/>
      <c r="H39" s="138" t="s">
        <v>232</v>
      </c>
    </row>
    <row r="40" spans="1:8" ht="92.7" customHeight="1">
      <c r="A40" s="137" t="s">
        <v>233</v>
      </c>
      <c r="B40" s="210" t="s">
        <v>234</v>
      </c>
      <c r="C40" s="210"/>
      <c r="D40" s="210"/>
      <c r="E40" s="210" t="s">
        <v>235</v>
      </c>
      <c r="F40" s="210"/>
      <c r="G40" s="210"/>
      <c r="H40" s="138"/>
    </row>
    <row r="41" spans="1:8" ht="132.6" customHeight="1">
      <c r="A41" s="137" t="s">
        <v>236</v>
      </c>
      <c r="B41" s="210" t="s">
        <v>237</v>
      </c>
      <c r="C41" s="210"/>
      <c r="D41" s="210"/>
      <c r="E41" s="210" t="s">
        <v>238</v>
      </c>
      <c r="F41" s="210"/>
      <c r="G41" s="210"/>
      <c r="H41" s="138"/>
    </row>
    <row r="42" spans="1:8" ht="168.45" customHeight="1">
      <c r="A42" s="137" t="s">
        <v>239</v>
      </c>
      <c r="B42" s="210" t="s">
        <v>240</v>
      </c>
      <c r="C42" s="210"/>
      <c r="D42" s="210"/>
      <c r="E42" s="210" t="s">
        <v>241</v>
      </c>
      <c r="F42" s="210"/>
      <c r="G42" s="210"/>
      <c r="H42" s="138"/>
    </row>
    <row r="43" spans="1:8" ht="168.45" customHeight="1">
      <c r="A43" s="137" t="s">
        <v>84</v>
      </c>
      <c r="B43" s="210" t="s">
        <v>242</v>
      </c>
      <c r="C43" s="210"/>
      <c r="D43" s="210"/>
      <c r="E43" s="210" t="s">
        <v>243</v>
      </c>
      <c r="F43" s="210"/>
      <c r="G43" s="210"/>
      <c r="H43" s="138"/>
    </row>
  </sheetData>
  <autoFilter ref="B6:G17" xr:uid="{00000000-0009-0000-0000-000003000000}"/>
  <mergeCells count="19"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50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6"/>
  <sheetViews>
    <sheetView workbookViewId="0">
      <pane xSplit="3" topLeftCell="E1" activePane="topRight" state="frozen"/>
      <selection pane="topRight" activeCell="N21" sqref="N21"/>
    </sheetView>
  </sheetViews>
  <sheetFormatPr defaultColWidth="9.109375" defaultRowHeight="15.75" customHeight="1"/>
  <cols>
    <col min="1" max="1" width="5.5546875" style="86" customWidth="1"/>
    <col min="2" max="2" width="29.44140625" style="86" customWidth="1"/>
    <col min="3" max="4" width="42.5546875" style="86" customWidth="1"/>
    <col min="5" max="5" width="48.44140625" style="89" customWidth="1"/>
    <col min="6" max="6" width="25" style="86" customWidth="1"/>
    <col min="7" max="7" width="25.44140625" style="86" customWidth="1"/>
    <col min="8" max="8" width="9.5546875" style="87" customWidth="1"/>
    <col min="9" max="9" width="21.5546875" style="87" customWidth="1"/>
    <col min="10" max="10" width="14.44140625" style="113" customWidth="1"/>
    <col min="11" max="11" width="10.44140625" style="113" customWidth="1"/>
    <col min="12" max="12" width="7.44140625" customWidth="1"/>
    <col min="13" max="13" width="9.109375" style="91"/>
    <col min="17" max="17" width="9" style="88" customWidth="1"/>
    <col min="18" max="18" width="18.44140625" customWidth="1"/>
  </cols>
  <sheetData>
    <row r="1" spans="1:18" s="111" customFormat="1" ht="28.8">
      <c r="A1" s="114" t="s">
        <v>67</v>
      </c>
      <c r="B1" s="115" t="s">
        <v>244</v>
      </c>
      <c r="C1" s="115" t="s">
        <v>245</v>
      </c>
      <c r="D1" s="116" t="s">
        <v>873</v>
      </c>
      <c r="E1" s="116" t="s">
        <v>247</v>
      </c>
      <c r="F1" s="115" t="s">
        <v>866</v>
      </c>
      <c r="G1" s="115" t="s">
        <v>248</v>
      </c>
      <c r="H1" s="119" t="s">
        <v>249</v>
      </c>
      <c r="I1" s="119" t="s">
        <v>250</v>
      </c>
      <c r="J1" s="119" t="s">
        <v>251</v>
      </c>
      <c r="K1" s="119" t="s">
        <v>252</v>
      </c>
      <c r="L1" s="116" t="s">
        <v>253</v>
      </c>
      <c r="M1" s="116" t="s">
        <v>874</v>
      </c>
      <c r="N1" s="116" t="s">
        <v>878</v>
      </c>
      <c r="O1" s="116" t="s">
        <v>863</v>
      </c>
      <c r="P1" s="116" t="s">
        <v>877</v>
      </c>
      <c r="Q1" s="119" t="s">
        <v>256</v>
      </c>
      <c r="R1" s="195" t="s">
        <v>865</v>
      </c>
    </row>
    <row r="2" spans="1:18" s="112" customFormat="1" ht="11.7" customHeight="1">
      <c r="A2" s="117">
        <v>1</v>
      </c>
      <c r="B2" s="118" t="s">
        <v>257</v>
      </c>
      <c r="C2" s="100" t="s">
        <v>258</v>
      </c>
      <c r="D2" s="100" t="str">
        <f t="shared" ref="D2:D36" si="0">IF(LEN(B2)-LEN(SUBSTITUTE(B2,"-",""))&lt;&gt;1,MID(B2,1,FIND("$",SUBSTITUTE(B2,"-","$",LEN(B2)-LEN(SUBSTITUTE(B2,"-",""))),1)-1),MID(B2,1,FIND("-",B2,1)-1))&amp;"-"&amp;F2&amp;IF(R2="","","-"&amp;R2)</f>
        <v>核心交换机-S12508G-AF</v>
      </c>
      <c r="E2" s="100" t="str">
        <f t="shared" ref="E2:E36" si="1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100" t="s">
        <v>136</v>
      </c>
      <c r="G2" s="120"/>
      <c r="H2" s="121">
        <v>100</v>
      </c>
      <c r="I2" s="122" t="s">
        <v>880</v>
      </c>
      <c r="J2" s="122" t="s">
        <v>259</v>
      </c>
      <c r="K2" s="122" t="s">
        <v>915</v>
      </c>
      <c r="L2" s="123" t="str">
        <f t="shared" ref="L2:L36" si="2">RIGHT(C2,2)</f>
        <v>06</v>
      </c>
      <c r="M2" s="123" t="str">
        <f t="shared" ref="M2:M36" si="3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3" t="str">
        <f t="shared" ref="N2:N36" si="4">MID(C2,FIND("$",SUBSTITUTE(C2,"-","$",_xlfn.IFS(LEN(C2)-LEN(SUBSTITUTE(C2,"-",""))=7,7,LEN(C2)-LEN(SUBSTITUTE(C2,"-",""))=6,6,LEN(C2)-LEN(SUBSTITUTE(C2,"-",""))=5,5)))+1,2)</f>
        <v>12</v>
      </c>
      <c r="O2" s="123" t="str">
        <f t="shared" ref="O2:O36" si="5">MID(C2,FIND("$",SUBSTITUTE(C2,"-","$",1))+1,FIND("$",SUBSTITUTE(C2,"-","$",1))-2)</f>
        <v>122</v>
      </c>
      <c r="P2" s="123" t="str">
        <f t="shared" ref="P2:P36" si="6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103" t="s">
        <v>260</v>
      </c>
      <c r="R2" s="109"/>
    </row>
    <row r="3" spans="1:18" s="112" customFormat="1" ht="10.8">
      <c r="A3" s="117">
        <v>2</v>
      </c>
      <c r="B3" s="118" t="s">
        <v>261</v>
      </c>
      <c r="C3" s="100" t="s">
        <v>262</v>
      </c>
      <c r="D3" s="100" t="str">
        <f t="shared" si="0"/>
        <v>核心交换机-S12508G-AF</v>
      </c>
      <c r="E3" s="100" t="str">
        <f t="shared" si="1"/>
        <v/>
      </c>
      <c r="F3" s="100" t="s">
        <v>136</v>
      </c>
      <c r="G3" s="120"/>
      <c r="H3" s="121">
        <v>100</v>
      </c>
      <c r="I3" s="122" t="s">
        <v>881</v>
      </c>
      <c r="J3" s="122" t="s">
        <v>259</v>
      </c>
      <c r="K3" s="122" t="s">
        <v>915</v>
      </c>
      <c r="L3" s="123" t="str">
        <f t="shared" si="2"/>
        <v>06</v>
      </c>
      <c r="M3" s="123" t="str">
        <f t="shared" si="3"/>
        <v>04列03</v>
      </c>
      <c r="N3" s="123" t="str">
        <f t="shared" si="4"/>
        <v>12</v>
      </c>
      <c r="O3" s="123" t="str">
        <f t="shared" si="5"/>
        <v>122</v>
      </c>
      <c r="P3" s="123" t="str">
        <f t="shared" si="6"/>
        <v>CSW</v>
      </c>
      <c r="Q3" s="103" t="s">
        <v>260</v>
      </c>
      <c r="R3" s="109"/>
    </row>
    <row r="4" spans="1:18" s="112" customFormat="1" ht="10.8">
      <c r="A4" s="117">
        <v>3</v>
      </c>
      <c r="B4" s="118" t="s">
        <v>263</v>
      </c>
      <c r="C4" s="100" t="s">
        <v>264</v>
      </c>
      <c r="D4" s="100" t="str">
        <f t="shared" si="0"/>
        <v>业务防火墙-M9010</v>
      </c>
      <c r="E4" s="100" t="str">
        <f t="shared" si="1"/>
        <v>HAZZ-122-4-04_4-05-A1P1-CFW-H1-HM9010-20U06</v>
      </c>
      <c r="F4" s="100" t="s">
        <v>162</v>
      </c>
      <c r="G4" s="120"/>
      <c r="H4" s="121">
        <v>100</v>
      </c>
      <c r="I4" s="122" t="s">
        <v>882</v>
      </c>
      <c r="J4" s="122" t="s">
        <v>259</v>
      </c>
      <c r="K4" s="122" t="s">
        <v>915</v>
      </c>
      <c r="L4" s="123" t="str">
        <f t="shared" si="2"/>
        <v>06</v>
      </c>
      <c r="M4" s="123" t="str">
        <f t="shared" si="3"/>
        <v>04列04</v>
      </c>
      <c r="N4" s="123" t="str">
        <f t="shared" si="4"/>
        <v>20</v>
      </c>
      <c r="O4" s="123" t="str">
        <f t="shared" si="5"/>
        <v>122</v>
      </c>
      <c r="P4" s="123" t="str">
        <f t="shared" si="6"/>
        <v>CFW</v>
      </c>
      <c r="Q4" s="103" t="s">
        <v>265</v>
      </c>
      <c r="R4" s="109"/>
    </row>
    <row r="5" spans="1:18" s="112" customFormat="1" ht="10.8">
      <c r="A5" s="117">
        <v>4</v>
      </c>
      <c r="B5" s="118" t="s">
        <v>266</v>
      </c>
      <c r="C5" s="100" t="s">
        <v>267</v>
      </c>
      <c r="D5" s="100" t="str">
        <f t="shared" si="0"/>
        <v>业务防火墙-M9010</v>
      </c>
      <c r="E5" s="100" t="str">
        <f t="shared" si="1"/>
        <v>HAZZ-122-4-04_4-05-A1P1-CFW-H2-HM9010-20U06</v>
      </c>
      <c r="F5" s="100" t="s">
        <v>162</v>
      </c>
      <c r="G5" s="120"/>
      <c r="H5" s="121">
        <v>100</v>
      </c>
      <c r="I5" s="122" t="s">
        <v>883</v>
      </c>
      <c r="J5" s="122" t="s">
        <v>259</v>
      </c>
      <c r="K5" s="122" t="s">
        <v>915</v>
      </c>
      <c r="L5" s="123" t="str">
        <f t="shared" si="2"/>
        <v>06</v>
      </c>
      <c r="M5" s="123" t="str">
        <f t="shared" si="3"/>
        <v>04列05</v>
      </c>
      <c r="N5" s="123" t="str">
        <f t="shared" si="4"/>
        <v>20</v>
      </c>
      <c r="O5" s="123" t="str">
        <f t="shared" si="5"/>
        <v>122</v>
      </c>
      <c r="P5" s="123" t="str">
        <f t="shared" si="6"/>
        <v>CFW</v>
      </c>
      <c r="Q5" s="103" t="s">
        <v>268</v>
      </c>
      <c r="R5" s="109"/>
    </row>
    <row r="6" spans="1:18" s="112" customFormat="1" ht="10.8">
      <c r="A6" s="117">
        <v>5</v>
      </c>
      <c r="B6" s="118" t="s">
        <v>269</v>
      </c>
      <c r="C6" s="100" t="s">
        <v>270</v>
      </c>
      <c r="D6" s="100" t="str">
        <f t="shared" si="0"/>
        <v>IPS-T9008-S</v>
      </c>
      <c r="E6" s="100" t="str">
        <f t="shared" si="1"/>
        <v>HAZZ-122-4-06_4-07-A1P1-IPS-H1-HT9008-13U06</v>
      </c>
      <c r="F6" s="100" t="s">
        <v>172</v>
      </c>
      <c r="G6" s="120"/>
      <c r="H6" s="121">
        <v>100</v>
      </c>
      <c r="I6" s="122" t="s">
        <v>884</v>
      </c>
      <c r="J6" s="122" t="s">
        <v>259</v>
      </c>
      <c r="K6" s="122" t="s">
        <v>915</v>
      </c>
      <c r="L6" s="123" t="str">
        <f t="shared" si="2"/>
        <v>06</v>
      </c>
      <c r="M6" s="123" t="str">
        <f t="shared" si="3"/>
        <v>04列06</v>
      </c>
      <c r="N6" s="123" t="str">
        <f t="shared" si="4"/>
        <v>13</v>
      </c>
      <c r="O6" s="123" t="str">
        <f t="shared" si="5"/>
        <v>122</v>
      </c>
      <c r="P6" s="123" t="str">
        <f t="shared" si="6"/>
        <v>IPS</v>
      </c>
      <c r="Q6" s="103" t="s">
        <v>265</v>
      </c>
      <c r="R6" s="109"/>
    </row>
    <row r="7" spans="1:18" s="112" customFormat="1" ht="10.8">
      <c r="A7" s="117">
        <v>6</v>
      </c>
      <c r="B7" s="118" t="s">
        <v>271</v>
      </c>
      <c r="C7" s="100" t="s">
        <v>272</v>
      </c>
      <c r="D7" s="100" t="str">
        <f t="shared" si="0"/>
        <v>IPS-T9008-S</v>
      </c>
      <c r="E7" s="100" t="str">
        <f t="shared" si="1"/>
        <v>HAZZ-122-4-06_4-07-A1P1-IPS-H2-HT9008-13U06</v>
      </c>
      <c r="F7" s="100" t="s">
        <v>172</v>
      </c>
      <c r="G7" s="120"/>
      <c r="H7" s="121">
        <v>100</v>
      </c>
      <c r="I7" s="122" t="s">
        <v>885</v>
      </c>
      <c r="J7" s="122" t="s">
        <v>259</v>
      </c>
      <c r="K7" s="122" t="s">
        <v>915</v>
      </c>
      <c r="L7" s="123" t="str">
        <f t="shared" si="2"/>
        <v>06</v>
      </c>
      <c r="M7" s="123" t="str">
        <f t="shared" si="3"/>
        <v>04列07</v>
      </c>
      <c r="N7" s="123" t="str">
        <f t="shared" si="4"/>
        <v>13</v>
      </c>
      <c r="O7" s="123" t="str">
        <f t="shared" si="5"/>
        <v>122</v>
      </c>
      <c r="P7" s="123" t="str">
        <f t="shared" si="6"/>
        <v>IPS</v>
      </c>
      <c r="Q7" s="103" t="s">
        <v>268</v>
      </c>
      <c r="R7" s="109"/>
    </row>
    <row r="8" spans="1:18" s="112" customFormat="1" ht="10.8">
      <c r="A8" s="117">
        <v>7</v>
      </c>
      <c r="B8" s="118" t="s">
        <v>273</v>
      </c>
      <c r="C8" s="100" t="s">
        <v>274</v>
      </c>
      <c r="D8" s="100" t="str">
        <f t="shared" si="0"/>
        <v>边界交换机-S6900-54HQF-F</v>
      </c>
      <c r="E8" s="100" t="str">
        <f t="shared" si="1"/>
        <v>HAZZ-122-4-01_4-03-A1P1-ASW-M1-H6900-01U40</v>
      </c>
      <c r="F8" s="100" t="s">
        <v>148</v>
      </c>
      <c r="G8" s="120"/>
      <c r="H8" s="121">
        <v>100</v>
      </c>
      <c r="I8" s="122" t="s">
        <v>886</v>
      </c>
      <c r="J8" s="122" t="s">
        <v>259</v>
      </c>
      <c r="K8" s="122" t="s">
        <v>915</v>
      </c>
      <c r="L8" s="123" t="str">
        <f t="shared" si="2"/>
        <v>40</v>
      </c>
      <c r="M8" s="123" t="str">
        <f t="shared" si="3"/>
        <v>04列01</v>
      </c>
      <c r="N8" s="123" t="str">
        <f t="shared" si="4"/>
        <v>01</v>
      </c>
      <c r="O8" s="123" t="str">
        <f t="shared" si="5"/>
        <v>122</v>
      </c>
      <c r="P8" s="123" t="str">
        <f t="shared" si="6"/>
        <v>ASW</v>
      </c>
      <c r="Q8" s="103" t="s">
        <v>275</v>
      </c>
      <c r="R8" s="109"/>
    </row>
    <row r="9" spans="1:18" s="112" customFormat="1" ht="10.8">
      <c r="A9" s="117">
        <v>8</v>
      </c>
      <c r="B9" s="118" t="s">
        <v>276</v>
      </c>
      <c r="C9" s="100" t="s">
        <v>277</v>
      </c>
      <c r="D9" s="100" t="str">
        <f t="shared" si="0"/>
        <v>边界交换机-S6900-54HQF-F</v>
      </c>
      <c r="E9" s="100" t="str">
        <f t="shared" si="1"/>
        <v>HAZZ-122-4-01_4-03-A1P1-ASW-M2-H6900-01U40</v>
      </c>
      <c r="F9" s="100" t="s">
        <v>148</v>
      </c>
      <c r="G9" s="120"/>
      <c r="H9" s="121">
        <v>100</v>
      </c>
      <c r="I9" s="122" t="s">
        <v>887</v>
      </c>
      <c r="J9" s="122" t="s">
        <v>259</v>
      </c>
      <c r="K9" s="122" t="s">
        <v>915</v>
      </c>
      <c r="L9" s="123" t="str">
        <f t="shared" si="2"/>
        <v>40</v>
      </c>
      <c r="M9" s="123" t="str">
        <f t="shared" si="3"/>
        <v>04列03</v>
      </c>
      <c r="N9" s="123" t="str">
        <f t="shared" si="4"/>
        <v>01</v>
      </c>
      <c r="O9" s="123" t="str">
        <f t="shared" si="5"/>
        <v>122</v>
      </c>
      <c r="P9" s="123" t="str">
        <f t="shared" si="6"/>
        <v>ASW</v>
      </c>
      <c r="Q9" s="103" t="s">
        <v>278</v>
      </c>
      <c r="R9" s="109"/>
    </row>
    <row r="10" spans="1:18" s="112" customFormat="1" ht="10.8">
      <c r="A10" s="117">
        <v>9</v>
      </c>
      <c r="B10" s="118" t="s">
        <v>279</v>
      </c>
      <c r="C10" s="100" t="s">
        <v>280</v>
      </c>
      <c r="D10" s="100" t="str">
        <f t="shared" si="0"/>
        <v>边界交换机-S6900-54HQF-F</v>
      </c>
      <c r="E10" s="100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100" t="s">
        <v>148</v>
      </c>
      <c r="G10" s="120"/>
      <c r="H10" s="121">
        <v>100</v>
      </c>
      <c r="I10" s="122" t="s">
        <v>888</v>
      </c>
      <c r="J10" s="122" t="s">
        <v>259</v>
      </c>
      <c r="K10" s="122" t="s">
        <v>915</v>
      </c>
      <c r="L10" s="123" t="str">
        <f t="shared" si="2"/>
        <v>40</v>
      </c>
      <c r="M10" s="123" t="str">
        <f t="shared" si="3"/>
        <v>04列04</v>
      </c>
      <c r="N10" s="123" t="str">
        <f t="shared" si="4"/>
        <v>01</v>
      </c>
      <c r="O10" s="123" t="str">
        <f t="shared" si="5"/>
        <v>122</v>
      </c>
      <c r="P10" s="123" t="str">
        <f t="shared" si="6"/>
        <v>ASW</v>
      </c>
      <c r="Q10" s="103" t="s">
        <v>275</v>
      </c>
      <c r="R10" s="109"/>
    </row>
    <row r="11" spans="1:18" s="112" customFormat="1" ht="10.8">
      <c r="A11" s="117">
        <v>10</v>
      </c>
      <c r="B11" s="118" t="s">
        <v>281</v>
      </c>
      <c r="C11" s="100" t="s">
        <v>282</v>
      </c>
      <c r="D11" s="100" t="str">
        <f t="shared" si="0"/>
        <v>边界交换机-S6900-54HQF-F</v>
      </c>
      <c r="E11" s="100" t="str">
        <f t="shared" si="1"/>
        <v>HAZZ-122-4-04_4-05-A1P1-ASW-M2-H6900-01U40</v>
      </c>
      <c r="F11" s="100" t="s">
        <v>148</v>
      </c>
      <c r="G11" s="120"/>
      <c r="H11" s="121">
        <v>100</v>
      </c>
      <c r="I11" s="122" t="s">
        <v>889</v>
      </c>
      <c r="J11" s="122" t="s">
        <v>259</v>
      </c>
      <c r="K11" s="122" t="s">
        <v>915</v>
      </c>
      <c r="L11" s="123" t="str">
        <f t="shared" si="2"/>
        <v>40</v>
      </c>
      <c r="M11" s="123" t="str">
        <f t="shared" si="3"/>
        <v>04列05</v>
      </c>
      <c r="N11" s="123" t="str">
        <f t="shared" si="4"/>
        <v>01</v>
      </c>
      <c r="O11" s="123" t="str">
        <f t="shared" si="5"/>
        <v>122</v>
      </c>
      <c r="P11" s="123" t="str">
        <f t="shared" si="6"/>
        <v>ASW</v>
      </c>
      <c r="Q11" s="103" t="s">
        <v>278</v>
      </c>
      <c r="R11" s="109"/>
    </row>
    <row r="12" spans="1:18" s="112" customFormat="1" ht="10.8">
      <c r="A12" s="117">
        <v>11</v>
      </c>
      <c r="B12" s="118" t="s">
        <v>283</v>
      </c>
      <c r="C12" s="100" t="s">
        <v>958</v>
      </c>
      <c r="D12" s="100" t="str">
        <f>IF(LEN(B12)-LEN(SUBSTITUTE(B12,"-",""))&lt;&gt;1,MID(B12,1,FIND("$",SUBSTITUTE(B12,"-","$",LEN(B12)-LEN(SUBSTITUTE(B12,"-",""))),1)-1),MID(B12,1,FIND("-",B12,1)-1))&amp;"-"&amp;F12&amp;IF(R12="","","-"&amp;R12)</f>
        <v>大客户专线接入交换机-S6900-54HQF-F</v>
      </c>
      <c r="E12" s="100" t="str">
        <f t="shared" si="1"/>
        <v>HAZZ-122-4-06_4-07-A1P1-PSW-H6900-01U37</v>
      </c>
      <c r="F12" s="100" t="s">
        <v>148</v>
      </c>
      <c r="G12" s="120"/>
      <c r="H12" s="121">
        <v>100</v>
      </c>
      <c r="I12" s="122" t="s">
        <v>890</v>
      </c>
      <c r="J12" s="122" t="s">
        <v>259</v>
      </c>
      <c r="K12" s="122" t="s">
        <v>915</v>
      </c>
      <c r="L12" s="123" t="str">
        <f t="shared" si="2"/>
        <v>37</v>
      </c>
      <c r="M12" s="123" t="str">
        <f t="shared" si="3"/>
        <v>04列06</v>
      </c>
      <c r="N12" s="123" t="str">
        <f t="shared" si="4"/>
        <v>01</v>
      </c>
      <c r="O12" s="123" t="str">
        <f t="shared" si="5"/>
        <v>122</v>
      </c>
      <c r="P12" s="123" t="str">
        <f t="shared" si="6"/>
        <v>PSW</v>
      </c>
      <c r="Q12" s="103" t="s">
        <v>284</v>
      </c>
      <c r="R12" s="109"/>
    </row>
    <row r="13" spans="1:18" s="112" customFormat="1" ht="10.8">
      <c r="A13" s="117">
        <v>12</v>
      </c>
      <c r="B13" s="118" t="s">
        <v>285</v>
      </c>
      <c r="C13" s="100" t="s">
        <v>959</v>
      </c>
      <c r="D13" s="100" t="str">
        <f t="shared" si="0"/>
        <v>大客户专线接入交换机-S6900-54HQF-F</v>
      </c>
      <c r="E13" s="100" t="str">
        <f t="shared" si="1"/>
        <v>HAZZ-122-4-06_4-07-A1P1-PSW-H6900-01U37</v>
      </c>
      <c r="F13" s="100" t="s">
        <v>148</v>
      </c>
      <c r="G13" s="120"/>
      <c r="H13" s="121">
        <v>100</v>
      </c>
      <c r="I13" s="122" t="s">
        <v>891</v>
      </c>
      <c r="J13" s="122" t="s">
        <v>259</v>
      </c>
      <c r="K13" s="122" t="s">
        <v>915</v>
      </c>
      <c r="L13" s="123" t="str">
        <f t="shared" si="2"/>
        <v>37</v>
      </c>
      <c r="M13" s="123" t="str">
        <f t="shared" si="3"/>
        <v>04列07</v>
      </c>
      <c r="N13" s="123" t="str">
        <f t="shared" si="4"/>
        <v>01</v>
      </c>
      <c r="O13" s="123" t="str">
        <f t="shared" si="5"/>
        <v>122</v>
      </c>
      <c r="P13" s="123" t="str">
        <f t="shared" si="6"/>
        <v>PSW</v>
      </c>
      <c r="Q13" s="103" t="s">
        <v>286</v>
      </c>
      <c r="R13" s="109"/>
    </row>
    <row r="14" spans="1:18" s="112" customFormat="1" ht="10.8">
      <c r="A14" s="117">
        <v>13</v>
      </c>
      <c r="B14" s="118" t="s">
        <v>287</v>
      </c>
      <c r="C14" s="100" t="s">
        <v>288</v>
      </c>
      <c r="D14" s="100" t="str">
        <f t="shared" si="0"/>
        <v>25Gleaf交换机（宿主机+存储）-S6825-54HF</v>
      </c>
      <c r="E14" s="100" t="str">
        <f t="shared" si="1"/>
        <v>HAZZ-122-3-01_3-02-A1P1-ASW-M1-H6825-01U40</v>
      </c>
      <c r="F14" s="100" t="s">
        <v>144</v>
      </c>
      <c r="G14" s="120"/>
      <c r="H14" s="121">
        <v>100</v>
      </c>
      <c r="I14" s="122" t="s">
        <v>892</v>
      </c>
      <c r="J14" s="122" t="s">
        <v>259</v>
      </c>
      <c r="K14" s="122" t="s">
        <v>915</v>
      </c>
      <c r="L14" s="123" t="str">
        <f t="shared" si="2"/>
        <v>40</v>
      </c>
      <c r="M14" s="123" t="str">
        <f t="shared" si="3"/>
        <v>03列01</v>
      </c>
      <c r="N14" s="123" t="str">
        <f t="shared" si="4"/>
        <v>01</v>
      </c>
      <c r="O14" s="123" t="str">
        <f t="shared" si="5"/>
        <v>122</v>
      </c>
      <c r="P14" s="123" t="str">
        <f t="shared" si="6"/>
        <v>ASW</v>
      </c>
      <c r="Q14" s="103" t="s">
        <v>275</v>
      </c>
      <c r="R14" s="109"/>
    </row>
    <row r="15" spans="1:18" s="112" customFormat="1" ht="10.8">
      <c r="A15" s="117">
        <v>14</v>
      </c>
      <c r="B15" s="118" t="s">
        <v>289</v>
      </c>
      <c r="C15" s="100" t="s">
        <v>290</v>
      </c>
      <c r="D15" s="100" t="str">
        <f t="shared" si="0"/>
        <v>25Gleaf交换机（宿主机+存储）-S6825-54HF</v>
      </c>
      <c r="E15" s="100" t="str">
        <f t="shared" si="1"/>
        <v>HAZZ-122-3-01_3-02-A1P1-ASW-M2-H6825-01U40</v>
      </c>
      <c r="F15" s="100" t="s">
        <v>144</v>
      </c>
      <c r="G15" s="120"/>
      <c r="H15" s="121">
        <v>100</v>
      </c>
      <c r="I15" s="122" t="s">
        <v>893</v>
      </c>
      <c r="J15" s="122" t="s">
        <v>259</v>
      </c>
      <c r="K15" s="122" t="s">
        <v>915</v>
      </c>
      <c r="L15" s="123" t="str">
        <f t="shared" si="2"/>
        <v>40</v>
      </c>
      <c r="M15" s="123" t="str">
        <f t="shared" si="3"/>
        <v>03列02</v>
      </c>
      <c r="N15" s="123" t="str">
        <f t="shared" si="4"/>
        <v>01</v>
      </c>
      <c r="O15" s="123" t="str">
        <f t="shared" si="5"/>
        <v>122</v>
      </c>
      <c r="P15" s="123" t="str">
        <f t="shared" si="6"/>
        <v>ASW</v>
      </c>
      <c r="Q15" s="103" t="s">
        <v>278</v>
      </c>
      <c r="R15" s="109"/>
    </row>
    <row r="16" spans="1:18" s="112" customFormat="1" ht="10.8">
      <c r="A16" s="117">
        <v>15</v>
      </c>
      <c r="B16" s="118" t="s">
        <v>291</v>
      </c>
      <c r="C16" s="100" t="s">
        <v>292</v>
      </c>
      <c r="D16" s="100" t="str">
        <f t="shared" si="0"/>
        <v>25Gleaf交换机（宿主机+存储）-S6825-54HF</v>
      </c>
      <c r="E16" s="100" t="str">
        <f t="shared" si="1"/>
        <v>HAZZ-122-3-04_3-05-A1P1-ASW-M1-H6825-01U40</v>
      </c>
      <c r="F16" s="100" t="s">
        <v>144</v>
      </c>
      <c r="G16" s="120"/>
      <c r="H16" s="121">
        <v>100</v>
      </c>
      <c r="I16" s="122" t="s">
        <v>894</v>
      </c>
      <c r="J16" s="122" t="s">
        <v>259</v>
      </c>
      <c r="K16" s="122" t="s">
        <v>915</v>
      </c>
      <c r="L16" s="123" t="str">
        <f t="shared" si="2"/>
        <v>40</v>
      </c>
      <c r="M16" s="123" t="str">
        <f t="shared" si="3"/>
        <v>03列04</v>
      </c>
      <c r="N16" s="123" t="str">
        <f t="shared" si="4"/>
        <v>01</v>
      </c>
      <c r="O16" s="123" t="str">
        <f t="shared" si="5"/>
        <v>122</v>
      </c>
      <c r="P16" s="123" t="str">
        <f t="shared" si="6"/>
        <v>ASW</v>
      </c>
      <c r="Q16" s="103" t="s">
        <v>275</v>
      </c>
      <c r="R16" s="109"/>
    </row>
    <row r="17" spans="1:18" s="112" customFormat="1" ht="10.8">
      <c r="A17" s="117">
        <v>16</v>
      </c>
      <c r="B17" s="118" t="s">
        <v>293</v>
      </c>
      <c r="C17" s="100" t="s">
        <v>294</v>
      </c>
      <c r="D17" s="100" t="str">
        <f t="shared" si="0"/>
        <v>25Gleaf交换机（宿主机+存储）-S6825-54HF</v>
      </c>
      <c r="E17" s="100" t="str">
        <f t="shared" si="1"/>
        <v>HAZZ-122-3-04_3-05-A1P1-ASW-M2-H6825-01U40</v>
      </c>
      <c r="F17" s="100" t="s">
        <v>144</v>
      </c>
      <c r="G17" s="120"/>
      <c r="H17" s="121">
        <v>100</v>
      </c>
      <c r="I17" s="122" t="s">
        <v>895</v>
      </c>
      <c r="J17" s="122" t="s">
        <v>259</v>
      </c>
      <c r="K17" s="122" t="s">
        <v>915</v>
      </c>
      <c r="L17" s="123" t="str">
        <f t="shared" si="2"/>
        <v>40</v>
      </c>
      <c r="M17" s="123" t="str">
        <f t="shared" si="3"/>
        <v>03列05</v>
      </c>
      <c r="N17" s="123" t="str">
        <f t="shared" si="4"/>
        <v>01</v>
      </c>
      <c r="O17" s="123" t="str">
        <f t="shared" si="5"/>
        <v>122</v>
      </c>
      <c r="P17" s="123" t="str">
        <f t="shared" si="6"/>
        <v>ASW</v>
      </c>
      <c r="Q17" s="103" t="s">
        <v>278</v>
      </c>
      <c r="R17" s="109"/>
    </row>
    <row r="18" spans="1:18" s="112" customFormat="1" ht="10.8">
      <c r="A18" s="117">
        <v>17</v>
      </c>
      <c r="B18" s="118" t="s">
        <v>295</v>
      </c>
      <c r="C18" s="100" t="s">
        <v>296</v>
      </c>
      <c r="D18" s="100" t="str">
        <f t="shared" si="0"/>
        <v>25Gleaf交换机（功能区）-S6825-54HF</v>
      </c>
      <c r="E18" s="100" t="str">
        <f t="shared" si="1"/>
        <v>HAZZ-122-3-07_3-08-A1P1-ASW-M1-H6825-01U40</v>
      </c>
      <c r="F18" s="100" t="s">
        <v>144</v>
      </c>
      <c r="G18" s="120"/>
      <c r="H18" s="121">
        <v>100</v>
      </c>
      <c r="I18" s="122" t="s">
        <v>896</v>
      </c>
      <c r="J18" s="122" t="s">
        <v>259</v>
      </c>
      <c r="K18" s="122" t="s">
        <v>915</v>
      </c>
      <c r="L18" s="123" t="str">
        <f t="shared" si="2"/>
        <v>40</v>
      </c>
      <c r="M18" s="123" t="str">
        <f t="shared" si="3"/>
        <v>03列07</v>
      </c>
      <c r="N18" s="123" t="str">
        <f t="shared" si="4"/>
        <v>01</v>
      </c>
      <c r="O18" s="123" t="str">
        <f t="shared" si="5"/>
        <v>122</v>
      </c>
      <c r="P18" s="123" t="str">
        <f t="shared" si="6"/>
        <v>ASW</v>
      </c>
      <c r="Q18" s="103" t="s">
        <v>275</v>
      </c>
      <c r="R18" s="109"/>
    </row>
    <row r="19" spans="1:18" s="112" customFormat="1" ht="10.8">
      <c r="A19" s="117">
        <v>18</v>
      </c>
      <c r="B19" s="118" t="s">
        <v>297</v>
      </c>
      <c r="C19" s="100" t="s">
        <v>298</v>
      </c>
      <c r="D19" s="100" t="str">
        <f t="shared" si="0"/>
        <v>25Gleaf交换机（功能区）-S6825-54HF</v>
      </c>
      <c r="E19" s="100" t="str">
        <f t="shared" si="1"/>
        <v>HAZZ-122-3-07_3-08-A1P1-ASW-M2-H6825-01U40</v>
      </c>
      <c r="F19" s="100" t="s">
        <v>144</v>
      </c>
      <c r="G19" s="120"/>
      <c r="H19" s="121">
        <v>100</v>
      </c>
      <c r="I19" s="122" t="s">
        <v>897</v>
      </c>
      <c r="J19" s="122" t="s">
        <v>259</v>
      </c>
      <c r="K19" s="122" t="s">
        <v>915</v>
      </c>
      <c r="L19" s="123" t="str">
        <f t="shared" si="2"/>
        <v>40</v>
      </c>
      <c r="M19" s="123" t="str">
        <f t="shared" si="3"/>
        <v>03列08</v>
      </c>
      <c r="N19" s="123" t="str">
        <f t="shared" si="4"/>
        <v>01</v>
      </c>
      <c r="O19" s="123" t="str">
        <f t="shared" si="5"/>
        <v>122</v>
      </c>
      <c r="P19" s="123" t="str">
        <f t="shared" si="6"/>
        <v>ASW</v>
      </c>
      <c r="Q19" s="103" t="s">
        <v>278</v>
      </c>
      <c r="R19" s="109"/>
    </row>
    <row r="20" spans="1:18" s="112" customFormat="1" ht="10.8">
      <c r="A20" s="117">
        <v>19</v>
      </c>
      <c r="B20" s="118" t="s">
        <v>299</v>
      </c>
      <c r="C20" s="100" t="s">
        <v>300</v>
      </c>
      <c r="D20" s="100" t="str">
        <f t="shared" si="0"/>
        <v>25Gleaf交换机（功能区）-S6825-54HF</v>
      </c>
      <c r="E20" s="100" t="str">
        <f t="shared" si="1"/>
        <v>HAZZ-122-3-07_3-08-A1P1-ASW-M1-H6825-01U37</v>
      </c>
      <c r="F20" s="100" t="s">
        <v>144</v>
      </c>
      <c r="G20" s="120"/>
      <c r="H20" s="121">
        <v>100</v>
      </c>
      <c r="I20" s="122" t="s">
        <v>898</v>
      </c>
      <c r="J20" s="122" t="s">
        <v>259</v>
      </c>
      <c r="K20" s="122" t="s">
        <v>915</v>
      </c>
      <c r="L20" s="123" t="str">
        <f t="shared" si="2"/>
        <v>37</v>
      </c>
      <c r="M20" s="123" t="str">
        <f t="shared" si="3"/>
        <v>03列07</v>
      </c>
      <c r="N20" s="123" t="str">
        <f t="shared" si="4"/>
        <v>01</v>
      </c>
      <c r="O20" s="123" t="str">
        <f t="shared" si="5"/>
        <v>122</v>
      </c>
      <c r="P20" s="123" t="str">
        <f t="shared" si="6"/>
        <v>ASW</v>
      </c>
      <c r="Q20" s="103" t="s">
        <v>275</v>
      </c>
      <c r="R20" s="109"/>
    </row>
    <row r="21" spans="1:18" s="112" customFormat="1" ht="10.8">
      <c r="A21" s="117">
        <v>20</v>
      </c>
      <c r="B21" s="118" t="s">
        <v>301</v>
      </c>
      <c r="C21" s="100" t="s">
        <v>302</v>
      </c>
      <c r="D21" s="100" t="str">
        <f t="shared" si="0"/>
        <v>25Gleaf交换机（功能区）-S6825-54HF</v>
      </c>
      <c r="E21" s="100" t="str">
        <f t="shared" si="1"/>
        <v>HAZZ-122-3-07_3-08-A1P1-ASW-M2-H6825-01U37</v>
      </c>
      <c r="F21" s="100" t="s">
        <v>144</v>
      </c>
      <c r="G21" s="120"/>
      <c r="H21" s="121">
        <v>100</v>
      </c>
      <c r="I21" s="122" t="s">
        <v>899</v>
      </c>
      <c r="J21" s="122" t="s">
        <v>259</v>
      </c>
      <c r="K21" s="122" t="s">
        <v>915</v>
      </c>
      <c r="L21" s="123" t="str">
        <f t="shared" si="2"/>
        <v>37</v>
      </c>
      <c r="M21" s="123" t="str">
        <f t="shared" si="3"/>
        <v>03列08</v>
      </c>
      <c r="N21" s="123" t="str">
        <f t="shared" si="4"/>
        <v>01</v>
      </c>
      <c r="O21" s="123" t="str">
        <f t="shared" si="5"/>
        <v>122</v>
      </c>
      <c r="P21" s="123" t="str">
        <f t="shared" si="6"/>
        <v>ASW</v>
      </c>
      <c r="Q21" s="103" t="s">
        <v>278</v>
      </c>
      <c r="R21" s="109"/>
    </row>
    <row r="22" spans="1:18" s="112" customFormat="1" ht="10.8">
      <c r="A22" s="117">
        <v>21</v>
      </c>
      <c r="B22" s="118" t="s">
        <v>303</v>
      </c>
      <c r="C22" s="100" t="s">
        <v>304</v>
      </c>
      <c r="D22" s="100" t="str">
        <f t="shared" si="0"/>
        <v>25Gleaf交换机（裸金属）-RG-S6510-48VS8CQ</v>
      </c>
      <c r="E22" s="100" t="str">
        <f t="shared" si="1"/>
        <v>HAZZ-122-4-08_4-09-A1P1-ASW-M1-RJ6510-01U40</v>
      </c>
      <c r="F22" s="100" t="s">
        <v>142</v>
      </c>
      <c r="G22" s="120"/>
      <c r="H22" s="121">
        <v>100</v>
      </c>
      <c r="I22" s="122" t="s">
        <v>900</v>
      </c>
      <c r="J22" s="122" t="s">
        <v>259</v>
      </c>
      <c r="K22" s="122" t="s">
        <v>915</v>
      </c>
      <c r="L22" s="123" t="str">
        <f t="shared" si="2"/>
        <v>40</v>
      </c>
      <c r="M22" s="123" t="str">
        <f t="shared" si="3"/>
        <v>04列08</v>
      </c>
      <c r="N22" s="123" t="str">
        <f t="shared" si="4"/>
        <v>01</v>
      </c>
      <c r="O22" s="123" t="str">
        <f t="shared" si="5"/>
        <v>122</v>
      </c>
      <c r="P22" s="123" t="str">
        <f t="shared" si="6"/>
        <v>ASW</v>
      </c>
      <c r="Q22" s="103" t="s">
        <v>275</v>
      </c>
      <c r="R22" s="109"/>
    </row>
    <row r="23" spans="1:18" s="112" customFormat="1" ht="10.8">
      <c r="A23" s="117">
        <v>22</v>
      </c>
      <c r="B23" s="118" t="s">
        <v>305</v>
      </c>
      <c r="C23" s="100" t="s">
        <v>306</v>
      </c>
      <c r="D23" s="100" t="str">
        <f t="shared" si="0"/>
        <v>25Gleaf交换机（裸金属）-RG-S6510-48VS8CQ</v>
      </c>
      <c r="E23" s="100" t="str">
        <f t="shared" si="1"/>
        <v>HAZZ-122-4-08_4-09-A1P1-ASW-M2-RJ6510-01U40</v>
      </c>
      <c r="F23" s="100" t="s">
        <v>142</v>
      </c>
      <c r="G23" s="120"/>
      <c r="H23" s="121">
        <v>100</v>
      </c>
      <c r="I23" s="122" t="s">
        <v>901</v>
      </c>
      <c r="J23" s="122" t="s">
        <v>259</v>
      </c>
      <c r="K23" s="122" t="s">
        <v>915</v>
      </c>
      <c r="L23" s="123" t="str">
        <f t="shared" si="2"/>
        <v>40</v>
      </c>
      <c r="M23" s="123" t="str">
        <f t="shared" si="3"/>
        <v>04列09</v>
      </c>
      <c r="N23" s="123" t="str">
        <f t="shared" si="4"/>
        <v>01</v>
      </c>
      <c r="O23" s="123" t="str">
        <f t="shared" si="5"/>
        <v>122</v>
      </c>
      <c r="P23" s="123" t="str">
        <f t="shared" si="6"/>
        <v>ASW</v>
      </c>
      <c r="Q23" s="103" t="s">
        <v>278</v>
      </c>
      <c r="R23" s="109"/>
    </row>
    <row r="24" spans="1:18" s="112" customFormat="1" ht="10.8">
      <c r="A24" s="117">
        <v>23</v>
      </c>
      <c r="B24" s="118" t="s">
        <v>307</v>
      </c>
      <c r="C24" s="100" t="s">
        <v>308</v>
      </c>
      <c r="D24" s="100" t="str">
        <f t="shared" si="0"/>
        <v>管理核心交换机-S6900-54HQF-F</v>
      </c>
      <c r="E24" s="100" t="str">
        <f t="shared" si="1"/>
        <v>HAZZ-122-4-06_4-07-A1P1-MCSW-H6900-01U40</v>
      </c>
      <c r="F24" s="100" t="s">
        <v>148</v>
      </c>
      <c r="G24" s="120"/>
      <c r="H24" s="121">
        <v>100</v>
      </c>
      <c r="I24" s="122" t="s">
        <v>902</v>
      </c>
      <c r="J24" s="122" t="s">
        <v>259</v>
      </c>
      <c r="K24" s="122" t="s">
        <v>915</v>
      </c>
      <c r="L24" s="123" t="str">
        <f t="shared" si="2"/>
        <v>40</v>
      </c>
      <c r="M24" s="123" t="str">
        <f t="shared" si="3"/>
        <v>04列06</v>
      </c>
      <c r="N24" s="123" t="str">
        <f t="shared" si="4"/>
        <v>01</v>
      </c>
      <c r="O24" s="123" t="str">
        <f t="shared" si="5"/>
        <v>122</v>
      </c>
      <c r="P24" s="123" t="str">
        <f t="shared" si="6"/>
        <v>MCSW</v>
      </c>
      <c r="Q24" s="103" t="s">
        <v>284</v>
      </c>
      <c r="R24" s="109"/>
    </row>
    <row r="25" spans="1:18" s="112" customFormat="1" ht="10.8">
      <c r="A25" s="117">
        <v>24</v>
      </c>
      <c r="B25" s="118" t="s">
        <v>309</v>
      </c>
      <c r="C25" s="100" t="s">
        <v>310</v>
      </c>
      <c r="D25" s="100" t="str">
        <f t="shared" si="0"/>
        <v>管理核心交换机-S6900-54HQF-F</v>
      </c>
      <c r="E25" s="100" t="str">
        <f t="shared" si="1"/>
        <v>HAZZ-122-4-06_4-07-A1P1-MCSW-H6900-01U40</v>
      </c>
      <c r="F25" s="100" t="s">
        <v>148</v>
      </c>
      <c r="G25" s="120"/>
      <c r="H25" s="121">
        <v>100</v>
      </c>
      <c r="I25" s="122" t="s">
        <v>903</v>
      </c>
      <c r="J25" s="122" t="s">
        <v>259</v>
      </c>
      <c r="K25" s="122" t="s">
        <v>915</v>
      </c>
      <c r="L25" s="123" t="str">
        <f t="shared" si="2"/>
        <v>40</v>
      </c>
      <c r="M25" s="123" t="str">
        <f t="shared" si="3"/>
        <v>04列07</v>
      </c>
      <c r="N25" s="123" t="str">
        <f t="shared" si="4"/>
        <v>01</v>
      </c>
      <c r="O25" s="123" t="str">
        <f t="shared" si="5"/>
        <v>122</v>
      </c>
      <c r="P25" s="123" t="str">
        <f t="shared" si="6"/>
        <v>MCSW</v>
      </c>
      <c r="Q25" s="103" t="s">
        <v>286</v>
      </c>
      <c r="R25" s="109"/>
    </row>
    <row r="26" spans="1:18" s="112" customFormat="1" ht="10.8">
      <c r="A26" s="117">
        <v>25</v>
      </c>
      <c r="B26" s="118" t="s">
        <v>311</v>
      </c>
      <c r="C26" s="100" t="s">
        <v>312</v>
      </c>
      <c r="D26" s="100" t="str">
        <f t="shared" si="0"/>
        <v>管理防火墙-SecPath F5000-M</v>
      </c>
      <c r="E26" s="100" t="str">
        <f t="shared" si="1"/>
        <v>HAZZ-122-4-01_4-03-A1P1-MFW-H1-HF5000-02U36</v>
      </c>
      <c r="F26" s="100" t="s">
        <v>165</v>
      </c>
      <c r="G26" s="120"/>
      <c r="H26" s="121">
        <v>100</v>
      </c>
      <c r="I26" s="122" t="s">
        <v>904</v>
      </c>
      <c r="J26" s="122" t="s">
        <v>259</v>
      </c>
      <c r="K26" s="122" t="s">
        <v>915</v>
      </c>
      <c r="L26" s="123" t="str">
        <f t="shared" si="2"/>
        <v>36</v>
      </c>
      <c r="M26" s="123" t="str">
        <f t="shared" si="3"/>
        <v>04列01</v>
      </c>
      <c r="N26" s="123" t="str">
        <f t="shared" si="4"/>
        <v>02</v>
      </c>
      <c r="O26" s="123" t="str">
        <f t="shared" si="5"/>
        <v>122</v>
      </c>
      <c r="P26" s="123" t="str">
        <f t="shared" si="6"/>
        <v>MFW</v>
      </c>
      <c r="Q26" s="103" t="s">
        <v>265</v>
      </c>
      <c r="R26" s="109"/>
    </row>
    <row r="27" spans="1:18" s="112" customFormat="1" ht="10.8">
      <c r="A27" s="117">
        <v>26</v>
      </c>
      <c r="B27" s="118" t="s">
        <v>313</v>
      </c>
      <c r="C27" s="100" t="s">
        <v>314</v>
      </c>
      <c r="D27" s="100" t="str">
        <f t="shared" si="0"/>
        <v>管理防火墙-SecPath F5000-M</v>
      </c>
      <c r="E27" s="100" t="str">
        <f t="shared" si="1"/>
        <v>HAZZ-122-4-01_4-03-A1P1-MFW-H2-HF5000-02U36</v>
      </c>
      <c r="F27" s="100" t="s">
        <v>165</v>
      </c>
      <c r="G27" s="120"/>
      <c r="H27" s="121">
        <v>100</v>
      </c>
      <c r="I27" s="122" t="s">
        <v>905</v>
      </c>
      <c r="J27" s="122" t="s">
        <v>259</v>
      </c>
      <c r="K27" s="122" t="s">
        <v>915</v>
      </c>
      <c r="L27" s="123" t="str">
        <f t="shared" si="2"/>
        <v>36</v>
      </c>
      <c r="M27" s="123" t="str">
        <f t="shared" si="3"/>
        <v>04列03</v>
      </c>
      <c r="N27" s="123" t="str">
        <f t="shared" si="4"/>
        <v>02</v>
      </c>
      <c r="O27" s="123" t="str">
        <f t="shared" si="5"/>
        <v>122</v>
      </c>
      <c r="P27" s="123" t="str">
        <f t="shared" si="6"/>
        <v>MFW</v>
      </c>
      <c r="Q27" s="103" t="s">
        <v>268</v>
      </c>
      <c r="R27" s="109"/>
    </row>
    <row r="28" spans="1:18" s="112" customFormat="1" ht="10.8">
      <c r="A28" s="117">
        <v>27</v>
      </c>
      <c r="B28" s="118" t="s">
        <v>315</v>
      </c>
      <c r="C28" s="100" t="s">
        <v>316</v>
      </c>
      <c r="D28" s="100" t="str">
        <f t="shared" si="0"/>
        <v>千兆管理交换机（业务区）-S5554S-EI-D</v>
      </c>
      <c r="E28" s="100" t="str">
        <f t="shared" si="1"/>
        <v>HAZZ-122-4-08_4-09-A1P1-ASW-H5554-01U37</v>
      </c>
      <c r="F28" s="100" t="s">
        <v>151</v>
      </c>
      <c r="G28" s="120"/>
      <c r="H28" s="121">
        <v>100</v>
      </c>
      <c r="I28" s="122" t="s">
        <v>906</v>
      </c>
      <c r="J28" s="122" t="s">
        <v>259</v>
      </c>
      <c r="K28" s="122" t="s">
        <v>915</v>
      </c>
      <c r="L28" s="123" t="str">
        <f t="shared" si="2"/>
        <v>37</v>
      </c>
      <c r="M28" s="123" t="str">
        <f t="shared" si="3"/>
        <v>04列08</v>
      </c>
      <c r="N28" s="123" t="str">
        <f t="shared" si="4"/>
        <v>01</v>
      </c>
      <c r="O28" s="123" t="str">
        <f t="shared" si="5"/>
        <v>122</v>
      </c>
      <c r="P28" s="123" t="str">
        <f t="shared" si="6"/>
        <v>ASW</v>
      </c>
      <c r="Q28" s="103" t="s">
        <v>284</v>
      </c>
      <c r="R28" s="109"/>
    </row>
    <row r="29" spans="1:18" s="112" customFormat="1" ht="10.8">
      <c r="A29" s="117">
        <v>28</v>
      </c>
      <c r="B29" s="118" t="s">
        <v>317</v>
      </c>
      <c r="C29" s="100" t="s">
        <v>318</v>
      </c>
      <c r="D29" s="100" t="str">
        <f t="shared" si="0"/>
        <v>千兆管理交换机（业务区）-S5554S-EI-D</v>
      </c>
      <c r="E29" s="100" t="str">
        <f t="shared" si="1"/>
        <v>HAZZ-122-4-08_4-09-A1P1-ASW-H5554-01U37</v>
      </c>
      <c r="F29" s="100" t="s">
        <v>151</v>
      </c>
      <c r="G29" s="120"/>
      <c r="H29" s="121">
        <v>100</v>
      </c>
      <c r="I29" s="122" t="s">
        <v>907</v>
      </c>
      <c r="J29" s="122" t="s">
        <v>259</v>
      </c>
      <c r="K29" s="122" t="s">
        <v>915</v>
      </c>
      <c r="L29" s="123" t="str">
        <f t="shared" si="2"/>
        <v>37</v>
      </c>
      <c r="M29" s="123" t="str">
        <f t="shared" si="3"/>
        <v>04列09</v>
      </c>
      <c r="N29" s="123" t="str">
        <f t="shared" si="4"/>
        <v>01</v>
      </c>
      <c r="O29" s="123" t="str">
        <f t="shared" si="5"/>
        <v>122</v>
      </c>
      <c r="P29" s="123" t="str">
        <f t="shared" si="6"/>
        <v>ASW</v>
      </c>
      <c r="Q29" s="103" t="s">
        <v>286</v>
      </c>
      <c r="R29" s="109"/>
    </row>
    <row r="30" spans="1:18" s="112" customFormat="1" ht="10.8">
      <c r="A30" s="117">
        <v>29</v>
      </c>
      <c r="B30" s="118" t="s">
        <v>319</v>
      </c>
      <c r="C30" s="100" t="s">
        <v>320</v>
      </c>
      <c r="D30" s="100" t="str">
        <f t="shared" si="0"/>
        <v>千兆管理交换机（业务区）-S5554S-EI-D</v>
      </c>
      <c r="E30" s="100" t="str">
        <f t="shared" si="1"/>
        <v>HAZZ-122-3-04_3-05-A1P1-ASW-H5554-01U37</v>
      </c>
      <c r="F30" s="100" t="s">
        <v>151</v>
      </c>
      <c r="G30" s="120"/>
      <c r="H30" s="121">
        <v>100</v>
      </c>
      <c r="I30" s="122" t="s">
        <v>908</v>
      </c>
      <c r="J30" s="122" t="s">
        <v>259</v>
      </c>
      <c r="K30" s="122" t="s">
        <v>915</v>
      </c>
      <c r="L30" s="123" t="str">
        <f t="shared" si="2"/>
        <v>37</v>
      </c>
      <c r="M30" s="123" t="str">
        <f t="shared" si="3"/>
        <v>03列04</v>
      </c>
      <c r="N30" s="123" t="str">
        <f t="shared" si="4"/>
        <v>01</v>
      </c>
      <c r="O30" s="123" t="str">
        <f t="shared" si="5"/>
        <v>122</v>
      </c>
      <c r="P30" s="123" t="str">
        <f t="shared" si="6"/>
        <v>ASW</v>
      </c>
      <c r="Q30" s="103" t="s">
        <v>284</v>
      </c>
      <c r="R30" s="109"/>
    </row>
    <row r="31" spans="1:18" s="112" customFormat="1" ht="10.8">
      <c r="A31" s="117">
        <v>30</v>
      </c>
      <c r="B31" s="118" t="s">
        <v>321</v>
      </c>
      <c r="C31" s="100" t="s">
        <v>322</v>
      </c>
      <c r="D31" s="100" t="str">
        <f t="shared" si="0"/>
        <v>千兆管理交换机（业务区）-S5554S-EI-D</v>
      </c>
      <c r="E31" s="100" t="str">
        <f t="shared" si="1"/>
        <v>HAZZ-122-3-04_3-05-A1P1-ASW-H5554-01U37</v>
      </c>
      <c r="F31" s="100" t="s">
        <v>151</v>
      </c>
      <c r="G31" s="120"/>
      <c r="H31" s="121">
        <v>100</v>
      </c>
      <c r="I31" s="122" t="s">
        <v>909</v>
      </c>
      <c r="J31" s="122" t="s">
        <v>259</v>
      </c>
      <c r="K31" s="122" t="s">
        <v>915</v>
      </c>
      <c r="L31" s="123" t="str">
        <f t="shared" si="2"/>
        <v>37</v>
      </c>
      <c r="M31" s="123" t="str">
        <f t="shared" si="3"/>
        <v>03列05</v>
      </c>
      <c r="N31" s="123" t="str">
        <f t="shared" si="4"/>
        <v>01</v>
      </c>
      <c r="O31" s="123" t="str">
        <f t="shared" si="5"/>
        <v>122</v>
      </c>
      <c r="P31" s="123" t="str">
        <f t="shared" si="6"/>
        <v>ASW</v>
      </c>
      <c r="Q31" s="103" t="s">
        <v>286</v>
      </c>
      <c r="R31" s="109"/>
    </row>
    <row r="32" spans="1:18" s="112" customFormat="1" ht="10.8">
      <c r="A32" s="117">
        <v>31</v>
      </c>
      <c r="B32" s="118" t="s">
        <v>323</v>
      </c>
      <c r="C32" s="100" t="s">
        <v>324</v>
      </c>
      <c r="D32" s="100" t="str">
        <f t="shared" si="0"/>
        <v>千兆管理交换机（功能区）-S5554S-EI-D</v>
      </c>
      <c r="E32" s="100" t="str">
        <f t="shared" si="1"/>
        <v>HAZZ-122-3-07_3-08-A1P1-ASW-H5554-01U34</v>
      </c>
      <c r="F32" s="100" t="s">
        <v>151</v>
      </c>
      <c r="G32" s="120"/>
      <c r="H32" s="121">
        <v>100</v>
      </c>
      <c r="I32" s="122" t="s">
        <v>910</v>
      </c>
      <c r="J32" s="122" t="s">
        <v>259</v>
      </c>
      <c r="K32" s="122" t="s">
        <v>915</v>
      </c>
      <c r="L32" s="123" t="str">
        <f t="shared" si="2"/>
        <v>34</v>
      </c>
      <c r="M32" s="123" t="str">
        <f t="shared" si="3"/>
        <v>03列07</v>
      </c>
      <c r="N32" s="123" t="str">
        <f t="shared" si="4"/>
        <v>01</v>
      </c>
      <c r="O32" s="123" t="str">
        <f t="shared" si="5"/>
        <v>122</v>
      </c>
      <c r="P32" s="123" t="str">
        <f t="shared" si="6"/>
        <v>ASW</v>
      </c>
      <c r="Q32" s="103" t="s">
        <v>284</v>
      </c>
      <c r="R32" s="109"/>
    </row>
    <row r="33" spans="1:18" s="112" customFormat="1" ht="10.8">
      <c r="A33" s="117">
        <v>32</v>
      </c>
      <c r="B33" s="118" t="s">
        <v>325</v>
      </c>
      <c r="C33" s="100" t="s">
        <v>326</v>
      </c>
      <c r="D33" s="100" t="str">
        <f t="shared" si="0"/>
        <v>千兆管理交换机（功能区）-S5554S-EI-D</v>
      </c>
      <c r="E33" s="100" t="str">
        <f t="shared" si="1"/>
        <v>HAZZ-122-3-07_3-08-A1P1-ASW-H5554-01U34</v>
      </c>
      <c r="F33" s="100" t="s">
        <v>151</v>
      </c>
      <c r="G33" s="120"/>
      <c r="H33" s="121">
        <v>100</v>
      </c>
      <c r="I33" s="122" t="s">
        <v>911</v>
      </c>
      <c r="J33" s="122" t="s">
        <v>259</v>
      </c>
      <c r="K33" s="122" t="s">
        <v>915</v>
      </c>
      <c r="L33" s="123" t="str">
        <f t="shared" si="2"/>
        <v>34</v>
      </c>
      <c r="M33" s="123" t="str">
        <f t="shared" si="3"/>
        <v>03列08</v>
      </c>
      <c r="N33" s="123" t="str">
        <f t="shared" si="4"/>
        <v>01</v>
      </c>
      <c r="O33" s="123" t="str">
        <f t="shared" si="5"/>
        <v>122</v>
      </c>
      <c r="P33" s="123" t="str">
        <f t="shared" si="6"/>
        <v>ASW</v>
      </c>
      <c r="Q33" s="103" t="s">
        <v>286</v>
      </c>
      <c r="R33" s="109"/>
    </row>
    <row r="34" spans="1:18" s="112" customFormat="1" ht="10.8">
      <c r="A34" s="117">
        <v>33</v>
      </c>
      <c r="B34" s="118" t="s">
        <v>327</v>
      </c>
      <c r="C34" s="100" t="s">
        <v>328</v>
      </c>
      <c r="D34" s="100" t="str">
        <f t="shared" si="0"/>
        <v>千兆带外管理交换机-S5554S-EI-D</v>
      </c>
      <c r="E34" s="100" t="str">
        <f t="shared" si="1"/>
        <v/>
      </c>
      <c r="F34" s="100" t="s">
        <v>151</v>
      </c>
      <c r="G34" s="120"/>
      <c r="H34" s="121">
        <v>100</v>
      </c>
      <c r="I34" s="122" t="s">
        <v>912</v>
      </c>
      <c r="J34" s="122" t="s">
        <v>259</v>
      </c>
      <c r="K34" s="122" t="s">
        <v>915</v>
      </c>
      <c r="L34" s="123" t="str">
        <f t="shared" si="2"/>
        <v>40</v>
      </c>
      <c r="M34" s="123" t="str">
        <f t="shared" si="3"/>
        <v>04列10</v>
      </c>
      <c r="N34" s="123" t="str">
        <f t="shared" si="4"/>
        <v>01</v>
      </c>
      <c r="O34" s="123" t="str">
        <f t="shared" si="5"/>
        <v>122</v>
      </c>
      <c r="P34" s="123" t="str">
        <f t="shared" si="6"/>
        <v>MSW</v>
      </c>
      <c r="Q34" s="103" t="s">
        <v>260</v>
      </c>
      <c r="R34" s="109"/>
    </row>
    <row r="35" spans="1:18" s="112" customFormat="1" ht="10.8">
      <c r="A35" s="117">
        <v>34</v>
      </c>
      <c r="B35" s="118" t="s">
        <v>329</v>
      </c>
      <c r="C35" s="100" t="s">
        <v>330</v>
      </c>
      <c r="D35" s="100" t="str">
        <f t="shared" si="0"/>
        <v>千兆带外管理交换机-S5554S-EI-D</v>
      </c>
      <c r="E35" s="100" t="str">
        <f t="shared" si="1"/>
        <v/>
      </c>
      <c r="F35" s="100" t="s">
        <v>151</v>
      </c>
      <c r="G35" s="120"/>
      <c r="H35" s="121">
        <v>100</v>
      </c>
      <c r="I35" s="122" t="s">
        <v>913</v>
      </c>
      <c r="J35" s="122" t="s">
        <v>259</v>
      </c>
      <c r="K35" s="122" t="s">
        <v>915</v>
      </c>
      <c r="L35" s="123" t="str">
        <f t="shared" si="2"/>
        <v>40</v>
      </c>
      <c r="M35" s="123" t="str">
        <f t="shared" si="3"/>
        <v>03列03</v>
      </c>
      <c r="N35" s="123" t="str">
        <f t="shared" si="4"/>
        <v>01</v>
      </c>
      <c r="O35" s="123" t="str">
        <f t="shared" si="5"/>
        <v>122</v>
      </c>
      <c r="P35" s="123" t="str">
        <f t="shared" si="6"/>
        <v>MSW</v>
      </c>
      <c r="Q35" s="103" t="s">
        <v>260</v>
      </c>
      <c r="R35" s="109"/>
    </row>
    <row r="36" spans="1:18" s="112" customFormat="1" ht="10.8">
      <c r="A36" s="117">
        <v>35</v>
      </c>
      <c r="B36" s="118" t="s">
        <v>331</v>
      </c>
      <c r="C36" s="100" t="s">
        <v>332</v>
      </c>
      <c r="D36" s="100" t="str">
        <f t="shared" si="0"/>
        <v>千兆带外管理交换机-S5554S-EI-D</v>
      </c>
      <c r="E36" s="100" t="str">
        <f t="shared" si="1"/>
        <v/>
      </c>
      <c r="F36" s="100" t="s">
        <v>151</v>
      </c>
      <c r="G36" s="120"/>
      <c r="H36" s="121">
        <v>100</v>
      </c>
      <c r="I36" s="122" t="s">
        <v>914</v>
      </c>
      <c r="J36" s="122" t="s">
        <v>259</v>
      </c>
      <c r="K36" s="122" t="s">
        <v>915</v>
      </c>
      <c r="L36" s="123" t="str">
        <f t="shared" si="2"/>
        <v>37</v>
      </c>
      <c r="M36" s="123" t="str">
        <f t="shared" si="3"/>
        <v>03列06</v>
      </c>
      <c r="N36" s="123" t="str">
        <f t="shared" si="4"/>
        <v>01</v>
      </c>
      <c r="O36" s="123" t="str">
        <f t="shared" si="5"/>
        <v>122</v>
      </c>
      <c r="P36" s="123" t="str">
        <f t="shared" si="6"/>
        <v>MSW</v>
      </c>
      <c r="Q36" s="103" t="s">
        <v>260</v>
      </c>
      <c r="R36" s="109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abSelected="1" workbookViewId="0">
      <selection activeCell="L19" sqref="L19"/>
    </sheetView>
  </sheetViews>
  <sheetFormatPr defaultColWidth="9.109375" defaultRowHeight="15.75" customHeight="1" outlineLevelCol="1"/>
  <cols>
    <col min="1" max="1" width="3.5546875" style="86" customWidth="1"/>
    <col min="2" max="2" width="27.77734375" style="87" customWidth="1"/>
    <col min="3" max="3" width="35.5546875" style="86" customWidth="1"/>
    <col min="4" max="4" width="37" style="86" customWidth="1"/>
    <col min="5" max="5" width="20.77734375" style="88" customWidth="1"/>
    <col min="6" max="6" width="12.33203125" style="89" customWidth="1"/>
    <col min="7" max="7" width="10" style="90" customWidth="1" outlineLevel="1"/>
    <col min="8" max="8" width="12.44140625" style="90" customWidth="1" outlineLevel="1"/>
    <col min="9" max="9" width="11.44140625" style="90" customWidth="1" outlineLevel="1"/>
    <col min="10" max="10" width="14.5546875" style="90" customWidth="1" outlineLevel="1"/>
    <col min="11" max="11" width="7.77734375" style="92" customWidth="1"/>
    <col min="12" max="12" width="20.44140625" style="93" customWidth="1" outlineLevel="1"/>
    <col min="13" max="13" width="14.77734375" style="94" customWidth="1" outlineLevel="1"/>
    <col min="14" max="14" width="12.33203125" style="86" customWidth="1"/>
    <col min="15" max="15" width="10.44140625" style="90" customWidth="1"/>
    <col min="16" max="16" width="11.109375" style="90" customWidth="1"/>
    <col min="17" max="17" width="6" style="90" customWidth="1"/>
    <col min="18" max="18" width="13.44140625" style="90" customWidth="1"/>
    <col min="19" max="19" width="6.77734375" style="90" customWidth="1"/>
    <col min="20" max="20" width="6.44140625" style="90" customWidth="1"/>
    <col min="21" max="21" width="7.77734375" style="90" customWidth="1"/>
    <col min="22" max="22" width="4" style="91" customWidth="1"/>
    <col min="23" max="23" width="5.5546875" style="90" customWidth="1"/>
    <col min="24" max="24" width="20" style="86" customWidth="1"/>
    <col min="25" max="25" width="11.5546875" style="86" customWidth="1"/>
    <col min="26" max="248" width="9" style="86" customWidth="1"/>
  </cols>
  <sheetData>
    <row r="1" spans="1:248" s="85" customFormat="1" ht="28.8">
      <c r="A1" s="95" t="s">
        <v>67</v>
      </c>
      <c r="B1" s="96" t="s">
        <v>244</v>
      </c>
      <c r="C1" s="96" t="s">
        <v>245</v>
      </c>
      <c r="D1" s="116" t="s">
        <v>246</v>
      </c>
      <c r="E1" s="96" t="s">
        <v>866</v>
      </c>
      <c r="F1" s="97" t="s">
        <v>248</v>
      </c>
      <c r="G1" s="97" t="s">
        <v>333</v>
      </c>
      <c r="H1" s="97" t="s">
        <v>334</v>
      </c>
      <c r="I1" s="102" t="s">
        <v>335</v>
      </c>
      <c r="J1" s="97" t="s">
        <v>336</v>
      </c>
      <c r="K1" s="97" t="s">
        <v>249</v>
      </c>
      <c r="L1" s="97" t="s">
        <v>250</v>
      </c>
      <c r="M1" s="97" t="s">
        <v>251</v>
      </c>
      <c r="N1" s="97" t="s">
        <v>919</v>
      </c>
      <c r="O1" s="107" t="s">
        <v>337</v>
      </c>
      <c r="P1" s="107" t="s">
        <v>338</v>
      </c>
      <c r="Q1" s="97" t="s">
        <v>339</v>
      </c>
      <c r="R1" s="97" t="s">
        <v>340</v>
      </c>
      <c r="S1" s="107" t="s">
        <v>253</v>
      </c>
      <c r="T1" s="107" t="s">
        <v>871</v>
      </c>
      <c r="U1" s="107" t="s">
        <v>254</v>
      </c>
      <c r="V1" s="107" t="s">
        <v>872</v>
      </c>
      <c r="W1" s="107" t="s">
        <v>255</v>
      </c>
      <c r="X1" s="195" t="s">
        <v>865</v>
      </c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</row>
    <row r="2" spans="1:248" s="43" customFormat="1" ht="11.4">
      <c r="A2" s="98">
        <v>1</v>
      </c>
      <c r="B2" s="99" t="s">
        <v>341</v>
      </c>
      <c r="C2" s="99" t="s">
        <v>342</v>
      </c>
      <c r="D2" s="99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9" t="s">
        <v>85</v>
      </c>
      <c r="F2" s="101"/>
      <c r="G2" s="103">
        <v>150</v>
      </c>
      <c r="H2" s="181" t="s">
        <v>343</v>
      </c>
      <c r="I2" s="103"/>
      <c r="J2" s="181" t="s">
        <v>344</v>
      </c>
      <c r="K2" s="104">
        <v>101</v>
      </c>
      <c r="L2" s="105" t="s">
        <v>345</v>
      </c>
      <c r="M2" s="106" t="s">
        <v>346</v>
      </c>
      <c r="N2" s="106" t="s">
        <v>347</v>
      </c>
      <c r="O2" s="98"/>
      <c r="P2" s="98"/>
      <c r="Q2" s="98"/>
      <c r="R2" s="108"/>
      <c r="S2" s="196" t="str">
        <f t="shared" ref="S2:S49" si="0">RIGHT(C2,2)</f>
        <v>06</v>
      </c>
      <c r="T2" s="196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96" t="str">
        <f t="shared" ref="U2:U49" si="1">MID(C2,FIND("$",SUBSTITUTE(C2,"-","$",_xlfn.IFS(LEN(C2)-LEN(SUBSTITUTE(C2,"-",""))=7,7,LEN(C2)-LEN(SUBSTITUTE(C2,"-",""))=6,6,LEN(C2)-LEN(SUBSTITUTE(C2,"-",""))=5,5)))+1,2)</f>
        <v>02</v>
      </c>
      <c r="V2" s="196" t="str">
        <f>MID(C2,FIND("$",SUBSTITUTE(C2,"-","$",1))+1,FIND("$",SUBSTITUTE(C2,"-","$",1))-2)</f>
        <v>122</v>
      </c>
      <c r="W2" s="108"/>
      <c r="X2" s="196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</row>
    <row r="3" spans="1:248" s="43" customFormat="1" ht="11.4">
      <c r="A3" s="98">
        <v>2</v>
      </c>
      <c r="B3" s="99" t="s">
        <v>348</v>
      </c>
      <c r="C3" s="99" t="s">
        <v>349</v>
      </c>
      <c r="D3" s="99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9" t="s">
        <v>85</v>
      </c>
      <c r="F3" s="101"/>
      <c r="G3" s="103">
        <v>150</v>
      </c>
      <c r="H3" s="181" t="s">
        <v>350</v>
      </c>
      <c r="I3" s="103"/>
      <c r="J3" s="181" t="s">
        <v>344</v>
      </c>
      <c r="K3" s="104">
        <v>101</v>
      </c>
      <c r="L3" s="105" t="s">
        <v>351</v>
      </c>
      <c r="M3" s="106" t="s">
        <v>346</v>
      </c>
      <c r="N3" s="106" t="s">
        <v>347</v>
      </c>
      <c r="O3" s="98"/>
      <c r="P3" s="98"/>
      <c r="Q3" s="98"/>
      <c r="R3" s="108"/>
      <c r="S3" s="196" t="str">
        <f t="shared" si="0"/>
        <v>09</v>
      </c>
      <c r="T3" s="196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96" t="str">
        <f t="shared" si="1"/>
        <v>02</v>
      </c>
      <c r="V3" s="196" t="str">
        <f t="shared" ref="V3:V49" si="4">MID(C3,FIND("$",SUBSTITUTE(C3,"-","$",1))+1,FIND("$",SUBSTITUTE(C3,"-","$",1))-2)</f>
        <v>122</v>
      </c>
      <c r="W3" s="108"/>
      <c r="X3" s="196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110"/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0"/>
      <c r="GX3" s="110"/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10"/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0"/>
      <c r="HW3" s="110"/>
      <c r="HX3" s="110"/>
      <c r="HY3" s="110"/>
      <c r="HZ3" s="110"/>
      <c r="IA3" s="110"/>
      <c r="IB3" s="110"/>
      <c r="IC3" s="110"/>
      <c r="ID3" s="110"/>
      <c r="IE3" s="110"/>
      <c r="IF3" s="110"/>
      <c r="IG3" s="110"/>
      <c r="IH3" s="110"/>
      <c r="II3" s="110"/>
      <c r="IJ3" s="110"/>
      <c r="IK3" s="110"/>
      <c r="IL3" s="110"/>
      <c r="IM3" s="110"/>
      <c r="IN3" s="110"/>
    </row>
    <row r="4" spans="1:248" s="43" customFormat="1" ht="11.4">
      <c r="A4" s="98">
        <v>3</v>
      </c>
      <c r="B4" s="99" t="s">
        <v>352</v>
      </c>
      <c r="C4" s="99" t="s">
        <v>353</v>
      </c>
      <c r="D4" s="99" t="str">
        <f t="shared" si="2"/>
        <v>宿主机服务器-ZXCLOUD R5300 G4X</v>
      </c>
      <c r="E4" s="99" t="s">
        <v>85</v>
      </c>
      <c r="F4" s="101"/>
      <c r="G4" s="103">
        <v>150</v>
      </c>
      <c r="H4" s="181" t="s">
        <v>354</v>
      </c>
      <c r="I4" s="103"/>
      <c r="J4" s="181" t="s">
        <v>344</v>
      </c>
      <c r="K4" s="104">
        <v>101</v>
      </c>
      <c r="L4" s="105" t="s">
        <v>355</v>
      </c>
      <c r="M4" s="106" t="s">
        <v>346</v>
      </c>
      <c r="N4" s="106" t="s">
        <v>347</v>
      </c>
      <c r="O4" s="98"/>
      <c r="P4" s="98"/>
      <c r="Q4" s="98"/>
      <c r="R4" s="108"/>
      <c r="S4" s="196" t="str">
        <f t="shared" si="0"/>
        <v>12</v>
      </c>
      <c r="T4" s="196" t="str">
        <f t="shared" si="3"/>
        <v>03列01</v>
      </c>
      <c r="U4" s="196" t="str">
        <f t="shared" si="1"/>
        <v>02</v>
      </c>
      <c r="V4" s="196" t="str">
        <f t="shared" si="4"/>
        <v>122</v>
      </c>
      <c r="W4" s="108"/>
      <c r="X4" s="196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  <c r="FK4" s="110"/>
      <c r="FL4" s="110"/>
      <c r="FM4" s="110"/>
      <c r="FN4" s="110"/>
      <c r="FO4" s="110"/>
      <c r="FP4" s="110"/>
      <c r="FQ4" s="110"/>
      <c r="FR4" s="110"/>
      <c r="FS4" s="110"/>
      <c r="FT4" s="110"/>
      <c r="FU4" s="110"/>
      <c r="FV4" s="110"/>
      <c r="FW4" s="110"/>
      <c r="FX4" s="110"/>
      <c r="FY4" s="110"/>
      <c r="FZ4" s="110"/>
      <c r="GA4" s="110"/>
      <c r="GB4" s="110"/>
      <c r="GC4" s="110"/>
      <c r="GD4" s="110"/>
      <c r="GE4" s="110"/>
      <c r="GF4" s="110"/>
      <c r="GG4" s="110"/>
      <c r="GH4" s="110"/>
      <c r="GI4" s="110"/>
      <c r="GJ4" s="110"/>
      <c r="GK4" s="110"/>
      <c r="GL4" s="110"/>
      <c r="GM4" s="110"/>
      <c r="GN4" s="110"/>
      <c r="GO4" s="110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0"/>
      <c r="HU4" s="110"/>
      <c r="HV4" s="110"/>
      <c r="HW4" s="110"/>
      <c r="HX4" s="110"/>
      <c r="HY4" s="110"/>
      <c r="HZ4" s="110"/>
      <c r="IA4" s="110"/>
      <c r="IB4" s="110"/>
      <c r="IC4" s="110"/>
      <c r="ID4" s="110"/>
      <c r="IE4" s="110"/>
      <c r="IF4" s="110"/>
      <c r="IG4" s="110"/>
      <c r="IH4" s="110"/>
      <c r="II4" s="110"/>
      <c r="IJ4" s="110"/>
      <c r="IK4" s="110"/>
      <c r="IL4" s="110"/>
      <c r="IM4" s="110"/>
      <c r="IN4" s="110"/>
    </row>
    <row r="5" spans="1:248" s="43" customFormat="1" ht="11.4">
      <c r="A5" s="98">
        <v>4</v>
      </c>
      <c r="B5" s="99" t="s">
        <v>356</v>
      </c>
      <c r="C5" s="99" t="s">
        <v>357</v>
      </c>
      <c r="D5" s="99" t="str">
        <f t="shared" si="2"/>
        <v>宿主机服务器-ZXCLOUD R5300 G4X</v>
      </c>
      <c r="E5" s="99" t="s">
        <v>85</v>
      </c>
      <c r="F5" s="101"/>
      <c r="G5" s="103">
        <v>150</v>
      </c>
      <c r="H5" s="181" t="s">
        <v>358</v>
      </c>
      <c r="I5" s="103"/>
      <c r="J5" s="181" t="s">
        <v>344</v>
      </c>
      <c r="K5" s="104">
        <v>101</v>
      </c>
      <c r="L5" s="105" t="s">
        <v>359</v>
      </c>
      <c r="M5" s="106" t="s">
        <v>346</v>
      </c>
      <c r="N5" s="106" t="s">
        <v>347</v>
      </c>
      <c r="O5" s="98"/>
      <c r="P5" s="98"/>
      <c r="Q5" s="98"/>
      <c r="R5" s="108"/>
      <c r="S5" s="196" t="str">
        <f t="shared" si="0"/>
        <v>15</v>
      </c>
      <c r="T5" s="196" t="str">
        <f t="shared" si="3"/>
        <v>03列01</v>
      </c>
      <c r="U5" s="196" t="str">
        <f t="shared" si="1"/>
        <v>02</v>
      </c>
      <c r="V5" s="196" t="str">
        <f t="shared" si="4"/>
        <v>122</v>
      </c>
      <c r="W5" s="108"/>
      <c r="X5" s="196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</row>
    <row r="6" spans="1:248" s="43" customFormat="1" ht="11.4">
      <c r="A6" s="98">
        <v>5</v>
      </c>
      <c r="B6" s="99" t="s">
        <v>360</v>
      </c>
      <c r="C6" s="99" t="s">
        <v>361</v>
      </c>
      <c r="D6" s="99" t="str">
        <f t="shared" si="2"/>
        <v>宿主机服务器-ZXCLOUD R5300 G4X</v>
      </c>
      <c r="E6" s="99" t="s">
        <v>85</v>
      </c>
      <c r="F6" s="101"/>
      <c r="G6" s="103">
        <v>150</v>
      </c>
      <c r="H6" s="181" t="s">
        <v>362</v>
      </c>
      <c r="I6" s="103"/>
      <c r="J6" s="181" t="s">
        <v>344</v>
      </c>
      <c r="K6" s="104">
        <v>101</v>
      </c>
      <c r="L6" s="105" t="s">
        <v>363</v>
      </c>
      <c r="M6" s="106" t="s">
        <v>346</v>
      </c>
      <c r="N6" s="106" t="s">
        <v>347</v>
      </c>
      <c r="O6" s="98"/>
      <c r="P6" s="98"/>
      <c r="Q6" s="98"/>
      <c r="R6" s="108"/>
      <c r="S6" s="196" t="str">
        <f t="shared" si="0"/>
        <v>18</v>
      </c>
      <c r="T6" s="196" t="str">
        <f t="shared" si="3"/>
        <v>03列01</v>
      </c>
      <c r="U6" s="196" t="str">
        <f t="shared" si="1"/>
        <v>02</v>
      </c>
      <c r="V6" s="196" t="str">
        <f t="shared" si="4"/>
        <v>122</v>
      </c>
      <c r="W6" s="108"/>
      <c r="X6" s="196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/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/>
      <c r="GM6" s="110"/>
      <c r="GN6" s="110"/>
      <c r="GO6" s="110"/>
      <c r="GP6" s="110"/>
      <c r="GQ6" s="110"/>
      <c r="GR6" s="110"/>
      <c r="GS6" s="110"/>
      <c r="GT6" s="110"/>
      <c r="GU6" s="110"/>
      <c r="GV6" s="110"/>
      <c r="GW6" s="110"/>
      <c r="GX6" s="110"/>
      <c r="GY6" s="110"/>
      <c r="GZ6" s="110"/>
      <c r="HA6" s="110"/>
      <c r="HB6" s="110"/>
      <c r="HC6" s="110"/>
      <c r="HD6" s="110"/>
      <c r="HE6" s="110"/>
      <c r="HF6" s="110"/>
      <c r="HG6" s="110"/>
      <c r="HH6" s="110"/>
      <c r="HI6" s="110"/>
      <c r="HJ6" s="110"/>
      <c r="HK6" s="110"/>
      <c r="HL6" s="110"/>
      <c r="HM6" s="110"/>
      <c r="HN6" s="110"/>
      <c r="HO6" s="110"/>
      <c r="HP6" s="110"/>
      <c r="HQ6" s="110"/>
      <c r="HR6" s="110"/>
      <c r="HS6" s="110"/>
      <c r="HT6" s="110"/>
      <c r="HU6" s="110"/>
      <c r="HV6" s="110"/>
      <c r="HW6" s="110"/>
      <c r="HX6" s="110"/>
      <c r="HY6" s="110"/>
      <c r="HZ6" s="110"/>
      <c r="IA6" s="110"/>
      <c r="IB6" s="110"/>
      <c r="IC6" s="110"/>
      <c r="ID6" s="110"/>
      <c r="IE6" s="110"/>
      <c r="IF6" s="110"/>
      <c r="IG6" s="110"/>
      <c r="IH6" s="110"/>
      <c r="II6" s="110"/>
      <c r="IJ6" s="110"/>
      <c r="IK6" s="110"/>
      <c r="IL6" s="110"/>
      <c r="IM6" s="110"/>
      <c r="IN6" s="110"/>
    </row>
    <row r="7" spans="1:248" s="43" customFormat="1" ht="11.4">
      <c r="A7" s="98">
        <v>6</v>
      </c>
      <c r="B7" s="99" t="s">
        <v>364</v>
      </c>
      <c r="C7" s="99" t="s">
        <v>365</v>
      </c>
      <c r="D7" s="99" t="str">
        <f t="shared" si="2"/>
        <v>宿主机服务器-ZXCLOUD R5300 G4X</v>
      </c>
      <c r="E7" s="99" t="s">
        <v>85</v>
      </c>
      <c r="F7" s="101"/>
      <c r="G7" s="103">
        <v>150</v>
      </c>
      <c r="H7" s="181" t="s">
        <v>366</v>
      </c>
      <c r="I7" s="103"/>
      <c r="J7" s="181" t="s">
        <v>344</v>
      </c>
      <c r="K7" s="104">
        <v>101</v>
      </c>
      <c r="L7" s="105" t="s">
        <v>367</v>
      </c>
      <c r="M7" s="106" t="s">
        <v>346</v>
      </c>
      <c r="N7" s="106" t="s">
        <v>347</v>
      </c>
      <c r="O7" s="98"/>
      <c r="P7" s="98"/>
      <c r="Q7" s="98"/>
      <c r="R7" s="108"/>
      <c r="S7" s="196" t="str">
        <f t="shared" si="0"/>
        <v>06</v>
      </c>
      <c r="T7" s="196" t="str">
        <f t="shared" si="3"/>
        <v>03列02</v>
      </c>
      <c r="U7" s="196" t="str">
        <f t="shared" si="1"/>
        <v>02</v>
      </c>
      <c r="V7" s="196" t="str">
        <f t="shared" si="4"/>
        <v>122</v>
      </c>
      <c r="W7" s="108"/>
      <c r="X7" s="196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</row>
    <row r="8" spans="1:248" s="43" customFormat="1" ht="11.4">
      <c r="A8" s="98">
        <v>7</v>
      </c>
      <c r="B8" s="99" t="s">
        <v>368</v>
      </c>
      <c r="C8" s="99" t="s">
        <v>369</v>
      </c>
      <c r="D8" s="99" t="str">
        <f t="shared" si="2"/>
        <v>宿主机服务器-ZXCLOUD R5300 G4X</v>
      </c>
      <c r="E8" s="99" t="s">
        <v>85</v>
      </c>
      <c r="F8" s="101"/>
      <c r="G8" s="103">
        <v>150</v>
      </c>
      <c r="H8" s="181" t="s">
        <v>370</v>
      </c>
      <c r="I8" s="103"/>
      <c r="J8" s="181" t="s">
        <v>344</v>
      </c>
      <c r="K8" s="104">
        <v>101</v>
      </c>
      <c r="L8" s="105" t="s">
        <v>371</v>
      </c>
      <c r="M8" s="106" t="s">
        <v>346</v>
      </c>
      <c r="N8" s="106" t="s">
        <v>347</v>
      </c>
      <c r="O8" s="98"/>
      <c r="P8" s="98"/>
      <c r="Q8" s="98"/>
      <c r="R8" s="108"/>
      <c r="S8" s="196" t="str">
        <f t="shared" si="0"/>
        <v>09</v>
      </c>
      <c r="T8" s="196" t="str">
        <f t="shared" si="3"/>
        <v>03列02</v>
      </c>
      <c r="U8" s="196" t="str">
        <f t="shared" si="1"/>
        <v>02</v>
      </c>
      <c r="V8" s="196" t="str">
        <f t="shared" si="4"/>
        <v>122</v>
      </c>
      <c r="W8" s="108"/>
      <c r="X8" s="196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  <c r="FK8" s="110"/>
      <c r="FL8" s="110"/>
      <c r="FM8" s="110"/>
      <c r="FN8" s="110"/>
      <c r="FO8" s="110"/>
      <c r="FP8" s="110"/>
      <c r="FQ8" s="110"/>
      <c r="FR8" s="110"/>
      <c r="FS8" s="110"/>
      <c r="FT8" s="110"/>
      <c r="FU8" s="110"/>
      <c r="FV8" s="110"/>
      <c r="FW8" s="110"/>
      <c r="FX8" s="110"/>
      <c r="FY8" s="110"/>
      <c r="FZ8" s="110"/>
      <c r="GA8" s="110"/>
      <c r="GB8" s="110"/>
      <c r="GC8" s="110"/>
      <c r="GD8" s="110"/>
      <c r="GE8" s="110"/>
      <c r="GF8" s="110"/>
      <c r="GG8" s="110"/>
      <c r="GH8" s="110"/>
      <c r="GI8" s="110"/>
      <c r="GJ8" s="110"/>
      <c r="GK8" s="110"/>
      <c r="GL8" s="110"/>
      <c r="GM8" s="110"/>
      <c r="GN8" s="110"/>
      <c r="GO8" s="110"/>
      <c r="GP8" s="110"/>
      <c r="GQ8" s="110"/>
      <c r="GR8" s="110"/>
      <c r="GS8" s="110"/>
      <c r="GT8" s="110"/>
      <c r="GU8" s="110"/>
      <c r="GV8" s="110"/>
      <c r="GW8" s="110"/>
      <c r="GX8" s="110"/>
      <c r="GY8" s="110"/>
      <c r="GZ8" s="110"/>
      <c r="HA8" s="110"/>
      <c r="HB8" s="110"/>
      <c r="HC8" s="110"/>
      <c r="HD8" s="110"/>
      <c r="HE8" s="110"/>
      <c r="HF8" s="110"/>
      <c r="HG8" s="110"/>
      <c r="HH8" s="110"/>
      <c r="HI8" s="110"/>
      <c r="HJ8" s="110"/>
      <c r="HK8" s="110"/>
      <c r="HL8" s="110"/>
      <c r="HM8" s="110"/>
      <c r="HN8" s="110"/>
      <c r="HO8" s="110"/>
      <c r="HP8" s="110"/>
      <c r="HQ8" s="110"/>
      <c r="HR8" s="110"/>
      <c r="HS8" s="110"/>
      <c r="HT8" s="110"/>
      <c r="HU8" s="110"/>
      <c r="HV8" s="110"/>
      <c r="HW8" s="110"/>
      <c r="HX8" s="110"/>
      <c r="HY8" s="110"/>
      <c r="HZ8" s="110"/>
      <c r="IA8" s="110"/>
      <c r="IB8" s="110"/>
      <c r="IC8" s="110"/>
      <c r="ID8" s="110"/>
      <c r="IE8" s="110"/>
      <c r="IF8" s="110"/>
      <c r="IG8" s="110"/>
      <c r="IH8" s="110"/>
      <c r="II8" s="110"/>
      <c r="IJ8" s="110"/>
      <c r="IK8" s="110"/>
      <c r="IL8" s="110"/>
      <c r="IM8" s="110"/>
      <c r="IN8" s="110"/>
    </row>
    <row r="9" spans="1:248" s="43" customFormat="1" ht="11.4">
      <c r="A9" s="98">
        <v>8</v>
      </c>
      <c r="B9" s="99" t="s">
        <v>372</v>
      </c>
      <c r="C9" s="99" t="s">
        <v>373</v>
      </c>
      <c r="D9" s="99" t="str">
        <f t="shared" si="2"/>
        <v>宿主机服务器-ZXCLOUD R5300 G4X</v>
      </c>
      <c r="E9" s="99" t="s">
        <v>85</v>
      </c>
      <c r="F9" s="101"/>
      <c r="G9" s="103">
        <v>150</v>
      </c>
      <c r="H9" s="181" t="s">
        <v>374</v>
      </c>
      <c r="I9" s="103"/>
      <c r="J9" s="181" t="s">
        <v>344</v>
      </c>
      <c r="K9" s="104">
        <v>101</v>
      </c>
      <c r="L9" s="105" t="s">
        <v>375</v>
      </c>
      <c r="M9" s="106" t="s">
        <v>346</v>
      </c>
      <c r="N9" s="106" t="s">
        <v>347</v>
      </c>
      <c r="O9" s="98"/>
      <c r="P9" s="98"/>
      <c r="Q9" s="98"/>
      <c r="R9" s="108"/>
      <c r="S9" s="196" t="str">
        <f t="shared" si="0"/>
        <v>12</v>
      </c>
      <c r="T9" s="196" t="str">
        <f t="shared" si="3"/>
        <v>03列02</v>
      </c>
      <c r="U9" s="196" t="str">
        <f t="shared" si="1"/>
        <v>02</v>
      </c>
      <c r="V9" s="196" t="str">
        <f t="shared" si="4"/>
        <v>122</v>
      </c>
      <c r="W9" s="108"/>
      <c r="X9" s="196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  <c r="FK9" s="110"/>
      <c r="FL9" s="110"/>
      <c r="FM9" s="110"/>
      <c r="FN9" s="110"/>
      <c r="FO9" s="110"/>
      <c r="FP9" s="110"/>
      <c r="FQ9" s="110"/>
      <c r="FR9" s="110"/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10"/>
      <c r="GY9" s="110"/>
      <c r="GZ9" s="110"/>
      <c r="HA9" s="110"/>
      <c r="HB9" s="110"/>
      <c r="HC9" s="110"/>
      <c r="HD9" s="110"/>
      <c r="HE9" s="110"/>
      <c r="HF9" s="110"/>
      <c r="HG9" s="110"/>
      <c r="HH9" s="110"/>
      <c r="HI9" s="110"/>
      <c r="HJ9" s="110"/>
      <c r="HK9" s="110"/>
      <c r="HL9" s="110"/>
      <c r="HM9" s="110"/>
      <c r="HN9" s="110"/>
      <c r="HO9" s="110"/>
      <c r="HP9" s="110"/>
      <c r="HQ9" s="110"/>
      <c r="HR9" s="110"/>
      <c r="HS9" s="110"/>
      <c r="HT9" s="110"/>
      <c r="HU9" s="110"/>
      <c r="HV9" s="110"/>
      <c r="HW9" s="110"/>
      <c r="HX9" s="110"/>
      <c r="HY9" s="110"/>
      <c r="HZ9" s="110"/>
      <c r="IA9" s="110"/>
      <c r="IB9" s="110"/>
      <c r="IC9" s="110"/>
      <c r="ID9" s="110"/>
      <c r="IE9" s="110"/>
      <c r="IF9" s="110"/>
      <c r="IG9" s="110"/>
      <c r="IH9" s="110"/>
      <c r="II9" s="110"/>
      <c r="IJ9" s="110"/>
      <c r="IK9" s="110"/>
      <c r="IL9" s="110"/>
      <c r="IM9" s="110"/>
      <c r="IN9" s="110"/>
    </row>
    <row r="10" spans="1:248" s="43" customFormat="1" ht="11.4">
      <c r="A10" s="98">
        <v>9</v>
      </c>
      <c r="B10" s="99" t="s">
        <v>376</v>
      </c>
      <c r="C10" s="99" t="s">
        <v>377</v>
      </c>
      <c r="D10" s="99" t="str">
        <f t="shared" si="2"/>
        <v>宿主机服务器-ZXCLOUD R5300 G4X</v>
      </c>
      <c r="E10" s="99" t="s">
        <v>85</v>
      </c>
      <c r="F10" s="101"/>
      <c r="G10" s="103">
        <v>150</v>
      </c>
      <c r="H10" s="181" t="s">
        <v>378</v>
      </c>
      <c r="I10" s="103"/>
      <c r="J10" s="181" t="s">
        <v>344</v>
      </c>
      <c r="K10" s="104">
        <v>101</v>
      </c>
      <c r="L10" s="105" t="s">
        <v>379</v>
      </c>
      <c r="M10" s="106" t="s">
        <v>346</v>
      </c>
      <c r="N10" s="106" t="s">
        <v>347</v>
      </c>
      <c r="O10" s="98"/>
      <c r="P10" s="98"/>
      <c r="Q10" s="98"/>
      <c r="R10" s="108"/>
      <c r="S10" s="196" t="str">
        <f t="shared" si="0"/>
        <v>15</v>
      </c>
      <c r="T10" s="196" t="str">
        <f t="shared" si="3"/>
        <v>03列02</v>
      </c>
      <c r="U10" s="196" t="str">
        <f t="shared" si="1"/>
        <v>02</v>
      </c>
      <c r="V10" s="196" t="str">
        <f t="shared" si="4"/>
        <v>122</v>
      </c>
      <c r="W10" s="108"/>
      <c r="X10" s="196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</row>
    <row r="11" spans="1:248" s="43" customFormat="1" ht="11.4">
      <c r="A11" s="98">
        <v>10</v>
      </c>
      <c r="B11" s="99" t="s">
        <v>380</v>
      </c>
      <c r="C11" s="99" t="s">
        <v>381</v>
      </c>
      <c r="D11" s="99" t="str">
        <f t="shared" si="2"/>
        <v>弹性裸金属服务器-1-2288HV6</v>
      </c>
      <c r="E11" s="99" t="s">
        <v>94</v>
      </c>
      <c r="F11" s="101"/>
      <c r="G11" s="103">
        <v>150</v>
      </c>
      <c r="H11" s="181" t="s">
        <v>382</v>
      </c>
      <c r="I11" s="103"/>
      <c r="J11" s="181" t="s">
        <v>344</v>
      </c>
      <c r="K11" s="104">
        <v>101</v>
      </c>
      <c r="L11" s="105" t="s">
        <v>383</v>
      </c>
      <c r="M11" s="106" t="s">
        <v>346</v>
      </c>
      <c r="N11" s="106" t="s">
        <v>347</v>
      </c>
      <c r="O11" s="98"/>
      <c r="P11" s="98"/>
      <c r="Q11" s="98"/>
      <c r="R11" s="108"/>
      <c r="S11" s="196" t="str">
        <f t="shared" si="0"/>
        <v>06</v>
      </c>
      <c r="T11" s="196" t="str">
        <f t="shared" si="3"/>
        <v>04列08</v>
      </c>
      <c r="U11" s="196" t="str">
        <f t="shared" si="1"/>
        <v>02</v>
      </c>
      <c r="V11" s="196" t="str">
        <f t="shared" si="4"/>
        <v>122</v>
      </c>
      <c r="W11" s="108"/>
      <c r="X11" s="196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</row>
    <row r="12" spans="1:248" s="43" customFormat="1" ht="11.4">
      <c r="A12" s="98">
        <v>11</v>
      </c>
      <c r="B12" s="99" t="s">
        <v>384</v>
      </c>
      <c r="C12" s="99" t="s">
        <v>385</v>
      </c>
      <c r="D12" s="99" t="str">
        <f t="shared" si="2"/>
        <v>弹性裸金属服务器-1-2288HV6</v>
      </c>
      <c r="E12" s="99" t="s">
        <v>94</v>
      </c>
      <c r="F12" s="101"/>
      <c r="G12" s="103">
        <v>150</v>
      </c>
      <c r="H12" s="181" t="s">
        <v>386</v>
      </c>
      <c r="I12" s="103"/>
      <c r="J12" s="181" t="s">
        <v>344</v>
      </c>
      <c r="K12" s="104">
        <v>101</v>
      </c>
      <c r="L12" s="105" t="s">
        <v>387</v>
      </c>
      <c r="M12" s="106" t="s">
        <v>346</v>
      </c>
      <c r="N12" s="106" t="s">
        <v>347</v>
      </c>
      <c r="O12" s="98"/>
      <c r="P12" s="98"/>
      <c r="Q12" s="98"/>
      <c r="R12" s="108"/>
      <c r="S12" s="196" t="str">
        <f t="shared" si="0"/>
        <v>09</v>
      </c>
      <c r="T12" s="196" t="str">
        <f t="shared" si="3"/>
        <v>04列08</v>
      </c>
      <c r="U12" s="196" t="str">
        <f t="shared" si="1"/>
        <v>02</v>
      </c>
      <c r="V12" s="196" t="str">
        <f t="shared" si="4"/>
        <v>122</v>
      </c>
      <c r="W12" s="108"/>
      <c r="X12" s="196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</row>
    <row r="13" spans="1:248" s="43" customFormat="1" ht="11.4">
      <c r="A13" s="98">
        <v>12</v>
      </c>
      <c r="B13" s="99" t="s">
        <v>388</v>
      </c>
      <c r="C13" s="99" t="s">
        <v>389</v>
      </c>
      <c r="D13" s="99" t="str">
        <f t="shared" si="2"/>
        <v>弹性裸金属服务器-1-2288HV6</v>
      </c>
      <c r="E13" s="99" t="s">
        <v>94</v>
      </c>
      <c r="F13" s="101"/>
      <c r="G13" s="103">
        <v>150</v>
      </c>
      <c r="H13" s="181" t="s">
        <v>390</v>
      </c>
      <c r="I13" s="103"/>
      <c r="J13" s="181" t="s">
        <v>344</v>
      </c>
      <c r="K13" s="104">
        <v>101</v>
      </c>
      <c r="L13" s="105" t="s">
        <v>391</v>
      </c>
      <c r="M13" s="106" t="s">
        <v>346</v>
      </c>
      <c r="N13" s="106" t="s">
        <v>347</v>
      </c>
      <c r="O13" s="98"/>
      <c r="P13" s="98"/>
      <c r="Q13" s="98"/>
      <c r="R13" s="108"/>
      <c r="S13" s="196" t="str">
        <f t="shared" si="0"/>
        <v>12</v>
      </c>
      <c r="T13" s="196" t="str">
        <f t="shared" si="3"/>
        <v>04列08</v>
      </c>
      <c r="U13" s="196" t="str">
        <f t="shared" si="1"/>
        <v>02</v>
      </c>
      <c r="V13" s="196" t="str">
        <f t="shared" si="4"/>
        <v>122</v>
      </c>
      <c r="W13" s="108"/>
      <c r="X13" s="196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</row>
    <row r="14" spans="1:248" s="43" customFormat="1" ht="11.4">
      <c r="A14" s="98">
        <v>13</v>
      </c>
      <c r="B14" s="99" t="s">
        <v>392</v>
      </c>
      <c r="C14" s="99" t="s">
        <v>393</v>
      </c>
      <c r="D14" s="99" t="str">
        <f t="shared" si="2"/>
        <v>弹性裸金属服务器-1-2288HV6</v>
      </c>
      <c r="E14" s="99" t="s">
        <v>94</v>
      </c>
      <c r="F14" s="101"/>
      <c r="G14" s="103">
        <v>150</v>
      </c>
      <c r="H14" s="181" t="s">
        <v>394</v>
      </c>
      <c r="I14" s="103"/>
      <c r="J14" s="181" t="s">
        <v>344</v>
      </c>
      <c r="K14" s="104">
        <v>101</v>
      </c>
      <c r="L14" s="105" t="s">
        <v>395</v>
      </c>
      <c r="M14" s="106" t="s">
        <v>346</v>
      </c>
      <c r="N14" s="106" t="s">
        <v>347</v>
      </c>
      <c r="O14" s="98"/>
      <c r="P14" s="98"/>
      <c r="Q14" s="98"/>
      <c r="R14" s="108"/>
      <c r="S14" s="196" t="str">
        <f t="shared" si="0"/>
        <v>06</v>
      </c>
      <c r="T14" s="196" t="str">
        <f t="shared" si="3"/>
        <v>04列09</v>
      </c>
      <c r="U14" s="196" t="str">
        <f t="shared" si="1"/>
        <v>02</v>
      </c>
      <c r="V14" s="196" t="str">
        <f t="shared" si="4"/>
        <v>122</v>
      </c>
      <c r="W14" s="108"/>
      <c r="X14" s="196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</row>
    <row r="15" spans="1:248" s="43" customFormat="1" ht="11.4">
      <c r="A15" s="98">
        <v>14</v>
      </c>
      <c r="B15" s="99" t="s">
        <v>396</v>
      </c>
      <c r="C15" s="99" t="s">
        <v>397</v>
      </c>
      <c r="D15" s="99" t="str">
        <f t="shared" si="2"/>
        <v>弹性裸金属服务器-1-2288HV6</v>
      </c>
      <c r="E15" s="99" t="s">
        <v>94</v>
      </c>
      <c r="F15" s="101"/>
      <c r="G15" s="103">
        <v>150</v>
      </c>
      <c r="H15" s="181" t="s">
        <v>398</v>
      </c>
      <c r="I15" s="103"/>
      <c r="J15" s="181" t="s">
        <v>344</v>
      </c>
      <c r="K15" s="104">
        <v>101</v>
      </c>
      <c r="L15" s="105" t="s">
        <v>399</v>
      </c>
      <c r="M15" s="106" t="s">
        <v>346</v>
      </c>
      <c r="N15" s="106" t="s">
        <v>347</v>
      </c>
      <c r="O15" s="98"/>
      <c r="P15" s="98"/>
      <c r="Q15" s="98"/>
      <c r="R15" s="108"/>
      <c r="S15" s="196" t="str">
        <f t="shared" si="0"/>
        <v>09</v>
      </c>
      <c r="T15" s="196" t="str">
        <f t="shared" si="3"/>
        <v>04列09</v>
      </c>
      <c r="U15" s="196" t="str">
        <f t="shared" si="1"/>
        <v>02</v>
      </c>
      <c r="V15" s="196" t="str">
        <f t="shared" si="4"/>
        <v>122</v>
      </c>
      <c r="W15" s="108"/>
      <c r="X15" s="196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</row>
    <row r="16" spans="1:248" s="43" customFormat="1" ht="11.4">
      <c r="A16" s="98">
        <v>15</v>
      </c>
      <c r="B16" s="99" t="s">
        <v>400</v>
      </c>
      <c r="C16" s="99" t="s">
        <v>401</v>
      </c>
      <c r="D16" s="99" t="str">
        <f t="shared" si="2"/>
        <v>弹性裸金属服务器-2-2288HV6</v>
      </c>
      <c r="E16" s="99" t="s">
        <v>94</v>
      </c>
      <c r="F16" s="101"/>
      <c r="G16" s="103">
        <v>150</v>
      </c>
      <c r="H16" s="181" t="s">
        <v>402</v>
      </c>
      <c r="I16" s="103"/>
      <c r="J16" s="181" t="s">
        <v>344</v>
      </c>
      <c r="K16" s="104">
        <v>101</v>
      </c>
      <c r="L16" s="105" t="s">
        <v>403</v>
      </c>
      <c r="M16" s="106" t="s">
        <v>346</v>
      </c>
      <c r="N16" s="106" t="s">
        <v>347</v>
      </c>
      <c r="O16" s="98"/>
      <c r="P16" s="98"/>
      <c r="Q16" s="98"/>
      <c r="R16" s="108"/>
      <c r="S16" s="196" t="str">
        <f t="shared" si="0"/>
        <v>12</v>
      </c>
      <c r="T16" s="196" t="str">
        <f t="shared" si="3"/>
        <v>04列09</v>
      </c>
      <c r="U16" s="196" t="str">
        <f t="shared" si="1"/>
        <v>02</v>
      </c>
      <c r="V16" s="196" t="str">
        <f t="shared" si="4"/>
        <v>122</v>
      </c>
      <c r="W16" s="108"/>
      <c r="X16" s="196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</row>
    <row r="17" spans="1:248" s="43" customFormat="1" ht="11.4">
      <c r="A17" s="98">
        <v>16</v>
      </c>
      <c r="B17" s="99" t="s">
        <v>404</v>
      </c>
      <c r="C17" s="99" t="s">
        <v>405</v>
      </c>
      <c r="D17" s="99" t="str">
        <f t="shared" si="2"/>
        <v>弹性裸金属服务器-2-2288HV6</v>
      </c>
      <c r="E17" s="99" t="s">
        <v>94</v>
      </c>
      <c r="F17" s="101"/>
      <c r="G17" s="103">
        <v>150</v>
      </c>
      <c r="H17" s="181" t="s">
        <v>406</v>
      </c>
      <c r="I17" s="103"/>
      <c r="J17" s="181" t="s">
        <v>344</v>
      </c>
      <c r="K17" s="104">
        <v>101</v>
      </c>
      <c r="L17" s="105" t="s">
        <v>407</v>
      </c>
      <c r="M17" s="106" t="s">
        <v>346</v>
      </c>
      <c r="N17" s="106" t="s">
        <v>347</v>
      </c>
      <c r="O17" s="98"/>
      <c r="P17" s="98"/>
      <c r="Q17" s="98"/>
      <c r="R17" s="108"/>
      <c r="S17" s="196" t="str">
        <f t="shared" si="0"/>
        <v>06</v>
      </c>
      <c r="T17" s="196" t="str">
        <f t="shared" si="3"/>
        <v>04列10</v>
      </c>
      <c r="U17" s="196" t="str">
        <f t="shared" si="1"/>
        <v>02</v>
      </c>
      <c r="V17" s="196" t="str">
        <f t="shared" si="4"/>
        <v>122</v>
      </c>
      <c r="W17" s="108"/>
      <c r="X17" s="196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</row>
    <row r="18" spans="1:248" s="43" customFormat="1" ht="11.4">
      <c r="A18" s="98">
        <v>17</v>
      </c>
      <c r="B18" s="99" t="s">
        <v>408</v>
      </c>
      <c r="C18" s="99" t="s">
        <v>409</v>
      </c>
      <c r="D18" s="99" t="str">
        <f t="shared" si="2"/>
        <v>弹性裸金属服务器-3-2288HV6</v>
      </c>
      <c r="E18" s="99" t="s">
        <v>94</v>
      </c>
      <c r="F18" s="101"/>
      <c r="G18" s="103">
        <v>150</v>
      </c>
      <c r="H18" s="181" t="s">
        <v>410</v>
      </c>
      <c r="I18" s="103"/>
      <c r="J18" s="181" t="s">
        <v>344</v>
      </c>
      <c r="K18" s="104">
        <v>101</v>
      </c>
      <c r="L18" s="105" t="s">
        <v>411</v>
      </c>
      <c r="M18" s="106" t="s">
        <v>346</v>
      </c>
      <c r="N18" s="106" t="s">
        <v>347</v>
      </c>
      <c r="O18" s="98"/>
      <c r="P18" s="98"/>
      <c r="Q18" s="98"/>
      <c r="R18" s="108"/>
      <c r="S18" s="196" t="str">
        <f t="shared" si="0"/>
        <v>09</v>
      </c>
      <c r="T18" s="196" t="str">
        <f t="shared" si="3"/>
        <v>04列10</v>
      </c>
      <c r="U18" s="196" t="str">
        <f t="shared" si="1"/>
        <v>02</v>
      </c>
      <c r="V18" s="196" t="str">
        <f t="shared" si="4"/>
        <v>122</v>
      </c>
      <c r="W18" s="108"/>
      <c r="X18" s="196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</row>
    <row r="19" spans="1:248" s="43" customFormat="1" ht="11.4">
      <c r="A19" s="98">
        <v>18</v>
      </c>
      <c r="B19" s="99" t="s">
        <v>412</v>
      </c>
      <c r="C19" s="99" t="s">
        <v>413</v>
      </c>
      <c r="D19" s="99" t="str">
        <f t="shared" si="2"/>
        <v>弹性裸金属服务器-3-2288HV6</v>
      </c>
      <c r="E19" s="99" t="s">
        <v>94</v>
      </c>
      <c r="F19" s="101"/>
      <c r="G19" s="103">
        <v>150</v>
      </c>
      <c r="H19" s="181" t="s">
        <v>414</v>
      </c>
      <c r="I19" s="103"/>
      <c r="J19" s="181" t="s">
        <v>344</v>
      </c>
      <c r="K19" s="104">
        <v>101</v>
      </c>
      <c r="L19" s="105" t="s">
        <v>415</v>
      </c>
      <c r="M19" s="106" t="s">
        <v>346</v>
      </c>
      <c r="N19" s="106" t="s">
        <v>347</v>
      </c>
      <c r="O19" s="98"/>
      <c r="P19" s="98"/>
      <c r="Q19" s="98"/>
      <c r="R19" s="108"/>
      <c r="S19" s="196" t="str">
        <f t="shared" si="0"/>
        <v>12</v>
      </c>
      <c r="T19" s="196" t="str">
        <f t="shared" si="3"/>
        <v>04列10</v>
      </c>
      <c r="U19" s="196" t="str">
        <f t="shared" si="1"/>
        <v>02</v>
      </c>
      <c r="V19" s="196" t="str">
        <f t="shared" si="4"/>
        <v>122</v>
      </c>
      <c r="W19" s="108"/>
      <c r="X19" s="196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</row>
    <row r="20" spans="1:248" s="43" customFormat="1" ht="11.4">
      <c r="A20" s="98">
        <v>19</v>
      </c>
      <c r="B20" s="99" t="s">
        <v>416</v>
      </c>
      <c r="C20" s="99" t="s">
        <v>417</v>
      </c>
      <c r="D20" s="99" t="str">
        <f t="shared" si="2"/>
        <v>块存储（均衡型-国产）服务器-TG225 B1</v>
      </c>
      <c r="E20" s="99" t="s">
        <v>107</v>
      </c>
      <c r="F20" s="101"/>
      <c r="G20" s="103">
        <v>151</v>
      </c>
      <c r="H20" s="181" t="s">
        <v>418</v>
      </c>
      <c r="I20" s="103"/>
      <c r="J20" s="181" t="s">
        <v>419</v>
      </c>
      <c r="K20" s="104">
        <v>101</v>
      </c>
      <c r="L20" s="105" t="s">
        <v>420</v>
      </c>
      <c r="M20" s="106" t="s">
        <v>346</v>
      </c>
      <c r="N20" s="106" t="s">
        <v>347</v>
      </c>
      <c r="O20" s="98"/>
      <c r="P20" s="98"/>
      <c r="Q20" s="98"/>
      <c r="R20" s="108"/>
      <c r="S20" s="196" t="str">
        <f t="shared" si="0"/>
        <v>09</v>
      </c>
      <c r="T20" s="196" t="str">
        <f t="shared" si="3"/>
        <v>03列04</v>
      </c>
      <c r="U20" s="196" t="str">
        <f t="shared" si="1"/>
        <v>02</v>
      </c>
      <c r="V20" s="196" t="str">
        <f t="shared" si="4"/>
        <v>122</v>
      </c>
      <c r="W20" s="108"/>
      <c r="X20" s="196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</row>
    <row r="21" spans="1:248" s="43" customFormat="1" ht="11.4">
      <c r="A21" s="98">
        <v>20</v>
      </c>
      <c r="B21" s="99" t="s">
        <v>421</v>
      </c>
      <c r="C21" s="99" t="s">
        <v>422</v>
      </c>
      <c r="D21" s="99" t="str">
        <f t="shared" si="2"/>
        <v>块存储（均衡型-国产）服务器-TG225 B1</v>
      </c>
      <c r="E21" s="99" t="s">
        <v>107</v>
      </c>
      <c r="F21" s="101"/>
      <c r="G21" s="103">
        <v>151</v>
      </c>
      <c r="H21" s="181" t="s">
        <v>423</v>
      </c>
      <c r="I21" s="103"/>
      <c r="J21" s="181" t="s">
        <v>419</v>
      </c>
      <c r="K21" s="104">
        <v>101</v>
      </c>
      <c r="L21" s="105" t="s">
        <v>424</v>
      </c>
      <c r="M21" s="106" t="s">
        <v>346</v>
      </c>
      <c r="N21" s="106" t="s">
        <v>347</v>
      </c>
      <c r="O21" s="98"/>
      <c r="P21" s="98"/>
      <c r="Q21" s="98"/>
      <c r="R21" s="108"/>
      <c r="S21" s="196" t="str">
        <f t="shared" si="0"/>
        <v>12</v>
      </c>
      <c r="T21" s="196" t="str">
        <f t="shared" si="3"/>
        <v>03列04</v>
      </c>
      <c r="U21" s="196" t="str">
        <f t="shared" si="1"/>
        <v>02</v>
      </c>
      <c r="V21" s="196" t="str">
        <f t="shared" si="4"/>
        <v>122</v>
      </c>
      <c r="W21" s="108"/>
      <c r="X21" s="196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</row>
    <row r="22" spans="1:248" s="43" customFormat="1" ht="11.4">
      <c r="A22" s="98">
        <v>21</v>
      </c>
      <c r="B22" s="99" t="s">
        <v>425</v>
      </c>
      <c r="C22" s="99" t="s">
        <v>426</v>
      </c>
      <c r="D22" s="99" t="str">
        <f t="shared" si="2"/>
        <v>块存储（均衡型-国产）服务器-TG225 B1</v>
      </c>
      <c r="E22" s="99" t="s">
        <v>107</v>
      </c>
      <c r="F22" s="101"/>
      <c r="G22" s="103">
        <v>151</v>
      </c>
      <c r="H22" s="181" t="s">
        <v>427</v>
      </c>
      <c r="I22" s="180"/>
      <c r="J22" s="181" t="s">
        <v>419</v>
      </c>
      <c r="K22" s="104">
        <v>101</v>
      </c>
      <c r="L22" s="105" t="s">
        <v>428</v>
      </c>
      <c r="M22" s="106" t="s">
        <v>346</v>
      </c>
      <c r="N22" s="106" t="s">
        <v>347</v>
      </c>
      <c r="O22" s="98"/>
      <c r="P22" s="98"/>
      <c r="Q22" s="98"/>
      <c r="R22" s="108"/>
      <c r="S22" s="196" t="str">
        <f t="shared" si="0"/>
        <v>15</v>
      </c>
      <c r="T22" s="196" t="str">
        <f t="shared" si="3"/>
        <v>03列04</v>
      </c>
      <c r="U22" s="196" t="str">
        <f t="shared" si="1"/>
        <v>02</v>
      </c>
      <c r="V22" s="196" t="str">
        <f t="shared" si="4"/>
        <v>122</v>
      </c>
      <c r="W22" s="108"/>
      <c r="X22" s="196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</row>
    <row r="23" spans="1:248" s="43" customFormat="1" ht="11.4">
      <c r="A23" s="98">
        <v>22</v>
      </c>
      <c r="B23" s="99" t="s">
        <v>429</v>
      </c>
      <c r="C23" s="99" t="s">
        <v>430</v>
      </c>
      <c r="D23" s="99" t="str">
        <f t="shared" si="2"/>
        <v>块存储（均衡型-国产）服务器-TG225 B1</v>
      </c>
      <c r="E23" s="99" t="s">
        <v>107</v>
      </c>
      <c r="F23" s="101"/>
      <c r="G23" s="103">
        <v>151</v>
      </c>
      <c r="H23" s="181" t="s">
        <v>431</v>
      </c>
      <c r="I23" s="103"/>
      <c r="J23" s="181" t="s">
        <v>419</v>
      </c>
      <c r="K23" s="104">
        <v>101</v>
      </c>
      <c r="L23" s="105" t="s">
        <v>432</v>
      </c>
      <c r="M23" s="106" t="s">
        <v>346</v>
      </c>
      <c r="N23" s="106" t="s">
        <v>347</v>
      </c>
      <c r="O23" s="98"/>
      <c r="P23" s="98"/>
      <c r="Q23" s="98"/>
      <c r="R23" s="108"/>
      <c r="S23" s="196" t="str">
        <f t="shared" si="0"/>
        <v>18</v>
      </c>
      <c r="T23" s="196" t="str">
        <f t="shared" si="3"/>
        <v>03列04</v>
      </c>
      <c r="U23" s="196" t="str">
        <f t="shared" si="1"/>
        <v>02</v>
      </c>
      <c r="V23" s="196" t="str">
        <f t="shared" si="4"/>
        <v>122</v>
      </c>
      <c r="W23" s="108"/>
      <c r="X23" s="196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</row>
    <row r="24" spans="1:248" s="43" customFormat="1" ht="11.4">
      <c r="A24" s="98">
        <v>23</v>
      </c>
      <c r="B24" s="99" t="s">
        <v>433</v>
      </c>
      <c r="C24" s="99" t="s">
        <v>434</v>
      </c>
      <c r="D24" s="99" t="str">
        <f t="shared" si="2"/>
        <v>块存储（均衡型-国产）服务器-TG225 B1</v>
      </c>
      <c r="E24" s="99" t="s">
        <v>107</v>
      </c>
      <c r="F24" s="101"/>
      <c r="G24" s="103">
        <v>151</v>
      </c>
      <c r="H24" s="181" t="s">
        <v>435</v>
      </c>
      <c r="I24" s="103"/>
      <c r="J24" s="181" t="s">
        <v>419</v>
      </c>
      <c r="K24" s="104">
        <v>101</v>
      </c>
      <c r="L24" s="105" t="s">
        <v>436</v>
      </c>
      <c r="M24" s="106" t="s">
        <v>346</v>
      </c>
      <c r="N24" s="106" t="s">
        <v>347</v>
      </c>
      <c r="O24" s="98"/>
      <c r="P24" s="98"/>
      <c r="Q24" s="98"/>
      <c r="R24" s="108"/>
      <c r="S24" s="196" t="str">
        <f t="shared" si="0"/>
        <v>06</v>
      </c>
      <c r="T24" s="196" t="str">
        <f t="shared" si="3"/>
        <v>03列05</v>
      </c>
      <c r="U24" s="196" t="str">
        <f t="shared" si="1"/>
        <v>02</v>
      </c>
      <c r="V24" s="196" t="str">
        <f t="shared" si="4"/>
        <v>122</v>
      </c>
      <c r="W24" s="108"/>
      <c r="X24" s="196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</row>
    <row r="25" spans="1:248" s="43" customFormat="1" ht="11.4">
      <c r="A25" s="98">
        <v>24</v>
      </c>
      <c r="B25" s="99" t="s">
        <v>437</v>
      </c>
      <c r="C25" s="99" t="s">
        <v>438</v>
      </c>
      <c r="D25" s="99" t="str">
        <f t="shared" si="2"/>
        <v>块存储（均衡型-国产）服务器-TG225 B1</v>
      </c>
      <c r="E25" s="99" t="s">
        <v>107</v>
      </c>
      <c r="F25" s="101"/>
      <c r="G25" s="103">
        <v>151</v>
      </c>
      <c r="H25" s="181" t="s">
        <v>439</v>
      </c>
      <c r="I25" s="103"/>
      <c r="J25" s="181" t="s">
        <v>419</v>
      </c>
      <c r="K25" s="104">
        <v>101</v>
      </c>
      <c r="L25" s="105" t="s">
        <v>440</v>
      </c>
      <c r="M25" s="106" t="s">
        <v>346</v>
      </c>
      <c r="N25" s="106" t="s">
        <v>347</v>
      </c>
      <c r="O25" s="98"/>
      <c r="P25" s="98"/>
      <c r="Q25" s="98"/>
      <c r="R25" s="108"/>
      <c r="S25" s="196" t="str">
        <f t="shared" si="0"/>
        <v>09</v>
      </c>
      <c r="T25" s="196" t="str">
        <f t="shared" si="3"/>
        <v>03列05</v>
      </c>
      <c r="U25" s="196" t="str">
        <f t="shared" si="1"/>
        <v>02</v>
      </c>
      <c r="V25" s="196" t="str">
        <f t="shared" si="4"/>
        <v>122</v>
      </c>
      <c r="W25" s="108"/>
      <c r="X25" s="196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</row>
    <row r="26" spans="1:248" s="43" customFormat="1" ht="11.4">
      <c r="A26" s="98">
        <v>25</v>
      </c>
      <c r="B26" s="99" t="s">
        <v>441</v>
      </c>
      <c r="C26" s="99" t="s">
        <v>442</v>
      </c>
      <c r="D26" s="99" t="str">
        <f t="shared" si="2"/>
        <v>块存储（性能型）服务器-TG225 B1</v>
      </c>
      <c r="E26" s="99" t="s">
        <v>107</v>
      </c>
      <c r="F26" s="101"/>
      <c r="G26" s="103">
        <v>151</v>
      </c>
      <c r="H26" s="181" t="s">
        <v>443</v>
      </c>
      <c r="I26" s="103"/>
      <c r="J26" s="181" t="s">
        <v>419</v>
      </c>
      <c r="K26" s="104">
        <v>101</v>
      </c>
      <c r="L26" s="105" t="s">
        <v>444</v>
      </c>
      <c r="M26" s="106" t="s">
        <v>346</v>
      </c>
      <c r="N26" s="106" t="s">
        <v>347</v>
      </c>
      <c r="O26" s="98"/>
      <c r="P26" s="98"/>
      <c r="Q26" s="98"/>
      <c r="R26" s="108"/>
      <c r="S26" s="196" t="str">
        <f t="shared" si="0"/>
        <v>06</v>
      </c>
      <c r="T26" s="196" t="str">
        <f t="shared" si="3"/>
        <v>03列03</v>
      </c>
      <c r="U26" s="196" t="str">
        <f t="shared" si="1"/>
        <v>02</v>
      </c>
      <c r="V26" s="196" t="str">
        <f t="shared" si="4"/>
        <v>122</v>
      </c>
      <c r="W26" s="108"/>
      <c r="X26" s="196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</row>
    <row r="27" spans="1:248" s="43" customFormat="1" ht="11.4">
      <c r="A27" s="98">
        <v>26</v>
      </c>
      <c r="B27" s="99" t="s">
        <v>445</v>
      </c>
      <c r="C27" s="99" t="s">
        <v>446</v>
      </c>
      <c r="D27" s="99" t="str">
        <f t="shared" si="2"/>
        <v>块存储（性能型）服务器-TG225 B1</v>
      </c>
      <c r="E27" s="99" t="s">
        <v>107</v>
      </c>
      <c r="F27" s="101"/>
      <c r="G27" s="103">
        <v>151</v>
      </c>
      <c r="H27" s="181" t="s">
        <v>447</v>
      </c>
      <c r="I27" s="103"/>
      <c r="J27" s="181" t="s">
        <v>419</v>
      </c>
      <c r="K27" s="104">
        <v>101</v>
      </c>
      <c r="L27" s="105" t="s">
        <v>448</v>
      </c>
      <c r="M27" s="106" t="s">
        <v>346</v>
      </c>
      <c r="N27" s="106" t="s">
        <v>347</v>
      </c>
      <c r="O27" s="98"/>
      <c r="P27" s="98"/>
      <c r="Q27" s="98"/>
      <c r="R27" s="108"/>
      <c r="S27" s="196" t="str">
        <f t="shared" si="0"/>
        <v>09</v>
      </c>
      <c r="T27" s="196" t="str">
        <f t="shared" si="3"/>
        <v>03列03</v>
      </c>
      <c r="U27" s="196" t="str">
        <f t="shared" si="1"/>
        <v>02</v>
      </c>
      <c r="V27" s="196" t="str">
        <f t="shared" si="4"/>
        <v>122</v>
      </c>
      <c r="W27" s="108"/>
      <c r="X27" s="196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</row>
    <row r="28" spans="1:248" s="43" customFormat="1" ht="11.4">
      <c r="A28" s="98">
        <v>27</v>
      </c>
      <c r="B28" s="99" t="s">
        <v>449</v>
      </c>
      <c r="C28" s="99" t="s">
        <v>450</v>
      </c>
      <c r="D28" s="99" t="str">
        <f t="shared" si="2"/>
        <v>块存储（性能型）服务器-TG225 B1</v>
      </c>
      <c r="E28" s="99" t="s">
        <v>107</v>
      </c>
      <c r="F28" s="101"/>
      <c r="G28" s="103">
        <v>151</v>
      </c>
      <c r="H28" s="181" t="s">
        <v>451</v>
      </c>
      <c r="I28" s="103"/>
      <c r="J28" s="181" t="s">
        <v>419</v>
      </c>
      <c r="K28" s="104">
        <v>101</v>
      </c>
      <c r="L28" s="105" t="s">
        <v>452</v>
      </c>
      <c r="M28" s="106" t="s">
        <v>346</v>
      </c>
      <c r="N28" s="106" t="s">
        <v>347</v>
      </c>
      <c r="O28" s="98"/>
      <c r="P28" s="98"/>
      <c r="Q28" s="98"/>
      <c r="R28" s="108"/>
      <c r="S28" s="196" t="str">
        <f t="shared" si="0"/>
        <v>12</v>
      </c>
      <c r="T28" s="196" t="str">
        <f t="shared" si="3"/>
        <v>03列03</v>
      </c>
      <c r="U28" s="196" t="str">
        <f t="shared" si="1"/>
        <v>02</v>
      </c>
      <c r="V28" s="196" t="str">
        <f t="shared" si="4"/>
        <v>122</v>
      </c>
      <c r="W28" s="108"/>
      <c r="X28" s="196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</row>
    <row r="29" spans="1:248" s="43" customFormat="1" ht="11.4">
      <c r="A29" s="98">
        <v>28</v>
      </c>
      <c r="B29" s="99" t="s">
        <v>453</v>
      </c>
      <c r="C29" s="99" t="s">
        <v>454</v>
      </c>
      <c r="D29" s="99" t="str">
        <f t="shared" si="2"/>
        <v>块存储（性能型）服务器-TG225 B1</v>
      </c>
      <c r="E29" s="99" t="s">
        <v>107</v>
      </c>
      <c r="F29" s="101"/>
      <c r="G29" s="103">
        <v>151</v>
      </c>
      <c r="H29" s="181" t="s">
        <v>455</v>
      </c>
      <c r="I29" s="103"/>
      <c r="J29" s="181" t="s">
        <v>419</v>
      </c>
      <c r="K29" s="104">
        <v>101</v>
      </c>
      <c r="L29" s="105" t="s">
        <v>456</v>
      </c>
      <c r="M29" s="106" t="s">
        <v>346</v>
      </c>
      <c r="N29" s="106" t="s">
        <v>347</v>
      </c>
      <c r="O29" s="98"/>
      <c r="P29" s="98"/>
      <c r="Q29" s="98"/>
      <c r="R29" s="108"/>
      <c r="S29" s="196" t="str">
        <f t="shared" si="0"/>
        <v>15</v>
      </c>
      <c r="T29" s="196" t="str">
        <f t="shared" si="3"/>
        <v>03列03</v>
      </c>
      <c r="U29" s="196" t="str">
        <f t="shared" si="1"/>
        <v>02</v>
      </c>
      <c r="V29" s="196" t="str">
        <f t="shared" si="4"/>
        <v>122</v>
      </c>
      <c r="W29" s="108"/>
      <c r="X29" s="196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</row>
    <row r="30" spans="1:248" s="43" customFormat="1" ht="11.4">
      <c r="A30" s="98">
        <v>29</v>
      </c>
      <c r="B30" s="99" t="s">
        <v>457</v>
      </c>
      <c r="C30" s="99" t="s">
        <v>458</v>
      </c>
      <c r="D30" s="99" t="str">
        <f t="shared" si="2"/>
        <v>块存储（性能型）服务器-TG225 B1</v>
      </c>
      <c r="E30" s="99" t="s">
        <v>107</v>
      </c>
      <c r="F30" s="101"/>
      <c r="G30" s="103">
        <v>151</v>
      </c>
      <c r="H30" s="181" t="s">
        <v>459</v>
      </c>
      <c r="I30" s="103"/>
      <c r="J30" s="181" t="s">
        <v>419</v>
      </c>
      <c r="K30" s="104">
        <v>101</v>
      </c>
      <c r="L30" s="105" t="s">
        <v>460</v>
      </c>
      <c r="M30" s="106" t="s">
        <v>346</v>
      </c>
      <c r="N30" s="106" t="s">
        <v>347</v>
      </c>
      <c r="O30" s="98"/>
      <c r="P30" s="98"/>
      <c r="Q30" s="98"/>
      <c r="R30" s="108"/>
      <c r="S30" s="196" t="str">
        <f t="shared" si="0"/>
        <v>06</v>
      </c>
      <c r="T30" s="196" t="str">
        <f t="shared" si="3"/>
        <v>03列04</v>
      </c>
      <c r="U30" s="196" t="str">
        <f t="shared" si="1"/>
        <v>02</v>
      </c>
      <c r="V30" s="196" t="str">
        <f t="shared" si="4"/>
        <v>122</v>
      </c>
      <c r="W30" s="108"/>
      <c r="X30" s="196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</row>
    <row r="31" spans="1:248" s="43" customFormat="1" ht="11.4">
      <c r="A31" s="98">
        <v>30</v>
      </c>
      <c r="B31" s="99" t="s">
        <v>960</v>
      </c>
      <c r="C31" s="99" t="s">
        <v>461</v>
      </c>
      <c r="D31" s="99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9" t="s">
        <v>85</v>
      </c>
      <c r="F31" s="101"/>
      <c r="G31" s="103">
        <v>151</v>
      </c>
      <c r="H31" s="181" t="s">
        <v>462</v>
      </c>
      <c r="I31" s="103"/>
      <c r="J31" s="181" t="s">
        <v>419</v>
      </c>
      <c r="K31" s="104">
        <v>101</v>
      </c>
      <c r="L31" s="105" t="s">
        <v>463</v>
      </c>
      <c r="M31" s="106" t="s">
        <v>346</v>
      </c>
      <c r="N31" s="106" t="s">
        <v>347</v>
      </c>
      <c r="O31" s="98"/>
      <c r="P31" s="98"/>
      <c r="Q31" s="98"/>
      <c r="R31" s="108"/>
      <c r="S31" s="196" t="str">
        <f t="shared" si="0"/>
        <v>18</v>
      </c>
      <c r="T31" s="196" t="str">
        <f t="shared" si="3"/>
        <v>03列05</v>
      </c>
      <c r="U31" s="196" t="str">
        <f t="shared" si="1"/>
        <v>02</v>
      </c>
      <c r="V31" s="196" t="str">
        <f t="shared" si="4"/>
        <v>122</v>
      </c>
      <c r="W31" s="108"/>
      <c r="X31" s="196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</row>
    <row r="32" spans="1:248" s="43" customFormat="1" ht="11.4">
      <c r="A32" s="98">
        <v>31</v>
      </c>
      <c r="B32" s="99" t="s">
        <v>961</v>
      </c>
      <c r="C32" s="99" t="s">
        <v>464</v>
      </c>
      <c r="D32" s="99" t="str">
        <f t="shared" si="2"/>
        <v>文件存储（网关）服务器-ZXCLOUD R5300 G4X</v>
      </c>
      <c r="E32" s="99" t="s">
        <v>85</v>
      </c>
      <c r="F32" s="101"/>
      <c r="G32" s="103">
        <v>151</v>
      </c>
      <c r="H32" s="181" t="s">
        <v>465</v>
      </c>
      <c r="I32" s="103"/>
      <c r="J32" s="181" t="s">
        <v>419</v>
      </c>
      <c r="K32" s="104">
        <v>101</v>
      </c>
      <c r="L32" s="105" t="s">
        <v>466</v>
      </c>
      <c r="M32" s="106" t="s">
        <v>346</v>
      </c>
      <c r="N32" s="106" t="s">
        <v>347</v>
      </c>
      <c r="O32" s="98"/>
      <c r="P32" s="98"/>
      <c r="Q32" s="98"/>
      <c r="R32" s="108"/>
      <c r="S32" s="196" t="str">
        <f t="shared" si="0"/>
        <v>18</v>
      </c>
      <c r="T32" s="196" t="str">
        <f t="shared" si="3"/>
        <v>03列06</v>
      </c>
      <c r="U32" s="196" t="str">
        <f t="shared" si="1"/>
        <v>02</v>
      </c>
      <c r="V32" s="196" t="str">
        <f t="shared" si="4"/>
        <v>122</v>
      </c>
      <c r="W32" s="108"/>
      <c r="X32" s="196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</row>
    <row r="33" spans="1:248" s="43" customFormat="1" ht="11.4">
      <c r="A33" s="98">
        <v>32</v>
      </c>
      <c r="B33" s="99" t="s">
        <v>962</v>
      </c>
      <c r="C33" s="99" t="s">
        <v>467</v>
      </c>
      <c r="D33" s="99" t="str">
        <f t="shared" si="2"/>
        <v>文件存储（管理）服务器-ZXCLOUD R5300 G4X</v>
      </c>
      <c r="E33" s="99" t="s">
        <v>85</v>
      </c>
      <c r="F33" s="101"/>
      <c r="G33" s="103">
        <v>151</v>
      </c>
      <c r="H33" s="181" t="s">
        <v>468</v>
      </c>
      <c r="I33" s="103"/>
      <c r="J33" s="181" t="s">
        <v>419</v>
      </c>
      <c r="K33" s="104">
        <v>101</v>
      </c>
      <c r="L33" s="105" t="s">
        <v>469</v>
      </c>
      <c r="M33" s="106" t="s">
        <v>346</v>
      </c>
      <c r="N33" s="106" t="s">
        <v>347</v>
      </c>
      <c r="O33" s="98"/>
      <c r="P33" s="98"/>
      <c r="Q33" s="98"/>
      <c r="R33" s="108"/>
      <c r="S33" s="196" t="str">
        <f t="shared" si="0"/>
        <v>15</v>
      </c>
      <c r="T33" s="196" t="str">
        <f t="shared" si="3"/>
        <v>03列05</v>
      </c>
      <c r="U33" s="196" t="str">
        <f t="shared" si="1"/>
        <v>02</v>
      </c>
      <c r="V33" s="196" t="str">
        <f t="shared" si="4"/>
        <v>122</v>
      </c>
      <c r="W33" s="108"/>
      <c r="X33" s="196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</row>
    <row r="34" spans="1:248" s="43" customFormat="1" ht="11.4">
      <c r="A34" s="98">
        <v>33</v>
      </c>
      <c r="B34" s="99" t="s">
        <v>963</v>
      </c>
      <c r="C34" s="99" t="s">
        <v>470</v>
      </c>
      <c r="D34" s="99" t="str">
        <f t="shared" si="2"/>
        <v>文件存储（管理）服务器-ZXCLOUD R5300 G4X</v>
      </c>
      <c r="E34" s="99" t="s">
        <v>85</v>
      </c>
      <c r="F34" s="101"/>
      <c r="G34" s="103">
        <v>151</v>
      </c>
      <c r="H34" s="181" t="s">
        <v>471</v>
      </c>
      <c r="I34" s="103"/>
      <c r="J34" s="181" t="s">
        <v>419</v>
      </c>
      <c r="K34" s="104">
        <v>101</v>
      </c>
      <c r="L34" s="105" t="s">
        <v>472</v>
      </c>
      <c r="M34" s="106" t="s">
        <v>346</v>
      </c>
      <c r="N34" s="106" t="s">
        <v>347</v>
      </c>
      <c r="O34" s="98"/>
      <c r="P34" s="98"/>
      <c r="Q34" s="98"/>
      <c r="R34" s="108"/>
      <c r="S34" s="196" t="str">
        <f t="shared" si="0"/>
        <v>15</v>
      </c>
      <c r="T34" s="196" t="str">
        <f t="shared" si="3"/>
        <v>03列06</v>
      </c>
      <c r="U34" s="196" t="str">
        <f t="shared" si="1"/>
        <v>02</v>
      </c>
      <c r="V34" s="196" t="str">
        <f t="shared" si="4"/>
        <v>122</v>
      </c>
      <c r="W34" s="108"/>
      <c r="X34" s="196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</row>
    <row r="35" spans="1:248" s="43" customFormat="1" ht="11.4">
      <c r="A35" s="98">
        <v>34</v>
      </c>
      <c r="B35" s="99" t="s">
        <v>964</v>
      </c>
      <c r="C35" s="99" t="s">
        <v>473</v>
      </c>
      <c r="D35" s="99" t="str">
        <f t="shared" si="2"/>
        <v>文件存储（存储）服务器-ZXCLOUD R5300 G4X</v>
      </c>
      <c r="E35" s="99" t="s">
        <v>85</v>
      </c>
      <c r="F35" s="101"/>
      <c r="G35" s="103">
        <v>151</v>
      </c>
      <c r="H35" s="181" t="s">
        <v>474</v>
      </c>
      <c r="I35" s="103"/>
      <c r="J35" s="181" t="s">
        <v>419</v>
      </c>
      <c r="K35" s="104">
        <v>101</v>
      </c>
      <c r="L35" s="105" t="s">
        <v>475</v>
      </c>
      <c r="M35" s="106" t="s">
        <v>346</v>
      </c>
      <c r="N35" s="106" t="s">
        <v>347</v>
      </c>
      <c r="O35" s="98"/>
      <c r="P35" s="98"/>
      <c r="Q35" s="98"/>
      <c r="R35" s="108"/>
      <c r="S35" s="196" t="str">
        <f t="shared" si="0"/>
        <v>12</v>
      </c>
      <c r="T35" s="196" t="str">
        <f t="shared" si="3"/>
        <v>03列05</v>
      </c>
      <c r="U35" s="196" t="str">
        <f t="shared" si="1"/>
        <v>02</v>
      </c>
      <c r="V35" s="196" t="str">
        <f t="shared" si="4"/>
        <v>122</v>
      </c>
      <c r="W35" s="108"/>
      <c r="X35" s="196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</row>
    <row r="36" spans="1:248" s="43" customFormat="1" ht="11.4">
      <c r="A36" s="98">
        <v>35</v>
      </c>
      <c r="B36" s="99" t="s">
        <v>965</v>
      </c>
      <c r="C36" s="99" t="s">
        <v>476</v>
      </c>
      <c r="D36" s="99" t="str">
        <f t="shared" si="2"/>
        <v>文件存储（存储）服务器-ZXCLOUD R5300 G4X</v>
      </c>
      <c r="E36" s="99" t="s">
        <v>85</v>
      </c>
      <c r="F36" s="101"/>
      <c r="G36" s="103">
        <v>151</v>
      </c>
      <c r="H36" s="181" t="s">
        <v>477</v>
      </c>
      <c r="I36" s="103"/>
      <c r="J36" s="181" t="s">
        <v>419</v>
      </c>
      <c r="K36" s="104">
        <v>101</v>
      </c>
      <c r="L36" s="105" t="s">
        <v>478</v>
      </c>
      <c r="M36" s="106" t="s">
        <v>346</v>
      </c>
      <c r="N36" s="106" t="s">
        <v>347</v>
      </c>
      <c r="O36" s="98"/>
      <c r="P36" s="98"/>
      <c r="Q36" s="98"/>
      <c r="R36" s="108"/>
      <c r="S36" s="196" t="str">
        <f t="shared" si="0"/>
        <v>06</v>
      </c>
      <c r="T36" s="196" t="str">
        <f t="shared" si="3"/>
        <v>03列06</v>
      </c>
      <c r="U36" s="196" t="str">
        <f t="shared" si="1"/>
        <v>02</v>
      </c>
      <c r="V36" s="196" t="str">
        <f t="shared" si="4"/>
        <v>122</v>
      </c>
      <c r="W36" s="108"/>
      <c r="X36" s="196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</row>
    <row r="37" spans="1:248" s="43" customFormat="1" ht="11.4">
      <c r="A37" s="98">
        <v>36</v>
      </c>
      <c r="B37" s="99" t="s">
        <v>966</v>
      </c>
      <c r="C37" s="99" t="s">
        <v>479</v>
      </c>
      <c r="D37" s="99" t="str">
        <f t="shared" si="2"/>
        <v>文件存储（存储）服务器-ZXCLOUD R5300 G4X</v>
      </c>
      <c r="E37" s="99" t="s">
        <v>85</v>
      </c>
      <c r="F37" s="101"/>
      <c r="G37" s="103">
        <v>151</v>
      </c>
      <c r="H37" s="181" t="s">
        <v>480</v>
      </c>
      <c r="I37" s="103"/>
      <c r="J37" s="181" t="s">
        <v>419</v>
      </c>
      <c r="K37" s="104">
        <v>101</v>
      </c>
      <c r="L37" s="105" t="s">
        <v>481</v>
      </c>
      <c r="M37" s="106" t="s">
        <v>346</v>
      </c>
      <c r="N37" s="106" t="s">
        <v>347</v>
      </c>
      <c r="O37" s="98"/>
      <c r="P37" s="98"/>
      <c r="Q37" s="98"/>
      <c r="R37" s="108"/>
      <c r="S37" s="196" t="str">
        <f t="shared" si="0"/>
        <v>09</v>
      </c>
      <c r="T37" s="196" t="str">
        <f t="shared" si="3"/>
        <v>03列06</v>
      </c>
      <c r="U37" s="196" t="str">
        <f t="shared" si="1"/>
        <v>02</v>
      </c>
      <c r="V37" s="196" t="str">
        <f t="shared" si="4"/>
        <v>122</v>
      </c>
      <c r="W37" s="108"/>
      <c r="X37" s="196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</row>
    <row r="38" spans="1:248" s="43" customFormat="1" ht="11.4">
      <c r="A38" s="98">
        <v>37</v>
      </c>
      <c r="B38" s="99" t="s">
        <v>967</v>
      </c>
      <c r="C38" s="99" t="s">
        <v>482</v>
      </c>
      <c r="D38" s="99" t="str">
        <f t="shared" si="2"/>
        <v>文件存储（存储）服务器-ZXCLOUD R5300 G4X</v>
      </c>
      <c r="E38" s="99" t="s">
        <v>85</v>
      </c>
      <c r="F38" s="101"/>
      <c r="G38" s="103">
        <v>151</v>
      </c>
      <c r="H38" s="181" t="s">
        <v>483</v>
      </c>
      <c r="I38" s="103"/>
      <c r="J38" s="181" t="s">
        <v>419</v>
      </c>
      <c r="K38" s="104">
        <v>101</v>
      </c>
      <c r="L38" s="105" t="s">
        <v>484</v>
      </c>
      <c r="M38" s="106" t="s">
        <v>346</v>
      </c>
      <c r="N38" s="106" t="s">
        <v>347</v>
      </c>
      <c r="O38" s="98"/>
      <c r="P38" s="98"/>
      <c r="Q38" s="98"/>
      <c r="R38" s="108"/>
      <c r="S38" s="196" t="str">
        <f t="shared" si="0"/>
        <v>12</v>
      </c>
      <c r="T38" s="196" t="str">
        <f t="shared" si="3"/>
        <v>03列06</v>
      </c>
      <c r="U38" s="196" t="str">
        <f t="shared" si="1"/>
        <v>02</v>
      </c>
      <c r="V38" s="196" t="str">
        <f t="shared" si="4"/>
        <v>122</v>
      </c>
      <c r="W38" s="108"/>
      <c r="X38" s="196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</row>
    <row r="39" spans="1:248" s="43" customFormat="1" ht="11.4">
      <c r="A39" s="98">
        <v>38</v>
      </c>
      <c r="B39" s="99" t="s">
        <v>485</v>
      </c>
      <c r="C39" s="99" t="s">
        <v>486</v>
      </c>
      <c r="D39" s="99" t="str">
        <f t="shared" si="2"/>
        <v>网元服务器-ZXCLOUD R5300 G4X</v>
      </c>
      <c r="E39" s="99" t="s">
        <v>85</v>
      </c>
      <c r="F39" s="101"/>
      <c r="G39" s="103">
        <v>150</v>
      </c>
      <c r="H39" s="181" t="s">
        <v>487</v>
      </c>
      <c r="I39" s="103"/>
      <c r="J39" s="181" t="s">
        <v>344</v>
      </c>
      <c r="K39" s="104">
        <v>101</v>
      </c>
      <c r="L39" s="105" t="s">
        <v>488</v>
      </c>
      <c r="M39" s="106" t="s">
        <v>346</v>
      </c>
      <c r="N39" s="106" t="s">
        <v>347</v>
      </c>
      <c r="O39" s="98"/>
      <c r="P39" s="98"/>
      <c r="Q39" s="98"/>
      <c r="R39" s="108"/>
      <c r="S39" s="196" t="str">
        <f t="shared" si="0"/>
        <v>06</v>
      </c>
      <c r="T39" s="196" t="str">
        <f t="shared" si="3"/>
        <v>03列07</v>
      </c>
      <c r="U39" s="196" t="str">
        <f t="shared" si="1"/>
        <v>02</v>
      </c>
      <c r="V39" s="196" t="str">
        <f t="shared" si="4"/>
        <v>122</v>
      </c>
      <c r="W39" s="108"/>
      <c r="X39" s="196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</row>
    <row r="40" spans="1:248" s="43" customFormat="1" ht="11.4">
      <c r="A40" s="98">
        <v>39</v>
      </c>
      <c r="B40" s="99" t="s">
        <v>489</v>
      </c>
      <c r="C40" s="99" t="s">
        <v>490</v>
      </c>
      <c r="D40" s="99" t="str">
        <f t="shared" si="2"/>
        <v>网元服务器-ZXCLOUD R5300 G4X</v>
      </c>
      <c r="E40" s="99" t="s">
        <v>85</v>
      </c>
      <c r="F40" s="101"/>
      <c r="G40" s="103">
        <v>150</v>
      </c>
      <c r="H40" s="181" t="s">
        <v>491</v>
      </c>
      <c r="I40" s="103"/>
      <c r="J40" s="181" t="s">
        <v>344</v>
      </c>
      <c r="K40" s="104">
        <v>101</v>
      </c>
      <c r="L40" s="105" t="s">
        <v>492</v>
      </c>
      <c r="M40" s="106" t="s">
        <v>346</v>
      </c>
      <c r="N40" s="106" t="s">
        <v>347</v>
      </c>
      <c r="O40" s="98"/>
      <c r="P40" s="98"/>
      <c r="Q40" s="98"/>
      <c r="R40" s="108"/>
      <c r="S40" s="196" t="str">
        <f t="shared" si="0"/>
        <v>09</v>
      </c>
      <c r="T40" s="196" t="str">
        <f t="shared" si="3"/>
        <v>03列07</v>
      </c>
      <c r="U40" s="196" t="str">
        <f t="shared" si="1"/>
        <v>02</v>
      </c>
      <c r="V40" s="196" t="str">
        <f t="shared" si="4"/>
        <v>122</v>
      </c>
      <c r="W40" s="108"/>
      <c r="X40" s="196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</row>
    <row r="41" spans="1:248" s="43" customFormat="1" ht="11.4">
      <c r="A41" s="98">
        <v>40</v>
      </c>
      <c r="B41" s="99" t="s">
        <v>493</v>
      </c>
      <c r="C41" s="99" t="s">
        <v>494</v>
      </c>
      <c r="D41" s="99" t="str">
        <f t="shared" si="2"/>
        <v>网元服务器-ZXCLOUD R5300 G4X</v>
      </c>
      <c r="E41" s="99" t="s">
        <v>85</v>
      </c>
      <c r="F41" s="101"/>
      <c r="G41" s="103">
        <v>150</v>
      </c>
      <c r="H41" s="181" t="s">
        <v>495</v>
      </c>
      <c r="I41" s="103"/>
      <c r="J41" s="181" t="s">
        <v>344</v>
      </c>
      <c r="K41" s="104">
        <v>101</v>
      </c>
      <c r="L41" s="105" t="s">
        <v>496</v>
      </c>
      <c r="M41" s="106" t="s">
        <v>346</v>
      </c>
      <c r="N41" s="106" t="s">
        <v>347</v>
      </c>
      <c r="O41" s="98"/>
      <c r="P41" s="98"/>
      <c r="Q41" s="98"/>
      <c r="R41" s="108"/>
      <c r="S41" s="196" t="str">
        <f t="shared" si="0"/>
        <v>06</v>
      </c>
      <c r="T41" s="196" t="str">
        <f t="shared" si="3"/>
        <v>03列08</v>
      </c>
      <c r="U41" s="196" t="str">
        <f t="shared" si="1"/>
        <v>02</v>
      </c>
      <c r="V41" s="196" t="str">
        <f t="shared" si="4"/>
        <v>122</v>
      </c>
      <c r="W41" s="108"/>
      <c r="X41" s="196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  <c r="FK41" s="110"/>
      <c r="FL41" s="110"/>
      <c r="FM41" s="110"/>
      <c r="FN41" s="110"/>
      <c r="FO41" s="110"/>
      <c r="FP41" s="110"/>
      <c r="FQ41" s="110"/>
      <c r="FR41" s="110"/>
      <c r="FS41" s="110"/>
      <c r="FT41" s="110"/>
      <c r="FU41" s="110"/>
      <c r="FV41" s="110"/>
      <c r="FW41" s="110"/>
      <c r="FX41" s="110"/>
      <c r="FY41" s="110"/>
      <c r="FZ41" s="110"/>
      <c r="GA41" s="110"/>
      <c r="GB41" s="110"/>
      <c r="GC41" s="110"/>
      <c r="GD41" s="110"/>
      <c r="GE41" s="110"/>
      <c r="GF41" s="110"/>
      <c r="GG41" s="110"/>
      <c r="GH41" s="110"/>
      <c r="GI41" s="110"/>
      <c r="GJ41" s="110"/>
      <c r="GK41" s="110"/>
      <c r="GL41" s="110"/>
      <c r="GM41" s="110"/>
      <c r="GN41" s="110"/>
      <c r="GO41" s="110"/>
      <c r="GP41" s="110"/>
      <c r="GQ41" s="110"/>
      <c r="GR41" s="110"/>
      <c r="GS41" s="110"/>
      <c r="GT41" s="110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  <c r="HF41" s="110"/>
      <c r="HG41" s="110"/>
      <c r="HH41" s="110"/>
      <c r="HI41" s="110"/>
      <c r="HJ41" s="110"/>
      <c r="HK41" s="110"/>
      <c r="HL41" s="110"/>
      <c r="HM41" s="110"/>
      <c r="HN41" s="110"/>
      <c r="HO41" s="110"/>
      <c r="HP41" s="110"/>
      <c r="HQ41" s="110"/>
      <c r="HR41" s="110"/>
      <c r="HS41" s="110"/>
      <c r="HT41" s="110"/>
      <c r="HU41" s="110"/>
      <c r="HV41" s="110"/>
      <c r="HW41" s="110"/>
      <c r="HX41" s="110"/>
      <c r="HY41" s="110"/>
      <c r="HZ41" s="110"/>
      <c r="IA41" s="110"/>
      <c r="IB41" s="110"/>
      <c r="IC41" s="110"/>
      <c r="ID41" s="110"/>
      <c r="IE41" s="110"/>
      <c r="IF41" s="110"/>
      <c r="IG41" s="110"/>
      <c r="IH41" s="110"/>
      <c r="II41" s="110"/>
      <c r="IJ41" s="110"/>
      <c r="IK41" s="110"/>
      <c r="IL41" s="110"/>
      <c r="IM41" s="110"/>
      <c r="IN41" s="110"/>
    </row>
    <row r="42" spans="1:248" s="43" customFormat="1" ht="11.4">
      <c r="A42" s="98">
        <v>41</v>
      </c>
      <c r="B42" s="99" t="s">
        <v>497</v>
      </c>
      <c r="C42" s="99" t="s">
        <v>498</v>
      </c>
      <c r="D42" s="99" t="str">
        <f t="shared" si="2"/>
        <v>网元服务器-ZXCLOUD R5300 G4X</v>
      </c>
      <c r="E42" s="99" t="s">
        <v>85</v>
      </c>
      <c r="F42" s="101"/>
      <c r="G42" s="103">
        <v>150</v>
      </c>
      <c r="H42" s="181" t="s">
        <v>499</v>
      </c>
      <c r="I42" s="103"/>
      <c r="J42" s="181" t="s">
        <v>344</v>
      </c>
      <c r="K42" s="104">
        <v>101</v>
      </c>
      <c r="L42" s="105" t="s">
        <v>500</v>
      </c>
      <c r="M42" s="106" t="s">
        <v>346</v>
      </c>
      <c r="N42" s="106" t="s">
        <v>347</v>
      </c>
      <c r="O42" s="98"/>
      <c r="P42" s="98"/>
      <c r="Q42" s="98"/>
      <c r="R42" s="108"/>
      <c r="S42" s="196" t="str">
        <f t="shared" si="0"/>
        <v>09</v>
      </c>
      <c r="T42" s="196" t="str">
        <f t="shared" si="3"/>
        <v>03列08</v>
      </c>
      <c r="U42" s="196" t="str">
        <f t="shared" si="1"/>
        <v>02</v>
      </c>
      <c r="V42" s="196" t="str">
        <f t="shared" si="4"/>
        <v>122</v>
      </c>
      <c r="W42" s="108"/>
      <c r="X42" s="196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0"/>
      <c r="CR42" s="110"/>
      <c r="CS42" s="110"/>
      <c r="CT42" s="110"/>
      <c r="CU42" s="110"/>
      <c r="CV42" s="110"/>
      <c r="CW42" s="110"/>
      <c r="CX42" s="110"/>
      <c r="CY42" s="110"/>
      <c r="CZ42" s="110"/>
      <c r="DA42" s="110"/>
      <c r="DB42" s="110"/>
      <c r="DC42" s="110"/>
      <c r="DD42" s="110"/>
      <c r="DE42" s="110"/>
      <c r="DF42" s="110"/>
      <c r="DG42" s="110"/>
      <c r="DH42" s="110"/>
      <c r="DI42" s="110"/>
      <c r="DJ42" s="110"/>
      <c r="DK42" s="110"/>
      <c r="DL42" s="110"/>
      <c r="DM42" s="110"/>
      <c r="DN42" s="110"/>
      <c r="DO42" s="110"/>
      <c r="DP42" s="110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  <c r="FB42" s="110"/>
      <c r="FC42" s="110"/>
      <c r="FD42" s="110"/>
      <c r="FE42" s="110"/>
      <c r="FF42" s="110"/>
      <c r="FG42" s="110"/>
      <c r="FH42" s="110"/>
      <c r="FI42" s="110"/>
      <c r="FJ42" s="110"/>
      <c r="FK42" s="110"/>
      <c r="FL42" s="110"/>
      <c r="FM42" s="110"/>
      <c r="FN42" s="110"/>
      <c r="FO42" s="110"/>
      <c r="FP42" s="110"/>
      <c r="FQ42" s="110"/>
      <c r="FR42" s="110"/>
      <c r="FS42" s="110"/>
      <c r="FT42" s="110"/>
      <c r="FU42" s="110"/>
      <c r="FV42" s="110"/>
      <c r="FW42" s="110"/>
      <c r="FX42" s="110"/>
      <c r="FY42" s="110"/>
      <c r="FZ42" s="110"/>
      <c r="GA42" s="110"/>
      <c r="GB42" s="110"/>
      <c r="GC42" s="110"/>
      <c r="GD42" s="110"/>
      <c r="GE42" s="110"/>
      <c r="GF42" s="110"/>
      <c r="GG42" s="110"/>
      <c r="GH42" s="110"/>
      <c r="GI42" s="110"/>
      <c r="GJ42" s="110"/>
      <c r="GK42" s="110"/>
      <c r="GL42" s="110"/>
      <c r="GM42" s="110"/>
      <c r="GN42" s="110"/>
      <c r="GO42" s="110"/>
      <c r="GP42" s="110"/>
      <c r="GQ42" s="110"/>
      <c r="GR42" s="110"/>
      <c r="GS42" s="110"/>
      <c r="GT42" s="110"/>
      <c r="GU42" s="110"/>
      <c r="GV42" s="110"/>
      <c r="GW42" s="110"/>
      <c r="GX42" s="110"/>
      <c r="GY42" s="110"/>
      <c r="GZ42" s="110"/>
      <c r="HA42" s="110"/>
      <c r="HB42" s="110"/>
      <c r="HC42" s="110"/>
      <c r="HD42" s="110"/>
      <c r="HE42" s="110"/>
      <c r="HF42" s="110"/>
      <c r="HG42" s="110"/>
      <c r="HH42" s="110"/>
      <c r="HI42" s="110"/>
      <c r="HJ42" s="110"/>
      <c r="HK42" s="110"/>
      <c r="HL42" s="110"/>
      <c r="HM42" s="110"/>
      <c r="HN42" s="110"/>
      <c r="HO42" s="110"/>
      <c r="HP42" s="110"/>
      <c r="HQ42" s="110"/>
      <c r="HR42" s="110"/>
      <c r="HS42" s="110"/>
      <c r="HT42" s="110"/>
      <c r="HU42" s="110"/>
      <c r="HV42" s="110"/>
      <c r="HW42" s="110"/>
      <c r="HX42" s="110"/>
      <c r="HY42" s="110"/>
      <c r="HZ42" s="110"/>
      <c r="IA42" s="110"/>
      <c r="IB42" s="110"/>
      <c r="IC42" s="110"/>
      <c r="ID42" s="110"/>
      <c r="IE42" s="110"/>
      <c r="IF42" s="110"/>
      <c r="IG42" s="110"/>
      <c r="IH42" s="110"/>
      <c r="II42" s="110"/>
      <c r="IJ42" s="110"/>
      <c r="IK42" s="110"/>
      <c r="IL42" s="110"/>
      <c r="IM42" s="110"/>
      <c r="IN42" s="110"/>
    </row>
    <row r="43" spans="1:248" s="43" customFormat="1" ht="11.4">
      <c r="A43" s="98">
        <v>42</v>
      </c>
      <c r="B43" s="99" t="s">
        <v>501</v>
      </c>
      <c r="C43" s="99" t="s">
        <v>502</v>
      </c>
      <c r="D43" s="99" t="str">
        <f t="shared" si="2"/>
        <v>管理服务器-ZXCLOUD R5300 G4X</v>
      </c>
      <c r="E43" s="99" t="s">
        <v>85</v>
      </c>
      <c r="F43" s="101"/>
      <c r="G43" s="103">
        <v>150</v>
      </c>
      <c r="H43" s="181" t="s">
        <v>503</v>
      </c>
      <c r="I43" s="103"/>
      <c r="J43" s="181" t="s">
        <v>344</v>
      </c>
      <c r="K43" s="104">
        <v>101</v>
      </c>
      <c r="L43" s="105" t="s">
        <v>504</v>
      </c>
      <c r="M43" s="106" t="s">
        <v>346</v>
      </c>
      <c r="N43" s="106" t="s">
        <v>347</v>
      </c>
      <c r="O43" s="98"/>
      <c r="P43" s="98"/>
      <c r="Q43" s="98"/>
      <c r="R43" s="108"/>
      <c r="S43" s="196" t="str">
        <f t="shared" si="0"/>
        <v>12</v>
      </c>
      <c r="T43" s="196" t="str">
        <f t="shared" si="3"/>
        <v>03列07</v>
      </c>
      <c r="U43" s="196" t="str">
        <f t="shared" si="1"/>
        <v>02</v>
      </c>
      <c r="V43" s="196" t="str">
        <f t="shared" si="4"/>
        <v>122</v>
      </c>
      <c r="W43" s="108"/>
      <c r="X43" s="196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10"/>
      <c r="CF43" s="110"/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0"/>
      <c r="CX43" s="110"/>
      <c r="CY43" s="110"/>
      <c r="CZ43" s="110"/>
      <c r="DA43" s="110"/>
      <c r="DB43" s="110"/>
      <c r="DC43" s="110"/>
      <c r="DD43" s="110"/>
      <c r="DE43" s="110"/>
      <c r="DF43" s="110"/>
      <c r="DG43" s="110"/>
      <c r="DH43" s="110"/>
      <c r="DI43" s="110"/>
      <c r="DJ43" s="110"/>
      <c r="DK43" s="110"/>
      <c r="DL43" s="110"/>
      <c r="DM43" s="110"/>
      <c r="DN43" s="110"/>
      <c r="DO43" s="110"/>
      <c r="DP43" s="110"/>
      <c r="DQ43" s="110"/>
      <c r="DR43" s="110"/>
      <c r="DS43" s="110"/>
      <c r="DT43" s="110"/>
      <c r="DU43" s="110"/>
      <c r="DV43" s="110"/>
      <c r="DW43" s="110"/>
      <c r="DX43" s="110"/>
      <c r="DY43" s="110"/>
      <c r="DZ43" s="110"/>
      <c r="EA43" s="110"/>
      <c r="EB43" s="110"/>
      <c r="EC43" s="110"/>
      <c r="ED43" s="110"/>
      <c r="EE43" s="110"/>
      <c r="EF43" s="110"/>
      <c r="EG43" s="110"/>
      <c r="EH43" s="110"/>
      <c r="EI43" s="110"/>
      <c r="EJ43" s="110"/>
      <c r="EK43" s="110"/>
      <c r="EL43" s="110"/>
      <c r="EM43" s="110"/>
      <c r="EN43" s="110"/>
      <c r="EO43" s="110"/>
      <c r="EP43" s="110"/>
      <c r="EQ43" s="110"/>
      <c r="ER43" s="110"/>
      <c r="ES43" s="110"/>
      <c r="ET43" s="110"/>
      <c r="EU43" s="110"/>
      <c r="EV43" s="110"/>
      <c r="EW43" s="110"/>
      <c r="EX43" s="110"/>
      <c r="EY43" s="110"/>
      <c r="EZ43" s="110"/>
      <c r="FA43" s="110"/>
      <c r="FB43" s="110"/>
      <c r="FC43" s="110"/>
      <c r="FD43" s="110"/>
      <c r="FE43" s="110"/>
      <c r="FF43" s="110"/>
      <c r="FG43" s="110"/>
      <c r="FH43" s="110"/>
      <c r="FI43" s="110"/>
      <c r="FJ43" s="110"/>
      <c r="FK43" s="110"/>
      <c r="FL43" s="110"/>
      <c r="FM43" s="110"/>
      <c r="FN43" s="110"/>
      <c r="FO43" s="110"/>
      <c r="FP43" s="110"/>
      <c r="FQ43" s="110"/>
      <c r="FR43" s="110"/>
      <c r="FS43" s="110"/>
      <c r="FT43" s="110"/>
      <c r="FU43" s="110"/>
      <c r="FV43" s="110"/>
      <c r="FW43" s="110"/>
      <c r="FX43" s="110"/>
      <c r="FY43" s="110"/>
      <c r="FZ43" s="110"/>
      <c r="GA43" s="110"/>
      <c r="GB43" s="110"/>
      <c r="GC43" s="110"/>
      <c r="GD43" s="110"/>
      <c r="GE43" s="110"/>
      <c r="GF43" s="110"/>
      <c r="GG43" s="110"/>
      <c r="GH43" s="110"/>
      <c r="GI43" s="110"/>
      <c r="GJ43" s="110"/>
      <c r="GK43" s="110"/>
      <c r="GL43" s="110"/>
      <c r="GM43" s="110"/>
      <c r="GN43" s="110"/>
      <c r="GO43" s="110"/>
      <c r="GP43" s="110"/>
      <c r="GQ43" s="110"/>
      <c r="GR43" s="110"/>
      <c r="GS43" s="110"/>
      <c r="GT43" s="110"/>
      <c r="GU43" s="110"/>
      <c r="GV43" s="110"/>
      <c r="GW43" s="110"/>
      <c r="GX43" s="110"/>
      <c r="GY43" s="110"/>
      <c r="GZ43" s="110"/>
      <c r="HA43" s="110"/>
      <c r="HB43" s="110"/>
      <c r="HC43" s="110"/>
      <c r="HD43" s="110"/>
      <c r="HE43" s="110"/>
      <c r="HF43" s="110"/>
      <c r="HG43" s="110"/>
      <c r="HH43" s="110"/>
      <c r="HI43" s="110"/>
      <c r="HJ43" s="110"/>
      <c r="HK43" s="110"/>
      <c r="HL43" s="110"/>
      <c r="HM43" s="110"/>
      <c r="HN43" s="110"/>
      <c r="HO43" s="110"/>
      <c r="HP43" s="110"/>
      <c r="HQ43" s="110"/>
      <c r="HR43" s="110"/>
      <c r="HS43" s="110"/>
      <c r="HT43" s="110"/>
      <c r="HU43" s="110"/>
      <c r="HV43" s="110"/>
      <c r="HW43" s="110"/>
      <c r="HX43" s="110"/>
      <c r="HY43" s="110"/>
      <c r="HZ43" s="110"/>
      <c r="IA43" s="110"/>
      <c r="IB43" s="110"/>
      <c r="IC43" s="110"/>
      <c r="ID43" s="110"/>
      <c r="IE43" s="110"/>
      <c r="IF43" s="110"/>
      <c r="IG43" s="110"/>
      <c r="IH43" s="110"/>
      <c r="II43" s="110"/>
      <c r="IJ43" s="110"/>
      <c r="IK43" s="110"/>
      <c r="IL43" s="110"/>
      <c r="IM43" s="110"/>
      <c r="IN43" s="110"/>
    </row>
    <row r="44" spans="1:248" s="43" customFormat="1" ht="11.4">
      <c r="A44" s="98">
        <v>43</v>
      </c>
      <c r="B44" s="99" t="s">
        <v>505</v>
      </c>
      <c r="C44" s="99" t="s">
        <v>506</v>
      </c>
      <c r="D44" s="99" t="str">
        <f t="shared" si="2"/>
        <v>管理服务器-ZXCLOUD R5300 G4X</v>
      </c>
      <c r="E44" s="99" t="s">
        <v>85</v>
      </c>
      <c r="F44" s="101"/>
      <c r="G44" s="103">
        <v>150</v>
      </c>
      <c r="H44" s="181" t="s">
        <v>507</v>
      </c>
      <c r="I44" s="103"/>
      <c r="J44" s="181" t="s">
        <v>344</v>
      </c>
      <c r="K44" s="104">
        <v>101</v>
      </c>
      <c r="L44" s="105" t="s">
        <v>508</v>
      </c>
      <c r="M44" s="106" t="s">
        <v>346</v>
      </c>
      <c r="N44" s="106" t="s">
        <v>347</v>
      </c>
      <c r="O44" s="98"/>
      <c r="P44" s="98"/>
      <c r="Q44" s="98"/>
      <c r="R44" s="108"/>
      <c r="S44" s="196" t="str">
        <f t="shared" si="0"/>
        <v>15</v>
      </c>
      <c r="T44" s="196" t="str">
        <f t="shared" si="3"/>
        <v>03列07</v>
      </c>
      <c r="U44" s="196" t="str">
        <f t="shared" si="1"/>
        <v>02</v>
      </c>
      <c r="V44" s="196" t="str">
        <f t="shared" si="4"/>
        <v>122</v>
      </c>
      <c r="W44" s="108"/>
      <c r="X44" s="196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  <c r="CE44" s="110"/>
      <c r="CF44" s="110"/>
      <c r="CG44" s="110"/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  <c r="FF44" s="110"/>
      <c r="FG44" s="110"/>
      <c r="FH44" s="110"/>
      <c r="FI44" s="110"/>
      <c r="FJ44" s="110"/>
      <c r="FK44" s="110"/>
      <c r="FL44" s="110"/>
      <c r="FM44" s="110"/>
      <c r="FN44" s="110"/>
      <c r="FO44" s="110"/>
      <c r="FP44" s="110"/>
      <c r="FQ44" s="110"/>
      <c r="FR44" s="110"/>
      <c r="FS44" s="110"/>
      <c r="FT44" s="110"/>
      <c r="FU44" s="110"/>
      <c r="FV44" s="110"/>
      <c r="FW44" s="110"/>
      <c r="FX44" s="110"/>
      <c r="FY44" s="110"/>
      <c r="FZ44" s="110"/>
      <c r="GA44" s="110"/>
      <c r="GB44" s="110"/>
      <c r="GC44" s="110"/>
      <c r="GD44" s="110"/>
      <c r="GE44" s="110"/>
      <c r="GF44" s="110"/>
      <c r="GG44" s="110"/>
      <c r="GH44" s="110"/>
      <c r="GI44" s="110"/>
      <c r="GJ44" s="110"/>
      <c r="GK44" s="110"/>
      <c r="GL44" s="110"/>
      <c r="GM44" s="110"/>
      <c r="GN44" s="110"/>
      <c r="GO44" s="110"/>
      <c r="GP44" s="110"/>
      <c r="GQ44" s="110"/>
      <c r="GR44" s="110"/>
      <c r="GS44" s="110"/>
      <c r="GT44" s="110"/>
      <c r="GU44" s="110"/>
      <c r="GV44" s="110"/>
      <c r="GW44" s="110"/>
      <c r="GX44" s="110"/>
      <c r="GY44" s="110"/>
      <c r="GZ44" s="110"/>
      <c r="HA44" s="110"/>
      <c r="HB44" s="110"/>
      <c r="HC44" s="110"/>
      <c r="HD44" s="110"/>
      <c r="HE44" s="110"/>
      <c r="HF44" s="110"/>
      <c r="HG44" s="110"/>
      <c r="HH44" s="110"/>
      <c r="HI44" s="110"/>
      <c r="HJ44" s="110"/>
      <c r="HK44" s="110"/>
      <c r="HL44" s="110"/>
      <c r="HM44" s="110"/>
      <c r="HN44" s="110"/>
      <c r="HO44" s="110"/>
      <c r="HP44" s="110"/>
      <c r="HQ44" s="110"/>
      <c r="HR44" s="110"/>
      <c r="HS44" s="110"/>
      <c r="HT44" s="110"/>
      <c r="HU44" s="110"/>
      <c r="HV44" s="110"/>
      <c r="HW44" s="110"/>
      <c r="HX44" s="110"/>
      <c r="HY44" s="110"/>
      <c r="HZ44" s="110"/>
      <c r="IA44" s="110"/>
      <c r="IB44" s="110"/>
      <c r="IC44" s="110"/>
      <c r="ID44" s="110"/>
      <c r="IE44" s="110"/>
      <c r="IF44" s="110"/>
      <c r="IG44" s="110"/>
      <c r="IH44" s="110"/>
      <c r="II44" s="110"/>
      <c r="IJ44" s="110"/>
      <c r="IK44" s="110"/>
      <c r="IL44" s="110"/>
      <c r="IM44" s="110"/>
      <c r="IN44" s="110"/>
    </row>
    <row r="45" spans="1:248" s="43" customFormat="1" ht="11.4">
      <c r="A45" s="98">
        <v>44</v>
      </c>
      <c r="B45" s="99" t="s">
        <v>509</v>
      </c>
      <c r="C45" s="99" t="s">
        <v>510</v>
      </c>
      <c r="D45" s="99" t="str">
        <f t="shared" si="2"/>
        <v>管理服务器-ZXCLOUD R5300 G4X</v>
      </c>
      <c r="E45" s="99" t="s">
        <v>85</v>
      </c>
      <c r="F45" s="101"/>
      <c r="G45" s="103">
        <v>150</v>
      </c>
      <c r="H45" s="181" t="s">
        <v>511</v>
      </c>
      <c r="I45" s="103"/>
      <c r="J45" s="181" t="s">
        <v>344</v>
      </c>
      <c r="K45" s="104">
        <v>101</v>
      </c>
      <c r="L45" s="105" t="s">
        <v>512</v>
      </c>
      <c r="M45" s="106" t="s">
        <v>346</v>
      </c>
      <c r="N45" s="106" t="s">
        <v>347</v>
      </c>
      <c r="O45" s="98"/>
      <c r="P45" s="98"/>
      <c r="Q45" s="98"/>
      <c r="R45" s="108"/>
      <c r="S45" s="196" t="str">
        <f t="shared" si="0"/>
        <v>12</v>
      </c>
      <c r="T45" s="196" t="str">
        <f t="shared" si="3"/>
        <v>03列08</v>
      </c>
      <c r="U45" s="196" t="str">
        <f t="shared" si="1"/>
        <v>02</v>
      </c>
      <c r="V45" s="196" t="str">
        <f t="shared" si="4"/>
        <v>122</v>
      </c>
      <c r="W45" s="108"/>
      <c r="X45" s="196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0"/>
      <c r="CO45" s="110"/>
      <c r="CP45" s="110"/>
      <c r="CQ45" s="110"/>
      <c r="CR45" s="110"/>
      <c r="CS45" s="110"/>
      <c r="CT45" s="110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  <c r="DR45" s="110"/>
      <c r="DS45" s="110"/>
      <c r="DT45" s="110"/>
      <c r="DU45" s="110"/>
      <c r="DV45" s="110"/>
      <c r="DW45" s="110"/>
      <c r="DX45" s="110"/>
      <c r="DY45" s="110"/>
      <c r="DZ45" s="110"/>
      <c r="EA45" s="110"/>
      <c r="EB45" s="110"/>
      <c r="EC45" s="110"/>
      <c r="ED45" s="110"/>
      <c r="EE45" s="110"/>
      <c r="EF45" s="110"/>
      <c r="EG45" s="110"/>
      <c r="EH45" s="110"/>
      <c r="EI45" s="110"/>
      <c r="EJ45" s="110"/>
      <c r="EK45" s="110"/>
      <c r="EL45" s="110"/>
      <c r="EM45" s="110"/>
      <c r="EN45" s="110"/>
      <c r="EO45" s="110"/>
      <c r="EP45" s="110"/>
      <c r="EQ45" s="110"/>
      <c r="ER45" s="110"/>
      <c r="ES45" s="110"/>
      <c r="ET45" s="110"/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  <c r="FF45" s="110"/>
      <c r="FG45" s="110"/>
      <c r="FH45" s="110"/>
      <c r="FI45" s="110"/>
      <c r="FJ45" s="110"/>
      <c r="FK45" s="110"/>
      <c r="FL45" s="110"/>
      <c r="FM45" s="110"/>
      <c r="FN45" s="110"/>
      <c r="FO45" s="110"/>
      <c r="FP45" s="110"/>
      <c r="FQ45" s="110"/>
      <c r="FR45" s="110"/>
      <c r="FS45" s="110"/>
      <c r="FT45" s="110"/>
      <c r="FU45" s="110"/>
      <c r="FV45" s="110"/>
      <c r="FW45" s="110"/>
      <c r="FX45" s="110"/>
      <c r="FY45" s="110"/>
      <c r="FZ45" s="110"/>
      <c r="GA45" s="110"/>
      <c r="GB45" s="110"/>
      <c r="GC45" s="110"/>
      <c r="GD45" s="110"/>
      <c r="GE45" s="110"/>
      <c r="GF45" s="110"/>
      <c r="GG45" s="110"/>
      <c r="GH45" s="110"/>
      <c r="GI45" s="110"/>
      <c r="GJ45" s="110"/>
      <c r="GK45" s="110"/>
      <c r="GL45" s="110"/>
      <c r="GM45" s="110"/>
      <c r="GN45" s="110"/>
      <c r="GO45" s="110"/>
      <c r="GP45" s="110"/>
      <c r="GQ45" s="110"/>
      <c r="GR45" s="110"/>
      <c r="GS45" s="110"/>
      <c r="GT45" s="110"/>
      <c r="GU45" s="110"/>
      <c r="GV45" s="110"/>
      <c r="GW45" s="110"/>
      <c r="GX45" s="110"/>
      <c r="GY45" s="110"/>
      <c r="GZ45" s="110"/>
      <c r="HA45" s="110"/>
      <c r="HB45" s="110"/>
      <c r="HC45" s="110"/>
      <c r="HD45" s="110"/>
      <c r="HE45" s="110"/>
      <c r="HF45" s="110"/>
      <c r="HG45" s="110"/>
      <c r="HH45" s="110"/>
      <c r="HI45" s="110"/>
      <c r="HJ45" s="110"/>
      <c r="HK45" s="110"/>
      <c r="HL45" s="110"/>
      <c r="HM45" s="110"/>
      <c r="HN45" s="110"/>
      <c r="HO45" s="110"/>
      <c r="HP45" s="110"/>
      <c r="HQ45" s="110"/>
      <c r="HR45" s="110"/>
      <c r="HS45" s="110"/>
      <c r="HT45" s="110"/>
      <c r="HU45" s="110"/>
      <c r="HV45" s="110"/>
      <c r="HW45" s="110"/>
      <c r="HX45" s="110"/>
      <c r="HY45" s="110"/>
      <c r="HZ45" s="110"/>
      <c r="IA45" s="110"/>
      <c r="IB45" s="110"/>
      <c r="IC45" s="110"/>
      <c r="ID45" s="110"/>
      <c r="IE45" s="110"/>
      <c r="IF45" s="110"/>
      <c r="IG45" s="110"/>
      <c r="IH45" s="110"/>
      <c r="II45" s="110"/>
      <c r="IJ45" s="110"/>
      <c r="IK45" s="110"/>
      <c r="IL45" s="110"/>
      <c r="IM45" s="110"/>
      <c r="IN45" s="110"/>
    </row>
    <row r="46" spans="1:248" s="43" customFormat="1" ht="11.4">
      <c r="A46" s="98">
        <v>45</v>
      </c>
      <c r="B46" s="99" t="s">
        <v>513</v>
      </c>
      <c r="C46" s="99" t="s">
        <v>514</v>
      </c>
      <c r="D46" s="99" t="str">
        <f t="shared" si="2"/>
        <v>管理服务器-ZXCLOUD R5300 G4X</v>
      </c>
      <c r="E46" s="99" t="s">
        <v>85</v>
      </c>
      <c r="F46" s="101"/>
      <c r="G46" s="103">
        <v>150</v>
      </c>
      <c r="H46" s="181" t="s">
        <v>515</v>
      </c>
      <c r="I46" s="103"/>
      <c r="J46" s="181" t="s">
        <v>344</v>
      </c>
      <c r="K46" s="104">
        <v>101</v>
      </c>
      <c r="L46" s="105" t="s">
        <v>516</v>
      </c>
      <c r="M46" s="106" t="s">
        <v>346</v>
      </c>
      <c r="N46" s="106" t="s">
        <v>347</v>
      </c>
      <c r="O46" s="98"/>
      <c r="P46" s="98"/>
      <c r="Q46" s="98"/>
      <c r="R46" s="108"/>
      <c r="S46" s="196" t="str">
        <f t="shared" si="0"/>
        <v>15</v>
      </c>
      <c r="T46" s="196" t="str">
        <f t="shared" si="3"/>
        <v>03列08</v>
      </c>
      <c r="U46" s="196" t="str">
        <f t="shared" si="1"/>
        <v>02</v>
      </c>
      <c r="V46" s="196" t="str">
        <f t="shared" si="4"/>
        <v>122</v>
      </c>
      <c r="W46" s="108"/>
      <c r="X46" s="196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  <c r="EG46" s="110"/>
      <c r="EH46" s="110"/>
      <c r="EI46" s="110"/>
      <c r="EJ46" s="110"/>
      <c r="EK46" s="110"/>
      <c r="EL46" s="110"/>
      <c r="EM46" s="110"/>
      <c r="EN46" s="110"/>
      <c r="EO46" s="110"/>
      <c r="EP46" s="110"/>
      <c r="EQ46" s="110"/>
      <c r="ER46" s="110"/>
      <c r="ES46" s="110"/>
      <c r="ET46" s="110"/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0"/>
      <c r="FG46" s="110"/>
      <c r="FH46" s="110"/>
      <c r="FI46" s="110"/>
      <c r="FJ46" s="110"/>
      <c r="FK46" s="110"/>
      <c r="FL46" s="110"/>
      <c r="FM46" s="110"/>
      <c r="FN46" s="110"/>
      <c r="FO46" s="110"/>
      <c r="FP46" s="110"/>
      <c r="FQ46" s="110"/>
      <c r="FR46" s="110"/>
      <c r="FS46" s="110"/>
      <c r="FT46" s="110"/>
      <c r="FU46" s="110"/>
      <c r="FV46" s="110"/>
      <c r="FW46" s="110"/>
      <c r="FX46" s="110"/>
      <c r="FY46" s="110"/>
      <c r="FZ46" s="110"/>
      <c r="GA46" s="110"/>
      <c r="GB46" s="110"/>
      <c r="GC46" s="110"/>
      <c r="GD46" s="110"/>
      <c r="GE46" s="110"/>
      <c r="GF46" s="110"/>
      <c r="GG46" s="110"/>
      <c r="GH46" s="110"/>
      <c r="GI46" s="110"/>
      <c r="GJ46" s="110"/>
      <c r="GK46" s="110"/>
      <c r="GL46" s="110"/>
      <c r="GM46" s="110"/>
      <c r="GN46" s="110"/>
      <c r="GO46" s="110"/>
      <c r="GP46" s="110"/>
      <c r="GQ46" s="110"/>
      <c r="GR46" s="110"/>
      <c r="GS46" s="110"/>
      <c r="GT46" s="110"/>
      <c r="GU46" s="110"/>
      <c r="GV46" s="110"/>
      <c r="GW46" s="110"/>
      <c r="GX46" s="110"/>
      <c r="GY46" s="110"/>
      <c r="GZ46" s="110"/>
      <c r="HA46" s="110"/>
      <c r="HB46" s="110"/>
      <c r="HC46" s="110"/>
      <c r="HD46" s="110"/>
      <c r="HE46" s="110"/>
      <c r="HF46" s="110"/>
      <c r="HG46" s="110"/>
      <c r="HH46" s="110"/>
      <c r="HI46" s="110"/>
      <c r="HJ46" s="110"/>
      <c r="HK46" s="110"/>
      <c r="HL46" s="110"/>
      <c r="HM46" s="110"/>
      <c r="HN46" s="110"/>
      <c r="HO46" s="110"/>
      <c r="HP46" s="110"/>
      <c r="HQ46" s="110"/>
      <c r="HR46" s="110"/>
      <c r="HS46" s="110"/>
      <c r="HT46" s="110"/>
      <c r="HU46" s="110"/>
      <c r="HV46" s="110"/>
      <c r="HW46" s="110"/>
      <c r="HX46" s="110"/>
      <c r="HY46" s="110"/>
      <c r="HZ46" s="110"/>
      <c r="IA46" s="110"/>
      <c r="IB46" s="110"/>
      <c r="IC46" s="110"/>
      <c r="ID46" s="110"/>
      <c r="IE46" s="110"/>
      <c r="IF46" s="110"/>
      <c r="IG46" s="110"/>
      <c r="IH46" s="110"/>
      <c r="II46" s="110"/>
      <c r="IJ46" s="110"/>
      <c r="IK46" s="110"/>
      <c r="IL46" s="110"/>
      <c r="IM46" s="110"/>
      <c r="IN46" s="110"/>
    </row>
    <row r="47" spans="1:248" s="43" customFormat="1" ht="11.4">
      <c r="A47" s="98">
        <v>46</v>
      </c>
      <c r="B47" s="99" t="s">
        <v>517</v>
      </c>
      <c r="C47" s="99" t="s">
        <v>518</v>
      </c>
      <c r="D47" s="99" t="str">
        <f t="shared" si="2"/>
        <v>抗DDOS服务器-ZXCLOUD R5300 G4X</v>
      </c>
      <c r="E47" s="99" t="s">
        <v>85</v>
      </c>
      <c r="F47" s="101"/>
      <c r="G47" s="103">
        <v>150</v>
      </c>
      <c r="H47" s="181" t="s">
        <v>968</v>
      </c>
      <c r="I47" s="103"/>
      <c r="J47" s="181" t="s">
        <v>344</v>
      </c>
      <c r="K47" s="104">
        <v>101</v>
      </c>
      <c r="L47" s="105" t="s">
        <v>519</v>
      </c>
      <c r="M47" s="106" t="s">
        <v>346</v>
      </c>
      <c r="N47" s="106" t="s">
        <v>347</v>
      </c>
      <c r="O47" s="98"/>
      <c r="P47" s="98"/>
      <c r="Q47" s="98"/>
      <c r="R47" s="108"/>
      <c r="S47" s="196" t="str">
        <f t="shared" si="0"/>
        <v>15</v>
      </c>
      <c r="T47" s="196" t="str">
        <f t="shared" si="3"/>
        <v>04列08</v>
      </c>
      <c r="U47" s="196" t="str">
        <f t="shared" si="1"/>
        <v>02</v>
      </c>
      <c r="V47" s="196" t="str">
        <f t="shared" si="4"/>
        <v>122</v>
      </c>
      <c r="W47" s="108"/>
      <c r="X47" s="196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  <c r="DQ47" s="110"/>
      <c r="DR47" s="110"/>
      <c r="DS47" s="110"/>
      <c r="DT47" s="110"/>
      <c r="DU47" s="110"/>
      <c r="DV47" s="110"/>
      <c r="DW47" s="110"/>
      <c r="DX47" s="110"/>
      <c r="DY47" s="110"/>
      <c r="DZ47" s="110"/>
      <c r="EA47" s="110"/>
      <c r="EB47" s="110"/>
      <c r="EC47" s="110"/>
      <c r="ED47" s="110"/>
      <c r="EE47" s="110"/>
      <c r="EF47" s="110"/>
      <c r="EG47" s="110"/>
      <c r="EH47" s="110"/>
      <c r="EI47" s="110"/>
      <c r="EJ47" s="110"/>
      <c r="EK47" s="110"/>
      <c r="EL47" s="110"/>
      <c r="EM47" s="110"/>
      <c r="EN47" s="110"/>
      <c r="EO47" s="110"/>
      <c r="EP47" s="110"/>
      <c r="EQ47" s="110"/>
      <c r="ER47" s="110"/>
      <c r="ES47" s="110"/>
      <c r="ET47" s="110"/>
      <c r="EU47" s="110"/>
      <c r="EV47" s="110"/>
      <c r="EW47" s="110"/>
      <c r="EX47" s="110"/>
      <c r="EY47" s="110"/>
      <c r="EZ47" s="110"/>
      <c r="FA47" s="110"/>
      <c r="FB47" s="110"/>
      <c r="FC47" s="110"/>
      <c r="FD47" s="110"/>
      <c r="FE47" s="110"/>
      <c r="FF47" s="110"/>
      <c r="FG47" s="110"/>
      <c r="FH47" s="110"/>
      <c r="FI47" s="110"/>
      <c r="FJ47" s="110"/>
      <c r="FK47" s="110"/>
      <c r="FL47" s="110"/>
      <c r="FM47" s="110"/>
      <c r="FN47" s="110"/>
      <c r="FO47" s="110"/>
      <c r="FP47" s="110"/>
      <c r="FQ47" s="110"/>
      <c r="FR47" s="110"/>
      <c r="FS47" s="110"/>
      <c r="FT47" s="110"/>
      <c r="FU47" s="110"/>
      <c r="FV47" s="110"/>
      <c r="FW47" s="110"/>
      <c r="FX47" s="110"/>
      <c r="FY47" s="110"/>
      <c r="FZ47" s="110"/>
      <c r="GA47" s="110"/>
      <c r="GB47" s="110"/>
      <c r="GC47" s="110"/>
      <c r="GD47" s="110"/>
      <c r="GE47" s="110"/>
      <c r="GF47" s="110"/>
      <c r="GG47" s="110"/>
      <c r="GH47" s="110"/>
      <c r="GI47" s="110"/>
      <c r="GJ47" s="110"/>
      <c r="GK47" s="110"/>
      <c r="GL47" s="110"/>
      <c r="GM47" s="110"/>
      <c r="GN47" s="110"/>
      <c r="GO47" s="110"/>
      <c r="GP47" s="110"/>
      <c r="GQ47" s="110"/>
      <c r="GR47" s="110"/>
      <c r="GS47" s="110"/>
      <c r="GT47" s="110"/>
      <c r="GU47" s="110"/>
      <c r="GV47" s="110"/>
      <c r="GW47" s="110"/>
      <c r="GX47" s="110"/>
      <c r="GY47" s="110"/>
      <c r="GZ47" s="110"/>
      <c r="HA47" s="110"/>
      <c r="HB47" s="110"/>
      <c r="HC47" s="110"/>
      <c r="HD47" s="110"/>
      <c r="HE47" s="110"/>
      <c r="HF47" s="110"/>
      <c r="HG47" s="110"/>
      <c r="HH47" s="110"/>
      <c r="HI47" s="110"/>
      <c r="HJ47" s="110"/>
      <c r="HK47" s="110"/>
      <c r="HL47" s="110"/>
      <c r="HM47" s="110"/>
      <c r="HN47" s="110"/>
      <c r="HO47" s="110"/>
      <c r="HP47" s="110"/>
      <c r="HQ47" s="110"/>
      <c r="HR47" s="110"/>
      <c r="HS47" s="110"/>
      <c r="HT47" s="110"/>
      <c r="HU47" s="110"/>
      <c r="HV47" s="110"/>
      <c r="HW47" s="110"/>
      <c r="HX47" s="110"/>
      <c r="HY47" s="110"/>
      <c r="HZ47" s="110"/>
      <c r="IA47" s="110"/>
      <c r="IB47" s="110"/>
      <c r="IC47" s="110"/>
      <c r="ID47" s="110"/>
      <c r="IE47" s="110"/>
      <c r="IF47" s="110"/>
      <c r="IG47" s="110"/>
      <c r="IH47" s="110"/>
      <c r="II47" s="110"/>
      <c r="IJ47" s="110"/>
      <c r="IK47" s="110"/>
      <c r="IL47" s="110"/>
      <c r="IM47" s="110"/>
      <c r="IN47" s="110"/>
    </row>
    <row r="48" spans="1:248" s="43" customFormat="1" ht="11.4">
      <c r="A48" s="98">
        <v>47</v>
      </c>
      <c r="B48" s="99" t="s">
        <v>520</v>
      </c>
      <c r="C48" s="99" t="s">
        <v>521</v>
      </c>
      <c r="D48" s="99" t="str">
        <f t="shared" si="2"/>
        <v>抗DDOS服务器-ZXCLOUD R5300 G4X</v>
      </c>
      <c r="E48" s="99" t="s">
        <v>85</v>
      </c>
      <c r="F48" s="101"/>
      <c r="G48" s="103">
        <v>150</v>
      </c>
      <c r="H48" s="181" t="s">
        <v>969</v>
      </c>
      <c r="I48" s="103"/>
      <c r="J48" s="181" t="s">
        <v>344</v>
      </c>
      <c r="K48" s="104">
        <v>101</v>
      </c>
      <c r="L48" s="105" t="s">
        <v>522</v>
      </c>
      <c r="M48" s="106" t="s">
        <v>346</v>
      </c>
      <c r="N48" s="106" t="s">
        <v>347</v>
      </c>
      <c r="O48" s="98"/>
      <c r="P48" s="98"/>
      <c r="Q48" s="98"/>
      <c r="R48" s="108"/>
      <c r="S48" s="196" t="str">
        <f t="shared" si="0"/>
        <v>15</v>
      </c>
      <c r="T48" s="196" t="str">
        <f t="shared" si="3"/>
        <v>04列09</v>
      </c>
      <c r="U48" s="196" t="str">
        <f t="shared" si="1"/>
        <v>02</v>
      </c>
      <c r="V48" s="196" t="str">
        <f t="shared" si="4"/>
        <v>122</v>
      </c>
      <c r="W48" s="108"/>
      <c r="X48" s="196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  <c r="DQ48" s="110"/>
      <c r="DR48" s="110"/>
      <c r="DS48" s="110"/>
      <c r="DT48" s="110"/>
      <c r="DU48" s="110"/>
      <c r="DV48" s="110"/>
      <c r="DW48" s="110"/>
      <c r="DX48" s="110"/>
      <c r="DY48" s="110"/>
      <c r="DZ48" s="110"/>
      <c r="EA48" s="110"/>
      <c r="EB48" s="110"/>
      <c r="EC48" s="110"/>
      <c r="ED48" s="110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  <c r="FK48" s="110"/>
      <c r="FL48" s="110"/>
      <c r="FM48" s="110"/>
      <c r="FN48" s="110"/>
      <c r="FO48" s="110"/>
      <c r="FP48" s="110"/>
      <c r="FQ48" s="110"/>
      <c r="FR48" s="110"/>
      <c r="FS48" s="110"/>
      <c r="FT48" s="110"/>
      <c r="FU48" s="110"/>
      <c r="FV48" s="110"/>
      <c r="FW48" s="110"/>
      <c r="FX48" s="110"/>
      <c r="FY48" s="110"/>
      <c r="FZ48" s="110"/>
      <c r="GA48" s="110"/>
      <c r="GB48" s="110"/>
      <c r="GC48" s="110"/>
      <c r="GD48" s="110"/>
      <c r="GE48" s="110"/>
      <c r="GF48" s="110"/>
      <c r="GG48" s="110"/>
      <c r="GH48" s="110"/>
      <c r="GI48" s="110"/>
      <c r="GJ48" s="110"/>
      <c r="GK48" s="110"/>
      <c r="GL48" s="110"/>
      <c r="GM48" s="110"/>
      <c r="GN48" s="110"/>
      <c r="GO48" s="110"/>
      <c r="GP48" s="110"/>
      <c r="GQ48" s="110"/>
      <c r="GR48" s="110"/>
      <c r="GS48" s="110"/>
      <c r="GT48" s="110"/>
      <c r="GU48" s="110"/>
      <c r="GV48" s="110"/>
      <c r="GW48" s="110"/>
      <c r="GX48" s="110"/>
      <c r="GY48" s="110"/>
      <c r="GZ48" s="110"/>
      <c r="HA48" s="110"/>
      <c r="HB48" s="110"/>
      <c r="HC48" s="110"/>
      <c r="HD48" s="110"/>
      <c r="HE48" s="110"/>
      <c r="HF48" s="110"/>
      <c r="HG48" s="110"/>
      <c r="HH48" s="110"/>
      <c r="HI48" s="110"/>
      <c r="HJ48" s="110"/>
      <c r="HK48" s="110"/>
      <c r="HL48" s="110"/>
      <c r="HM48" s="110"/>
      <c r="HN48" s="110"/>
      <c r="HO48" s="110"/>
      <c r="HP48" s="110"/>
      <c r="HQ48" s="110"/>
      <c r="HR48" s="110"/>
      <c r="HS48" s="110"/>
      <c r="HT48" s="110"/>
      <c r="HU48" s="110"/>
      <c r="HV48" s="110"/>
      <c r="HW48" s="110"/>
      <c r="HX48" s="110"/>
      <c r="HY48" s="110"/>
      <c r="HZ48" s="110"/>
      <c r="IA48" s="110"/>
      <c r="IB48" s="110"/>
      <c r="IC48" s="110"/>
      <c r="ID48" s="110"/>
      <c r="IE48" s="110"/>
      <c r="IF48" s="110"/>
      <c r="IG48" s="110"/>
      <c r="IH48" s="110"/>
      <c r="II48" s="110"/>
      <c r="IJ48" s="110"/>
      <c r="IK48" s="110"/>
      <c r="IL48" s="110"/>
      <c r="IM48" s="110"/>
      <c r="IN48" s="110"/>
    </row>
    <row r="49" spans="1:248" s="43" customFormat="1" ht="11.4">
      <c r="A49" s="98">
        <v>48</v>
      </c>
      <c r="B49" s="99" t="s">
        <v>523</v>
      </c>
      <c r="C49" s="99" t="s">
        <v>524</v>
      </c>
      <c r="D49" s="99" t="str">
        <f t="shared" si="2"/>
        <v>抗DDOS服务器-ZXCLOUD R5300 G4X</v>
      </c>
      <c r="E49" s="99" t="s">
        <v>85</v>
      </c>
      <c r="F49" s="101"/>
      <c r="G49" s="103">
        <v>150</v>
      </c>
      <c r="H49" s="181" t="s">
        <v>970</v>
      </c>
      <c r="I49" s="103"/>
      <c r="J49" s="181" t="s">
        <v>344</v>
      </c>
      <c r="K49" s="104">
        <v>101</v>
      </c>
      <c r="L49" s="105" t="s">
        <v>525</v>
      </c>
      <c r="M49" s="106" t="s">
        <v>346</v>
      </c>
      <c r="N49" s="106" t="s">
        <v>347</v>
      </c>
      <c r="O49" s="98"/>
      <c r="P49" s="98"/>
      <c r="Q49" s="98"/>
      <c r="R49" s="108"/>
      <c r="S49" s="196" t="str">
        <f t="shared" si="0"/>
        <v>15</v>
      </c>
      <c r="T49" s="196" t="str">
        <f t="shared" si="3"/>
        <v>04列10</v>
      </c>
      <c r="U49" s="196" t="str">
        <f t="shared" si="1"/>
        <v>02</v>
      </c>
      <c r="V49" s="196" t="str">
        <f t="shared" si="4"/>
        <v>122</v>
      </c>
      <c r="W49" s="108"/>
      <c r="X49" s="196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  <c r="FK49" s="110"/>
      <c r="FL49" s="110"/>
      <c r="FM49" s="110"/>
      <c r="FN49" s="110"/>
      <c r="FO49" s="110"/>
      <c r="FP49" s="110"/>
      <c r="FQ49" s="110"/>
      <c r="FR49" s="110"/>
      <c r="FS49" s="110"/>
      <c r="FT49" s="110"/>
      <c r="FU49" s="110"/>
      <c r="FV49" s="110"/>
      <c r="FW49" s="110"/>
      <c r="FX49" s="110"/>
      <c r="FY49" s="110"/>
      <c r="FZ49" s="110"/>
      <c r="GA49" s="110"/>
      <c r="GB49" s="110"/>
      <c r="GC49" s="110"/>
      <c r="GD49" s="110"/>
      <c r="GE49" s="110"/>
      <c r="GF49" s="110"/>
      <c r="GG49" s="110"/>
      <c r="GH49" s="110"/>
      <c r="GI49" s="110"/>
      <c r="GJ49" s="110"/>
      <c r="GK49" s="110"/>
      <c r="GL49" s="110"/>
      <c r="GM49" s="110"/>
      <c r="GN49" s="110"/>
      <c r="GO49" s="110"/>
      <c r="GP49" s="110"/>
      <c r="GQ49" s="110"/>
      <c r="GR49" s="110"/>
      <c r="GS49" s="110"/>
      <c r="GT49" s="110"/>
      <c r="GU49" s="110"/>
      <c r="GV49" s="110"/>
      <c r="GW49" s="110"/>
      <c r="GX49" s="110"/>
      <c r="GY49" s="110"/>
      <c r="GZ49" s="110"/>
      <c r="HA49" s="110"/>
      <c r="HB49" s="110"/>
      <c r="HC49" s="110"/>
      <c r="HD49" s="110"/>
      <c r="HE49" s="110"/>
      <c r="HF49" s="110"/>
      <c r="HG49" s="110"/>
      <c r="HH49" s="110"/>
      <c r="HI49" s="110"/>
      <c r="HJ49" s="110"/>
      <c r="HK49" s="110"/>
      <c r="HL49" s="110"/>
      <c r="HM49" s="110"/>
      <c r="HN49" s="110"/>
      <c r="HO49" s="110"/>
      <c r="HP49" s="110"/>
      <c r="HQ49" s="110"/>
      <c r="HR49" s="110"/>
      <c r="HS49" s="110"/>
      <c r="HT49" s="110"/>
      <c r="HU49" s="110"/>
      <c r="HV49" s="110"/>
      <c r="HW49" s="110"/>
      <c r="HX49" s="110"/>
      <c r="HY49" s="110"/>
      <c r="HZ49" s="110"/>
      <c r="IA49" s="110"/>
      <c r="IB49" s="110"/>
      <c r="IC49" s="110"/>
      <c r="ID49" s="110"/>
      <c r="IE49" s="110"/>
      <c r="IF49" s="110"/>
      <c r="IG49" s="110"/>
      <c r="IH49" s="110"/>
      <c r="II49" s="110"/>
      <c r="IJ49" s="110"/>
      <c r="IK49" s="110"/>
      <c r="IL49" s="110"/>
      <c r="IM49" s="110"/>
      <c r="IN49" s="110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6" customFormat="1" ht="14.25" customHeight="1">
      <c r="A1" s="212" t="s">
        <v>526</v>
      </c>
      <c r="B1" s="212"/>
      <c r="C1" s="212"/>
      <c r="D1" s="212"/>
      <c r="E1" s="212"/>
      <c r="F1" s="212"/>
      <c r="G1" s="212"/>
      <c r="H1" s="212"/>
      <c r="I1" s="213" t="s">
        <v>527</v>
      </c>
      <c r="J1" s="213"/>
      <c r="K1" s="214"/>
      <c r="L1" s="213"/>
      <c r="M1" s="213"/>
      <c r="N1" s="215" t="s">
        <v>528</v>
      </c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</row>
    <row r="2" spans="1:29" s="66" customFormat="1" ht="19.2">
      <c r="A2" s="67" t="s">
        <v>37</v>
      </c>
      <c r="B2" s="68" t="s">
        <v>529</v>
      </c>
      <c r="C2" s="68" t="s">
        <v>530</v>
      </c>
      <c r="D2" s="68" t="s">
        <v>531</v>
      </c>
      <c r="E2" s="69" t="s">
        <v>532</v>
      </c>
      <c r="F2" s="69" t="s">
        <v>533</v>
      </c>
      <c r="G2" s="69" t="s">
        <v>534</v>
      </c>
      <c r="H2" s="69" t="s">
        <v>535</v>
      </c>
      <c r="I2" s="69" t="s">
        <v>536</v>
      </c>
      <c r="J2" s="69" t="s">
        <v>537</v>
      </c>
      <c r="K2" s="71" t="s">
        <v>538</v>
      </c>
      <c r="L2" s="69" t="s">
        <v>539</v>
      </c>
      <c r="M2" s="69" t="s">
        <v>540</v>
      </c>
      <c r="N2" s="72" t="s">
        <v>541</v>
      </c>
      <c r="O2" s="73" t="s">
        <v>542</v>
      </c>
      <c r="P2" s="72" t="s">
        <v>543</v>
      </c>
      <c r="Q2" s="72" t="s">
        <v>544</v>
      </c>
      <c r="R2" s="72" t="s">
        <v>545</v>
      </c>
      <c r="S2" s="72" t="s">
        <v>546</v>
      </c>
      <c r="T2" s="72" t="s">
        <v>547</v>
      </c>
      <c r="U2" s="78" t="s">
        <v>548</v>
      </c>
      <c r="V2" s="78" t="s">
        <v>549</v>
      </c>
      <c r="W2" s="79" t="s">
        <v>550</v>
      </c>
      <c r="X2" s="78" t="s">
        <v>551</v>
      </c>
      <c r="Y2" s="72" t="s">
        <v>552</v>
      </c>
      <c r="Z2" s="83" t="s">
        <v>553</v>
      </c>
      <c r="AA2" s="72" t="s">
        <v>554</v>
      </c>
      <c r="AB2" s="78" t="s">
        <v>555</v>
      </c>
      <c r="AC2" s="84" t="s">
        <v>556</v>
      </c>
    </row>
    <row r="3" spans="1:29" s="66" customFormat="1" ht="48">
      <c r="A3" s="70" t="str">
        <f>项目信息!C5</f>
        <v>郑州3</v>
      </c>
      <c r="B3" s="70" t="str">
        <f>项目信息!C6</f>
        <v>河南</v>
      </c>
      <c r="C3" s="70" t="str">
        <f>项目信息!C7</f>
        <v>郑州</v>
      </c>
      <c r="D3" s="70" t="str">
        <f>项目信息!C14</f>
        <v>郑州市高新区枢纽楼数据中心{site_name}机房</v>
      </c>
      <c r="E3" s="70" t="s">
        <v>557</v>
      </c>
      <c r="F3" s="70" t="s">
        <v>558</v>
      </c>
      <c r="G3" s="70" t="s">
        <v>559</v>
      </c>
      <c r="H3" s="70" t="s">
        <v>560</v>
      </c>
      <c r="I3" s="70" t="s">
        <v>561</v>
      </c>
      <c r="J3" s="74" t="s">
        <v>562</v>
      </c>
      <c r="K3" s="75" t="str">
        <f>项目信息!C10</f>
        <v>2022-11-10</v>
      </c>
      <c r="L3" s="70" t="s">
        <v>563</v>
      </c>
      <c r="M3" s="70" t="s">
        <v>564</v>
      </c>
      <c r="N3" s="76">
        <v>163</v>
      </c>
      <c r="O3" s="77"/>
      <c r="P3" s="77"/>
      <c r="Q3" s="80" t="s">
        <v>565</v>
      </c>
      <c r="R3" s="80"/>
      <c r="S3" s="76">
        <v>10</v>
      </c>
      <c r="T3" s="81">
        <v>40</v>
      </c>
      <c r="U3" s="82" t="s">
        <v>566</v>
      </c>
      <c r="V3" s="82" t="s">
        <v>567</v>
      </c>
      <c r="W3" s="82"/>
      <c r="X3" s="82" t="s">
        <v>568</v>
      </c>
      <c r="Y3" s="76" t="s">
        <v>569</v>
      </c>
      <c r="Z3" s="76"/>
      <c r="AA3" s="76" t="s">
        <v>570</v>
      </c>
      <c r="AB3" s="82" t="s">
        <v>571</v>
      </c>
      <c r="AC3" s="82"/>
    </row>
    <row r="4" spans="1:29" s="66" customFormat="1" ht="48">
      <c r="A4" s="70" t="str">
        <f>项目信息!C5</f>
        <v>郑州3</v>
      </c>
      <c r="B4" s="70" t="str">
        <f>项目信息!C6</f>
        <v>河南</v>
      </c>
      <c r="C4" s="70" t="str">
        <f>项目信息!C7</f>
        <v>郑州</v>
      </c>
      <c r="D4" s="70" t="str">
        <f>项目信息!C14</f>
        <v>郑州市高新区枢纽楼数据中心{site_name}机房</v>
      </c>
      <c r="E4" s="70" t="s">
        <v>557</v>
      </c>
      <c r="F4" s="70" t="s">
        <v>558</v>
      </c>
      <c r="G4" s="70" t="s">
        <v>559</v>
      </c>
      <c r="H4" s="70" t="s">
        <v>560</v>
      </c>
      <c r="I4" s="70" t="s">
        <v>561</v>
      </c>
      <c r="J4" s="74" t="s">
        <v>562</v>
      </c>
      <c r="K4" s="75" t="str">
        <f>项目信息!C10</f>
        <v>2022-11-10</v>
      </c>
      <c r="L4" s="70" t="s">
        <v>563</v>
      </c>
      <c r="M4" s="70" t="s">
        <v>564</v>
      </c>
      <c r="N4" s="76">
        <v>163</v>
      </c>
      <c r="O4" s="77"/>
      <c r="P4" s="77"/>
      <c r="Q4" s="80" t="s">
        <v>572</v>
      </c>
      <c r="R4" s="80"/>
      <c r="S4" s="76">
        <v>10</v>
      </c>
      <c r="T4" s="81">
        <v>40</v>
      </c>
      <c r="U4" s="82" t="s">
        <v>566</v>
      </c>
      <c r="V4" s="82" t="s">
        <v>573</v>
      </c>
      <c r="W4" s="82"/>
      <c r="X4" s="82" t="s">
        <v>568</v>
      </c>
      <c r="Y4" s="76" t="s">
        <v>574</v>
      </c>
      <c r="Z4" s="76"/>
      <c r="AA4" s="76" t="s">
        <v>570</v>
      </c>
      <c r="AB4" s="82" t="s">
        <v>575</v>
      </c>
      <c r="AC4" s="82"/>
    </row>
    <row r="5" spans="1:29" s="66" customFormat="1" ht="48">
      <c r="A5" s="70" t="str">
        <f>项目信息!C5</f>
        <v>郑州3</v>
      </c>
      <c r="B5" s="70" t="str">
        <f>项目信息!C6</f>
        <v>河南</v>
      </c>
      <c r="C5" s="70" t="str">
        <f>项目信息!C7</f>
        <v>郑州</v>
      </c>
      <c r="D5" s="70" t="str">
        <f>项目信息!C14</f>
        <v>郑州市高新区枢纽楼数据中心{site_name}机房</v>
      </c>
      <c r="E5" s="70" t="s">
        <v>557</v>
      </c>
      <c r="F5" s="70" t="s">
        <v>558</v>
      </c>
      <c r="G5" s="70" t="s">
        <v>559</v>
      </c>
      <c r="H5" s="70" t="s">
        <v>560</v>
      </c>
      <c r="I5" s="70" t="s">
        <v>576</v>
      </c>
      <c r="J5" s="74" t="s">
        <v>577</v>
      </c>
      <c r="K5" s="75" t="str">
        <f>项目信息!C10</f>
        <v>2022-11-10</v>
      </c>
      <c r="L5" s="70" t="s">
        <v>563</v>
      </c>
      <c r="M5" s="70" t="s">
        <v>564</v>
      </c>
      <c r="N5" s="76">
        <v>163</v>
      </c>
      <c r="O5" s="77"/>
      <c r="P5" s="77"/>
      <c r="Q5" s="80" t="s">
        <v>565</v>
      </c>
      <c r="R5" s="80"/>
      <c r="S5" s="76">
        <v>10</v>
      </c>
      <c r="T5" s="81">
        <v>40</v>
      </c>
      <c r="U5" s="82" t="s">
        <v>566</v>
      </c>
      <c r="V5" s="82" t="s">
        <v>578</v>
      </c>
      <c r="W5" s="82"/>
      <c r="X5" s="82" t="s">
        <v>568</v>
      </c>
      <c r="Y5" s="76" t="s">
        <v>579</v>
      </c>
      <c r="Z5" s="76"/>
      <c r="AA5" s="76" t="s">
        <v>580</v>
      </c>
      <c r="AB5" s="82" t="s">
        <v>581</v>
      </c>
      <c r="AC5" s="82"/>
    </row>
    <row r="6" spans="1:29" s="66" customFormat="1" ht="48">
      <c r="A6" s="70" t="str">
        <f>项目信息!C5</f>
        <v>郑州3</v>
      </c>
      <c r="B6" s="70" t="str">
        <f>项目信息!C6</f>
        <v>河南</v>
      </c>
      <c r="C6" s="70" t="str">
        <f>项目信息!C7</f>
        <v>郑州</v>
      </c>
      <c r="D6" s="70" t="str">
        <f>项目信息!C14</f>
        <v>郑州市高新区枢纽楼数据中心{site_name}机房</v>
      </c>
      <c r="E6" s="70" t="s">
        <v>557</v>
      </c>
      <c r="F6" s="70" t="s">
        <v>558</v>
      </c>
      <c r="G6" s="70" t="s">
        <v>559</v>
      </c>
      <c r="H6" s="70" t="s">
        <v>560</v>
      </c>
      <c r="I6" s="70" t="s">
        <v>576</v>
      </c>
      <c r="J6" s="74" t="s">
        <v>577</v>
      </c>
      <c r="K6" s="75" t="str">
        <f>项目信息!C10</f>
        <v>2022-11-10</v>
      </c>
      <c r="L6" s="70" t="s">
        <v>563</v>
      </c>
      <c r="M6" s="70" t="s">
        <v>564</v>
      </c>
      <c r="N6" s="76">
        <v>163</v>
      </c>
      <c r="O6" s="77"/>
      <c r="P6" s="77"/>
      <c r="Q6" s="80" t="s">
        <v>572</v>
      </c>
      <c r="R6" s="80"/>
      <c r="S6" s="76">
        <v>10</v>
      </c>
      <c r="T6" s="81">
        <v>40</v>
      </c>
      <c r="U6" s="82" t="s">
        <v>566</v>
      </c>
      <c r="V6" s="82" t="s">
        <v>582</v>
      </c>
      <c r="W6" s="82"/>
      <c r="X6" s="82" t="s">
        <v>568</v>
      </c>
      <c r="Y6" s="76" t="s">
        <v>583</v>
      </c>
      <c r="Z6" s="76"/>
      <c r="AA6" s="76" t="s">
        <v>580</v>
      </c>
      <c r="AB6" s="82" t="s">
        <v>584</v>
      </c>
      <c r="AC6" s="82"/>
    </row>
  </sheetData>
  <mergeCells count="3">
    <mergeCell ref="A1:H1"/>
    <mergeCell ref="I1:M1"/>
    <mergeCell ref="N1:AC1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7" customWidth="1"/>
    <col min="2" max="2" width="36" style="47" customWidth="1"/>
    <col min="3" max="3" width="18.44140625" style="47" customWidth="1"/>
    <col min="4" max="4" width="19.5546875" style="47" customWidth="1"/>
    <col min="5" max="5" width="20" style="47" customWidth="1"/>
    <col min="6" max="6" width="11" style="47" customWidth="1"/>
    <col min="7" max="7" width="12" style="47" customWidth="1"/>
    <col min="8" max="8" width="10" style="47" customWidth="1"/>
    <col min="9" max="9" width="13" style="47" customWidth="1"/>
    <col min="10" max="11" width="13.5546875" style="47" customWidth="1"/>
    <col min="12" max="12" width="10.5546875" style="47" customWidth="1"/>
    <col min="13" max="13" width="26" style="47" customWidth="1"/>
    <col min="14" max="16384" width="8.5546875" style="47"/>
  </cols>
  <sheetData>
    <row r="1" spans="1:13" ht="18" customHeight="1">
      <c r="A1" s="48" t="s">
        <v>67</v>
      </c>
      <c r="B1" s="49" t="s">
        <v>585</v>
      </c>
      <c r="C1" s="50" t="s">
        <v>586</v>
      </c>
      <c r="D1" s="50" t="s">
        <v>587</v>
      </c>
      <c r="E1" s="50" t="s">
        <v>588</v>
      </c>
      <c r="F1" s="51" t="s">
        <v>589</v>
      </c>
      <c r="G1" s="51" t="s">
        <v>590</v>
      </c>
      <c r="H1" s="49" t="s">
        <v>591</v>
      </c>
      <c r="I1" s="49" t="s">
        <v>592</v>
      </c>
      <c r="J1" s="49" t="s">
        <v>593</v>
      </c>
      <c r="K1" s="49" t="s">
        <v>594</v>
      </c>
      <c r="L1" s="61"/>
    </row>
    <row r="2" spans="1:13" s="46" customFormat="1" ht="12" customHeight="1">
      <c r="A2" s="52">
        <v>1</v>
      </c>
      <c r="B2" s="53" t="s">
        <v>595</v>
      </c>
      <c r="C2" s="54" t="s">
        <v>596</v>
      </c>
      <c r="D2" s="54" t="s">
        <v>597</v>
      </c>
      <c r="E2" s="54" t="s">
        <v>598</v>
      </c>
      <c r="F2" s="55" t="s">
        <v>599</v>
      </c>
      <c r="G2" s="52">
        <v>1</v>
      </c>
      <c r="H2" s="52">
        <v>2</v>
      </c>
      <c r="I2" s="52">
        <v>2</v>
      </c>
      <c r="J2" s="62" t="s">
        <v>600</v>
      </c>
      <c r="K2" s="63" t="s">
        <v>601</v>
      </c>
      <c r="L2" s="64"/>
    </row>
    <row r="3" spans="1:13" s="46" customFormat="1" ht="12" customHeight="1">
      <c r="A3" s="52">
        <v>2</v>
      </c>
      <c r="B3" s="53" t="s">
        <v>602</v>
      </c>
      <c r="C3" s="54" t="s">
        <v>603</v>
      </c>
      <c r="D3" s="54" t="s">
        <v>604</v>
      </c>
      <c r="E3" s="54" t="s">
        <v>605</v>
      </c>
      <c r="F3" s="55" t="s">
        <v>606</v>
      </c>
      <c r="G3" s="52">
        <v>1</v>
      </c>
      <c r="H3" s="52">
        <v>3</v>
      </c>
      <c r="I3" s="52">
        <v>3</v>
      </c>
      <c r="J3" s="62" t="s">
        <v>600</v>
      </c>
      <c r="K3" s="63" t="s">
        <v>607</v>
      </c>
      <c r="L3" s="64"/>
    </row>
    <row r="4" spans="1:13" s="46" customFormat="1" ht="12" customHeight="1">
      <c r="A4" s="52">
        <v>3</v>
      </c>
      <c r="B4" s="53" t="s">
        <v>608</v>
      </c>
      <c r="C4" s="54" t="s">
        <v>609</v>
      </c>
      <c r="D4" s="54" t="s">
        <v>610</v>
      </c>
      <c r="E4" s="54" t="s">
        <v>611</v>
      </c>
      <c r="F4" s="55" t="s">
        <v>612</v>
      </c>
      <c r="G4" s="55" t="s">
        <v>607</v>
      </c>
      <c r="H4" s="52">
        <v>4</v>
      </c>
      <c r="I4" s="52">
        <v>4</v>
      </c>
      <c r="J4" s="62" t="s">
        <v>600</v>
      </c>
      <c r="K4" s="63"/>
      <c r="L4" s="64"/>
    </row>
    <row r="5" spans="1:13" s="46" customFormat="1" ht="12" customHeight="1">
      <c r="A5" s="52">
        <v>4</v>
      </c>
      <c r="B5" s="53" t="s">
        <v>613</v>
      </c>
      <c r="C5" s="54" t="s">
        <v>614</v>
      </c>
      <c r="D5" s="54" t="s">
        <v>615</v>
      </c>
      <c r="E5" s="54" t="s">
        <v>616</v>
      </c>
      <c r="F5" s="55" t="s">
        <v>606</v>
      </c>
      <c r="G5" s="55" t="s">
        <v>607</v>
      </c>
      <c r="H5" s="52">
        <v>5</v>
      </c>
      <c r="I5" s="52">
        <v>5</v>
      </c>
      <c r="J5" s="62" t="s">
        <v>617</v>
      </c>
      <c r="K5" s="63"/>
      <c r="L5" s="64"/>
    </row>
    <row r="6" spans="1:13" s="46" customFormat="1" ht="12" customHeight="1">
      <c r="A6" s="52">
        <v>5</v>
      </c>
      <c r="B6" s="53" t="s">
        <v>618</v>
      </c>
      <c r="C6" s="54" t="s">
        <v>619</v>
      </c>
      <c r="D6" s="54" t="s">
        <v>620</v>
      </c>
      <c r="E6" s="54" t="s">
        <v>621</v>
      </c>
      <c r="F6" s="55" t="s">
        <v>622</v>
      </c>
      <c r="G6" s="55" t="s">
        <v>622</v>
      </c>
      <c r="H6" s="55" t="s">
        <v>607</v>
      </c>
      <c r="I6" s="55" t="s">
        <v>607</v>
      </c>
      <c r="J6" s="62" t="s">
        <v>623</v>
      </c>
      <c r="K6" s="63" t="s">
        <v>624</v>
      </c>
      <c r="L6" s="64" t="s">
        <v>625</v>
      </c>
      <c r="M6" s="216" t="s">
        <v>626</v>
      </c>
    </row>
    <row r="7" spans="1:13" s="46" customFormat="1" ht="12" customHeight="1">
      <c r="A7" s="52">
        <v>6</v>
      </c>
      <c r="B7" s="53" t="s">
        <v>618</v>
      </c>
      <c r="C7" s="54" t="s">
        <v>627</v>
      </c>
      <c r="D7" s="54" t="s">
        <v>628</v>
      </c>
      <c r="E7" s="54" t="s">
        <v>629</v>
      </c>
      <c r="F7" s="55" t="s">
        <v>630</v>
      </c>
      <c r="G7" s="55" t="s">
        <v>630</v>
      </c>
      <c r="H7" s="55" t="s">
        <v>607</v>
      </c>
      <c r="I7" s="55" t="s">
        <v>607</v>
      </c>
      <c r="J7" s="62" t="s">
        <v>631</v>
      </c>
      <c r="K7" s="62" t="s">
        <v>631</v>
      </c>
      <c r="L7" s="64" t="s">
        <v>632</v>
      </c>
      <c r="M7" s="216"/>
    </row>
    <row r="8" spans="1:13" s="46" customFormat="1" ht="12" customHeight="1">
      <c r="A8" s="52">
        <v>7</v>
      </c>
      <c r="B8" s="53" t="s">
        <v>633</v>
      </c>
      <c r="C8" s="54" t="s">
        <v>634</v>
      </c>
      <c r="D8" s="54" t="s">
        <v>635</v>
      </c>
      <c r="E8" s="54" t="s">
        <v>636</v>
      </c>
      <c r="F8" s="55" t="s">
        <v>637</v>
      </c>
      <c r="G8" s="55" t="s">
        <v>622</v>
      </c>
      <c r="H8" s="55" t="s">
        <v>607</v>
      </c>
      <c r="I8" s="55" t="s">
        <v>607</v>
      </c>
      <c r="J8" s="62" t="s">
        <v>623</v>
      </c>
      <c r="K8" s="63"/>
      <c r="L8" s="64"/>
      <c r="M8" s="65"/>
    </row>
    <row r="9" spans="1:13" s="46" customFormat="1" ht="12" customHeight="1">
      <c r="A9" s="52">
        <v>8</v>
      </c>
      <c r="B9" s="53" t="s">
        <v>633</v>
      </c>
      <c r="C9" s="54" t="s">
        <v>638</v>
      </c>
      <c r="D9" s="54" t="s">
        <v>639</v>
      </c>
      <c r="E9" s="54" t="s">
        <v>640</v>
      </c>
      <c r="F9" s="55" t="s">
        <v>641</v>
      </c>
      <c r="G9" s="55" t="s">
        <v>630</v>
      </c>
      <c r="H9" s="55" t="s">
        <v>607</v>
      </c>
      <c r="I9" s="55" t="s">
        <v>607</v>
      </c>
      <c r="J9" s="62" t="s">
        <v>631</v>
      </c>
      <c r="K9" s="62"/>
      <c r="L9" s="64"/>
      <c r="M9" s="65"/>
    </row>
    <row r="10" spans="1:13" s="46" customFormat="1" ht="12" customHeight="1">
      <c r="A10" s="52">
        <v>9</v>
      </c>
      <c r="B10" s="53" t="s">
        <v>618</v>
      </c>
      <c r="C10" s="54" t="s">
        <v>642</v>
      </c>
      <c r="D10" s="54" t="s">
        <v>643</v>
      </c>
      <c r="E10" s="54" t="s">
        <v>644</v>
      </c>
      <c r="F10" s="55" t="s">
        <v>645</v>
      </c>
      <c r="G10" s="55" t="s">
        <v>645</v>
      </c>
      <c r="H10" s="55" t="s">
        <v>607</v>
      </c>
      <c r="I10" s="55" t="s">
        <v>607</v>
      </c>
      <c r="J10" s="62" t="s">
        <v>646</v>
      </c>
      <c r="K10" s="62" t="s">
        <v>646</v>
      </c>
      <c r="L10" s="64" t="s">
        <v>647</v>
      </c>
      <c r="M10" s="216" t="s">
        <v>648</v>
      </c>
    </row>
    <row r="11" spans="1:13" s="46" customFormat="1" ht="12" customHeight="1">
      <c r="A11" s="52">
        <v>10</v>
      </c>
      <c r="B11" s="53" t="s">
        <v>618</v>
      </c>
      <c r="C11" s="54" t="s">
        <v>649</v>
      </c>
      <c r="D11" s="54" t="s">
        <v>650</v>
      </c>
      <c r="E11" s="54" t="s">
        <v>651</v>
      </c>
      <c r="F11" s="55" t="s">
        <v>652</v>
      </c>
      <c r="G11" s="55" t="s">
        <v>652</v>
      </c>
      <c r="H11" s="55" t="s">
        <v>607</v>
      </c>
      <c r="I11" s="55" t="s">
        <v>607</v>
      </c>
      <c r="J11" s="62" t="s">
        <v>653</v>
      </c>
      <c r="K11" s="62" t="s">
        <v>653</v>
      </c>
      <c r="L11" s="64" t="s">
        <v>654</v>
      </c>
      <c r="M11" s="216"/>
    </row>
    <row r="12" spans="1:13" s="46" customFormat="1" ht="12" customHeight="1">
      <c r="A12" s="52">
        <v>11</v>
      </c>
      <c r="B12" s="53" t="s">
        <v>633</v>
      </c>
      <c r="C12" s="54" t="s">
        <v>655</v>
      </c>
      <c r="D12" s="54" t="s">
        <v>656</v>
      </c>
      <c r="E12" s="54" t="s">
        <v>657</v>
      </c>
      <c r="F12" s="55" t="s">
        <v>658</v>
      </c>
      <c r="G12" s="55" t="s">
        <v>645</v>
      </c>
      <c r="H12" s="55" t="s">
        <v>607</v>
      </c>
      <c r="I12" s="55" t="s">
        <v>607</v>
      </c>
      <c r="J12" s="62" t="s">
        <v>646</v>
      </c>
      <c r="K12" s="62"/>
      <c r="L12" s="64"/>
    </row>
    <row r="13" spans="1:13" s="46" customFormat="1" ht="12" customHeight="1">
      <c r="A13" s="52">
        <v>12</v>
      </c>
      <c r="B13" s="53" t="s">
        <v>633</v>
      </c>
      <c r="C13" s="54" t="s">
        <v>659</v>
      </c>
      <c r="D13" s="54" t="s">
        <v>660</v>
      </c>
      <c r="E13" s="54" t="s">
        <v>661</v>
      </c>
      <c r="F13" s="55" t="s">
        <v>662</v>
      </c>
      <c r="G13" s="55" t="s">
        <v>652</v>
      </c>
      <c r="H13" s="55" t="s">
        <v>607</v>
      </c>
      <c r="I13" s="55" t="s">
        <v>607</v>
      </c>
      <c r="J13" s="62" t="s">
        <v>653</v>
      </c>
      <c r="K13" s="62"/>
      <c r="L13" s="64"/>
    </row>
    <row r="14" spans="1:13" s="46" customFormat="1" ht="12" customHeight="1">
      <c r="A14" s="56"/>
      <c r="B14" s="56"/>
      <c r="C14" s="56"/>
      <c r="D14" s="56"/>
      <c r="E14" s="57"/>
      <c r="F14" s="58" t="s">
        <v>663</v>
      </c>
      <c r="G14" s="57"/>
      <c r="H14" s="56"/>
      <c r="I14" s="56"/>
      <c r="J14" s="56"/>
      <c r="K14" s="56"/>
      <c r="L14" s="56"/>
    </row>
    <row r="15" spans="1:13" s="46" customFormat="1" ht="12" customHeight="1">
      <c r="A15" s="56"/>
      <c r="B15" s="56"/>
      <c r="C15" s="56"/>
      <c r="D15" s="56"/>
      <c r="E15" s="57"/>
      <c r="F15" s="58" t="s">
        <v>664</v>
      </c>
      <c r="G15" s="57"/>
      <c r="H15" s="56"/>
      <c r="I15" s="56"/>
      <c r="J15" s="56"/>
      <c r="K15" s="56"/>
      <c r="L15" s="56"/>
    </row>
    <row r="16" spans="1:13" s="46" customFormat="1" ht="12" customHeight="1">
      <c r="A16" s="56"/>
      <c r="B16" s="56"/>
      <c r="C16" s="56"/>
      <c r="D16" s="56"/>
      <c r="E16" s="58"/>
      <c r="F16" s="58" t="s">
        <v>665</v>
      </c>
      <c r="G16" s="57"/>
      <c r="H16" s="56"/>
      <c r="I16" s="56"/>
      <c r="J16" s="56"/>
      <c r="K16" s="56"/>
      <c r="L16" s="56"/>
    </row>
    <row r="17" spans="1:12">
      <c r="A17" s="59"/>
      <c r="B17" s="59"/>
      <c r="C17" s="59"/>
      <c r="D17" s="59"/>
      <c r="E17" s="60"/>
      <c r="F17" s="60"/>
      <c r="G17" s="60"/>
      <c r="H17" s="59"/>
      <c r="I17" s="59"/>
      <c r="J17" s="59"/>
      <c r="K17" s="59"/>
      <c r="L17" s="59"/>
    </row>
    <row r="18" spans="1:12">
      <c r="A18" s="59"/>
      <c r="B18" s="59"/>
      <c r="C18" s="59"/>
      <c r="D18" s="59"/>
      <c r="E18" s="60"/>
      <c r="F18" s="60"/>
      <c r="G18" s="60"/>
      <c r="H18" s="59"/>
      <c r="I18" s="59"/>
      <c r="J18" s="59"/>
      <c r="K18" s="59"/>
      <c r="L18" s="59"/>
    </row>
    <row r="19" spans="1:12">
      <c r="A19" s="59"/>
      <c r="B19" s="59"/>
      <c r="C19" s="59"/>
      <c r="D19" s="59"/>
      <c r="E19" s="60"/>
      <c r="F19" s="60"/>
      <c r="G19" s="60"/>
      <c r="H19" s="59"/>
      <c r="I19" s="59"/>
      <c r="J19" s="59"/>
      <c r="K19" s="59"/>
      <c r="L19" s="59"/>
    </row>
    <row r="20" spans="1:12">
      <c r="A20" s="59"/>
      <c r="B20" s="59"/>
      <c r="C20" s="59"/>
      <c r="D20" s="59"/>
      <c r="E20" s="60"/>
      <c r="F20" s="60"/>
      <c r="G20" s="60"/>
      <c r="H20" s="59"/>
      <c r="I20" s="59"/>
      <c r="J20" s="59"/>
      <c r="K20" s="59"/>
      <c r="L20" s="59"/>
    </row>
    <row r="21" spans="1:12">
      <c r="A21" s="59"/>
      <c r="B21" s="59"/>
      <c r="C21" s="59"/>
      <c r="D21" s="59"/>
      <c r="E21" s="60"/>
      <c r="F21" s="60"/>
      <c r="G21" s="60"/>
      <c r="H21" s="59"/>
      <c r="I21" s="59"/>
      <c r="J21" s="59"/>
      <c r="K21" s="59"/>
      <c r="L21" s="59"/>
    </row>
    <row r="22" spans="1:12">
      <c r="A22" s="59"/>
      <c r="B22" s="59"/>
      <c r="C22" s="60"/>
      <c r="D22" s="60"/>
      <c r="E22" s="60"/>
      <c r="F22" s="60"/>
      <c r="G22" s="60"/>
      <c r="H22" s="59"/>
      <c r="I22" s="59"/>
      <c r="J22" s="59"/>
      <c r="K22" s="59"/>
      <c r="L22" s="59"/>
    </row>
    <row r="23" spans="1:12">
      <c r="A23" s="59"/>
      <c r="B23" s="59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spans="1:12">
      <c r="A24" s="59"/>
      <c r="B24" s="59"/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spans="1:12">
      <c r="A25" s="59"/>
      <c r="B25" s="59"/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spans="1:12">
      <c r="A26" s="59"/>
      <c r="B26" s="59"/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spans="1:12">
      <c r="A27" s="59"/>
      <c r="B27" s="59"/>
      <c r="C27" s="60"/>
      <c r="D27" s="60"/>
      <c r="E27" s="60"/>
      <c r="F27" s="60"/>
      <c r="G27" s="60"/>
      <c r="H27" s="59"/>
      <c r="I27" s="59"/>
      <c r="J27" s="59"/>
      <c r="K27" s="59"/>
      <c r="L27" s="59"/>
    </row>
    <row r="28" spans="1:12">
      <c r="A28" s="59"/>
      <c r="B28" s="59"/>
      <c r="C28" s="60"/>
      <c r="D28" s="60"/>
      <c r="E28" s="60"/>
      <c r="F28" s="60"/>
      <c r="G28" s="60"/>
      <c r="H28" s="59"/>
      <c r="I28" s="59"/>
      <c r="J28" s="59"/>
      <c r="K28" s="59"/>
      <c r="L28" s="59"/>
    </row>
    <row r="29" spans="1:12">
      <c r="A29" s="59"/>
      <c r="B29" s="59"/>
      <c r="C29" s="60"/>
      <c r="D29" s="60"/>
      <c r="E29" s="60"/>
      <c r="F29" s="60"/>
      <c r="G29" s="60"/>
      <c r="H29" s="59"/>
      <c r="I29" s="59"/>
      <c r="J29" s="59"/>
      <c r="K29" s="59"/>
      <c r="L29" s="59"/>
    </row>
    <row r="30" spans="1:12">
      <c r="A30" s="59"/>
      <c r="B30" s="59"/>
      <c r="C30" s="60"/>
      <c r="D30" s="60"/>
      <c r="E30" s="60"/>
      <c r="F30" s="60"/>
      <c r="G30" s="60"/>
      <c r="H30" s="59"/>
      <c r="I30" s="59"/>
      <c r="J30" s="59"/>
      <c r="K30" s="59"/>
      <c r="L30" s="59"/>
    </row>
    <row r="31" spans="1:12">
      <c r="A31" s="59"/>
      <c r="B31" s="59"/>
      <c r="C31" s="60"/>
      <c r="D31" s="60"/>
      <c r="E31" s="60"/>
      <c r="F31" s="60"/>
      <c r="G31" s="60"/>
      <c r="H31" s="59"/>
      <c r="I31" s="59"/>
      <c r="J31" s="59"/>
      <c r="K31" s="59"/>
      <c r="L31" s="59"/>
    </row>
    <row r="32" spans="1:12">
      <c r="A32" s="59"/>
      <c r="B32" s="59"/>
      <c r="C32" s="60"/>
      <c r="D32" s="60"/>
      <c r="E32" s="60"/>
      <c r="F32" s="60"/>
      <c r="G32" s="60"/>
      <c r="H32" s="59"/>
      <c r="I32" s="59"/>
      <c r="J32" s="59"/>
      <c r="K32" s="59"/>
      <c r="L32" s="59"/>
    </row>
    <row r="33" spans="1:12">
      <c r="A33" s="59"/>
      <c r="B33" s="59"/>
      <c r="C33" s="60"/>
      <c r="D33" s="60"/>
      <c r="E33" s="60"/>
      <c r="F33" s="60"/>
      <c r="G33" s="60"/>
      <c r="H33" s="59"/>
      <c r="I33" s="59"/>
      <c r="J33" s="59"/>
      <c r="K33" s="59"/>
      <c r="L33" s="59"/>
    </row>
    <row r="34" spans="1:12">
      <c r="A34" s="59"/>
      <c r="B34" s="59"/>
      <c r="C34" s="60"/>
      <c r="D34" s="60"/>
      <c r="E34" s="60"/>
      <c r="F34" s="60"/>
      <c r="G34" s="60"/>
      <c r="H34" s="59"/>
      <c r="I34" s="59"/>
      <c r="J34" s="59"/>
      <c r="K34" s="59"/>
      <c r="L34" s="59"/>
    </row>
    <row r="35" spans="1:12">
      <c r="A35" s="59"/>
      <c r="B35" s="59"/>
      <c r="C35" s="60"/>
      <c r="D35" s="60"/>
      <c r="E35" s="60"/>
      <c r="F35" s="60"/>
      <c r="G35" s="60"/>
      <c r="H35" s="59"/>
      <c r="I35" s="59"/>
      <c r="J35" s="59"/>
      <c r="K35" s="59"/>
      <c r="L35" s="59"/>
    </row>
    <row r="36" spans="1:12">
      <c r="A36" s="59"/>
      <c r="B36" s="59"/>
      <c r="C36" s="60"/>
      <c r="D36" s="60"/>
      <c r="E36" s="60"/>
      <c r="F36" s="60"/>
      <c r="G36" s="60"/>
      <c r="H36" s="59"/>
      <c r="I36" s="59"/>
      <c r="J36" s="59"/>
      <c r="K36" s="59"/>
      <c r="L36" s="59"/>
    </row>
    <row r="37" spans="1:12">
      <c r="A37" s="59"/>
      <c r="B37" s="59"/>
      <c r="C37" s="60"/>
      <c r="D37" s="60"/>
      <c r="E37" s="60"/>
      <c r="F37" s="60"/>
      <c r="G37" s="60"/>
      <c r="H37" s="59"/>
      <c r="I37" s="59"/>
      <c r="J37" s="59"/>
      <c r="K37" s="59"/>
      <c r="L37" s="59"/>
    </row>
    <row r="38" spans="1:12">
      <c r="A38" s="59"/>
      <c r="B38" s="59"/>
      <c r="C38" s="60"/>
      <c r="D38" s="60"/>
      <c r="E38" s="60"/>
      <c r="F38" s="60"/>
      <c r="G38" s="60"/>
      <c r="H38" s="59"/>
      <c r="I38" s="59"/>
      <c r="J38" s="59"/>
      <c r="K38" s="59"/>
      <c r="L38" s="59"/>
    </row>
    <row r="39" spans="1:12">
      <c r="A39" s="59"/>
      <c r="B39" s="59"/>
      <c r="C39" s="59"/>
      <c r="D39" s="59"/>
      <c r="E39" s="60"/>
      <c r="F39" s="60"/>
      <c r="G39" s="60"/>
      <c r="H39" s="59"/>
      <c r="I39" s="59"/>
      <c r="J39" s="59"/>
      <c r="K39" s="59"/>
      <c r="L39" s="59"/>
    </row>
    <row r="40" spans="1:12">
      <c r="A40" s="59"/>
      <c r="B40" s="59"/>
      <c r="C40" s="59"/>
      <c r="D40" s="59"/>
      <c r="E40" s="60"/>
      <c r="F40" s="60"/>
      <c r="G40" s="60"/>
      <c r="H40" s="59"/>
      <c r="I40" s="59"/>
      <c r="J40" s="59"/>
      <c r="K40" s="59"/>
      <c r="L40" s="59"/>
    </row>
    <row r="41" spans="1:12">
      <c r="A41" s="59"/>
      <c r="B41" s="59"/>
      <c r="C41" s="59"/>
      <c r="D41" s="59"/>
      <c r="E41" s="60"/>
      <c r="F41" s="60"/>
      <c r="G41" s="60"/>
      <c r="H41" s="59"/>
      <c r="I41" s="59"/>
      <c r="J41" s="59"/>
      <c r="K41" s="59"/>
      <c r="L41" s="59"/>
    </row>
    <row r="42" spans="1:12">
      <c r="A42" s="59"/>
      <c r="B42" s="59"/>
      <c r="C42" s="59"/>
      <c r="D42" s="59"/>
      <c r="E42" s="60"/>
      <c r="F42" s="60"/>
      <c r="G42" s="60"/>
      <c r="H42" s="59"/>
      <c r="I42" s="59"/>
      <c r="J42" s="59"/>
      <c r="K42" s="59"/>
      <c r="L42" s="59"/>
    </row>
    <row r="43" spans="1:12">
      <c r="A43" s="59"/>
      <c r="B43" s="59"/>
      <c r="C43" s="59"/>
      <c r="D43" s="59"/>
      <c r="E43" s="60"/>
      <c r="F43" s="60"/>
      <c r="G43" s="60"/>
      <c r="H43" s="59"/>
      <c r="I43" s="59"/>
      <c r="J43" s="59"/>
      <c r="K43" s="59"/>
      <c r="L43" s="59"/>
    </row>
    <row r="44" spans="1:12">
      <c r="A44" s="59"/>
      <c r="B44" s="59"/>
      <c r="C44" s="59"/>
      <c r="D44" s="59"/>
      <c r="E44" s="60"/>
      <c r="F44" s="60"/>
      <c r="G44" s="60"/>
      <c r="H44" s="59"/>
      <c r="I44" s="59"/>
      <c r="J44" s="59"/>
      <c r="K44" s="59"/>
      <c r="L44" s="59"/>
    </row>
    <row r="45" spans="1:12">
      <c r="A45" s="59"/>
      <c r="B45" s="59"/>
      <c r="C45" s="59"/>
      <c r="D45" s="59"/>
      <c r="E45" s="60"/>
      <c r="F45" s="60"/>
      <c r="G45" s="60"/>
      <c r="H45" s="59"/>
      <c r="I45" s="59"/>
      <c r="J45" s="59"/>
      <c r="K45" s="59"/>
      <c r="L45" s="59"/>
    </row>
    <row r="46" spans="1:12">
      <c r="A46" s="59"/>
      <c r="B46" s="59"/>
      <c r="C46" s="59"/>
      <c r="D46" s="59"/>
      <c r="E46" s="60"/>
      <c r="F46" s="60"/>
      <c r="G46" s="60"/>
      <c r="H46" s="59"/>
      <c r="I46" s="59"/>
      <c r="J46" s="59"/>
      <c r="K46" s="59"/>
      <c r="L46" s="59"/>
    </row>
    <row r="47" spans="1:12">
      <c r="A47" s="59"/>
      <c r="B47" s="59"/>
      <c r="C47" s="59"/>
      <c r="D47" s="59"/>
      <c r="E47" s="60"/>
      <c r="F47" s="60"/>
      <c r="G47" s="60"/>
      <c r="H47" s="59"/>
      <c r="I47" s="59"/>
      <c r="J47" s="59"/>
      <c r="K47" s="59"/>
      <c r="L47" s="59"/>
    </row>
    <row r="48" spans="1:12">
      <c r="A48" s="59"/>
      <c r="B48" s="59"/>
      <c r="C48" s="59"/>
      <c r="D48" s="59"/>
      <c r="E48" s="60"/>
      <c r="F48" s="60"/>
      <c r="G48" s="60"/>
      <c r="H48" s="59"/>
      <c r="I48" s="59"/>
      <c r="J48" s="59"/>
      <c r="K48" s="59"/>
      <c r="L48" s="59"/>
    </row>
    <row r="49" spans="1:12">
      <c r="A49" s="59"/>
      <c r="B49" s="59"/>
      <c r="C49" s="59"/>
      <c r="D49" s="59"/>
      <c r="E49" s="60"/>
      <c r="F49" s="60"/>
      <c r="G49" s="60"/>
      <c r="H49" s="59"/>
      <c r="I49" s="59"/>
      <c r="J49" s="59"/>
      <c r="K49" s="59"/>
      <c r="L49" s="59"/>
    </row>
    <row r="50" spans="1:12">
      <c r="A50" s="59"/>
      <c r="B50" s="59"/>
      <c r="C50" s="59"/>
      <c r="D50" s="59"/>
      <c r="E50" s="60"/>
      <c r="F50" s="60"/>
      <c r="G50" s="60"/>
      <c r="H50" s="59"/>
      <c r="I50" s="59"/>
      <c r="J50" s="59"/>
      <c r="K50" s="59"/>
      <c r="L50" s="59"/>
    </row>
    <row r="51" spans="1:12">
      <c r="A51" s="59"/>
      <c r="B51" s="59"/>
      <c r="C51" s="59"/>
      <c r="D51" s="59"/>
      <c r="E51" s="60"/>
      <c r="F51" s="60"/>
      <c r="G51" s="60"/>
      <c r="H51" s="59"/>
      <c r="I51" s="59"/>
      <c r="J51" s="59"/>
      <c r="K51" s="59"/>
      <c r="L51" s="59"/>
    </row>
    <row r="52" spans="1:12">
      <c r="A52" s="59"/>
      <c r="B52" s="59"/>
      <c r="C52" s="59"/>
      <c r="D52" s="59"/>
      <c r="E52" s="60"/>
      <c r="F52" s="60"/>
      <c r="G52" s="60"/>
      <c r="H52" s="59"/>
      <c r="I52" s="59"/>
      <c r="J52" s="59"/>
      <c r="K52" s="59"/>
      <c r="L52" s="59"/>
    </row>
    <row r="53" spans="1:12">
      <c r="A53" s="59"/>
      <c r="B53" s="59"/>
      <c r="C53" s="59"/>
      <c r="D53" s="59"/>
      <c r="E53" s="60"/>
      <c r="F53" s="60"/>
      <c r="G53" s="60"/>
      <c r="H53" s="59"/>
      <c r="I53" s="59"/>
      <c r="J53" s="59"/>
      <c r="K53" s="59"/>
      <c r="L53" s="59"/>
    </row>
    <row r="54" spans="1:12">
      <c r="A54" s="59"/>
      <c r="B54" s="59"/>
      <c r="C54" s="59"/>
      <c r="D54" s="59"/>
      <c r="E54" s="60"/>
      <c r="F54" s="60"/>
      <c r="G54" s="60"/>
      <c r="H54" s="59"/>
      <c r="I54" s="59"/>
      <c r="J54" s="59"/>
      <c r="K54" s="59"/>
      <c r="L54" s="59"/>
    </row>
    <row r="55" spans="1:12">
      <c r="A55" s="59"/>
      <c r="B55" s="59"/>
      <c r="C55" s="59"/>
      <c r="D55" s="59"/>
      <c r="E55" s="60"/>
      <c r="F55" s="60"/>
      <c r="G55" s="60"/>
      <c r="H55" s="59"/>
      <c r="I55" s="59"/>
      <c r="J55" s="59"/>
      <c r="K55" s="59"/>
      <c r="L55" s="59"/>
    </row>
    <row r="56" spans="1:12">
      <c r="A56" s="59"/>
      <c r="B56" s="59"/>
      <c r="C56" s="59"/>
      <c r="D56" s="59"/>
      <c r="E56" s="60"/>
      <c r="F56" s="60"/>
      <c r="G56" s="60"/>
      <c r="H56" s="59"/>
      <c r="I56" s="59"/>
      <c r="J56" s="59"/>
      <c r="K56" s="59"/>
      <c r="L56" s="59"/>
    </row>
    <row r="57" spans="1:12">
      <c r="A57" s="59"/>
      <c r="B57" s="59"/>
      <c r="C57" s="59"/>
      <c r="D57" s="59"/>
      <c r="E57" s="60"/>
      <c r="F57" s="60"/>
      <c r="G57" s="60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60"/>
      <c r="F58" s="60"/>
      <c r="G58" s="60"/>
      <c r="H58" s="59"/>
      <c r="I58" s="59"/>
      <c r="J58" s="59"/>
      <c r="K58" s="59"/>
      <c r="L58" s="59"/>
    </row>
    <row r="59" spans="1:12">
      <c r="A59" s="59"/>
      <c r="B59" s="59"/>
      <c r="C59" s="59"/>
      <c r="D59" s="59"/>
      <c r="E59" s="60"/>
      <c r="F59" s="60"/>
      <c r="G59" s="60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60"/>
      <c r="F60" s="60"/>
      <c r="G60" s="60"/>
      <c r="H60" s="59"/>
      <c r="I60" s="59"/>
      <c r="J60" s="59"/>
      <c r="K60" s="59"/>
      <c r="L60" s="59"/>
    </row>
    <row r="61" spans="1:12">
      <c r="A61" s="59"/>
      <c r="B61" s="59"/>
      <c r="C61" s="59"/>
      <c r="D61" s="59"/>
      <c r="E61" s="60"/>
      <c r="F61" s="60"/>
      <c r="G61" s="60"/>
      <c r="H61" s="59"/>
      <c r="I61" s="59"/>
      <c r="J61" s="59"/>
      <c r="K61" s="59"/>
      <c r="L61" s="59"/>
    </row>
    <row r="62" spans="1:12">
      <c r="A62" s="59"/>
      <c r="B62" s="59"/>
      <c r="C62" s="59"/>
      <c r="D62" s="59"/>
      <c r="E62" s="60"/>
      <c r="F62" s="60"/>
      <c r="G62" s="60"/>
      <c r="H62" s="59"/>
      <c r="I62" s="59"/>
      <c r="J62" s="59"/>
      <c r="K62" s="59"/>
      <c r="L62" s="59"/>
    </row>
    <row r="63" spans="1:12">
      <c r="A63" s="59"/>
      <c r="B63" s="59"/>
      <c r="C63" s="59"/>
      <c r="D63" s="59"/>
      <c r="E63" s="60"/>
      <c r="F63" s="60"/>
      <c r="G63" s="60"/>
      <c r="H63" s="59"/>
      <c r="I63" s="59"/>
      <c r="J63" s="59"/>
      <c r="K63" s="59"/>
      <c r="L63" s="59"/>
    </row>
    <row r="64" spans="1:12">
      <c r="A64" s="59"/>
      <c r="B64" s="59"/>
      <c r="C64" s="59"/>
      <c r="D64" s="59"/>
      <c r="E64" s="60"/>
      <c r="F64" s="60"/>
      <c r="G64" s="60"/>
      <c r="H64" s="59"/>
      <c r="I64" s="59"/>
      <c r="J64" s="59"/>
      <c r="K64" s="59"/>
      <c r="L64" s="59"/>
    </row>
    <row r="65" spans="1:12">
      <c r="A65" s="59"/>
      <c r="B65" s="59"/>
      <c r="C65" s="59"/>
      <c r="D65" s="59"/>
      <c r="E65" s="60"/>
      <c r="F65" s="60"/>
      <c r="G65" s="60"/>
      <c r="H65" s="59"/>
      <c r="I65" s="59"/>
      <c r="J65" s="59"/>
      <c r="K65" s="59"/>
      <c r="L65" s="59"/>
    </row>
    <row r="66" spans="1:12">
      <c r="A66" s="59"/>
      <c r="B66" s="59"/>
      <c r="C66" s="59"/>
      <c r="D66" s="59"/>
      <c r="E66" s="60"/>
      <c r="F66" s="60"/>
      <c r="G66" s="60"/>
      <c r="H66" s="59"/>
      <c r="I66" s="59"/>
      <c r="J66" s="59"/>
      <c r="K66" s="59"/>
      <c r="L66" s="59"/>
    </row>
    <row r="67" spans="1:12">
      <c r="A67" s="59"/>
      <c r="B67" s="59"/>
      <c r="C67" s="59"/>
      <c r="D67" s="59"/>
      <c r="E67" s="60"/>
      <c r="F67" s="60"/>
      <c r="G67" s="60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60"/>
      <c r="F68" s="60"/>
      <c r="G68" s="60"/>
      <c r="H68" s="59"/>
      <c r="I68" s="59"/>
      <c r="J68" s="59"/>
      <c r="K68" s="59"/>
      <c r="L68" s="59"/>
    </row>
    <row r="69" spans="1:12">
      <c r="A69" s="59"/>
      <c r="B69" s="59"/>
      <c r="C69" s="59"/>
      <c r="D69" s="59"/>
      <c r="E69" s="60"/>
      <c r="F69" s="60"/>
      <c r="G69" s="60"/>
      <c r="H69" s="59"/>
      <c r="I69" s="59"/>
      <c r="J69" s="59"/>
      <c r="K69" s="59"/>
      <c r="L69" s="59"/>
    </row>
    <row r="70" spans="1:12">
      <c r="A70" s="59"/>
      <c r="B70" s="59"/>
      <c r="C70" s="59"/>
      <c r="D70" s="59"/>
      <c r="E70" s="60"/>
      <c r="F70" s="60"/>
      <c r="G70" s="60"/>
      <c r="H70" s="59"/>
      <c r="I70" s="59"/>
      <c r="J70" s="59"/>
      <c r="K70" s="59"/>
      <c r="L70" s="59"/>
    </row>
    <row r="71" spans="1:12">
      <c r="A71" s="59"/>
      <c r="B71" s="59"/>
      <c r="C71" s="59"/>
      <c r="D71" s="59"/>
      <c r="E71" s="60"/>
      <c r="F71" s="60"/>
      <c r="G71" s="60"/>
      <c r="H71" s="59"/>
      <c r="I71" s="59"/>
      <c r="J71" s="59"/>
      <c r="K71" s="59"/>
      <c r="L71" s="59"/>
    </row>
    <row r="72" spans="1:12">
      <c r="A72" s="59"/>
      <c r="B72" s="59"/>
      <c r="C72" s="59"/>
      <c r="D72" s="59"/>
      <c r="E72" s="60"/>
      <c r="F72" s="60"/>
      <c r="G72" s="60"/>
      <c r="H72" s="59"/>
      <c r="I72" s="59"/>
      <c r="J72" s="59"/>
      <c r="K72" s="59"/>
      <c r="L72" s="59"/>
    </row>
    <row r="73" spans="1:12">
      <c r="A73" s="59"/>
      <c r="B73" s="59"/>
      <c r="C73" s="59"/>
      <c r="D73" s="59"/>
      <c r="E73" s="60"/>
      <c r="F73" s="60"/>
      <c r="G73" s="60"/>
      <c r="H73" s="59"/>
      <c r="I73" s="59"/>
      <c r="J73" s="59"/>
      <c r="K73" s="59"/>
      <c r="L73" s="59"/>
    </row>
    <row r="74" spans="1:12">
      <c r="A74" s="59"/>
      <c r="B74" s="59"/>
      <c r="C74" s="59"/>
      <c r="D74" s="59"/>
      <c r="E74" s="60"/>
      <c r="F74" s="60"/>
      <c r="G74" s="60"/>
      <c r="H74" s="59"/>
      <c r="I74" s="59"/>
      <c r="J74" s="59"/>
      <c r="K74" s="59"/>
      <c r="L74" s="59"/>
    </row>
    <row r="75" spans="1:12">
      <c r="A75" s="59"/>
      <c r="B75" s="59"/>
      <c r="C75" s="59"/>
      <c r="D75" s="59"/>
      <c r="E75" s="60"/>
      <c r="F75" s="60"/>
      <c r="G75" s="60"/>
      <c r="H75" s="59"/>
      <c r="I75" s="59"/>
      <c r="J75" s="59"/>
      <c r="K75" s="59"/>
      <c r="L75" s="59"/>
    </row>
    <row r="76" spans="1:12">
      <c r="A76" s="59"/>
      <c r="B76" s="59"/>
      <c r="C76" s="59"/>
      <c r="D76" s="59"/>
      <c r="E76" s="60"/>
      <c r="F76" s="60"/>
      <c r="G76" s="60"/>
      <c r="H76" s="59"/>
      <c r="I76" s="59"/>
      <c r="J76" s="59"/>
      <c r="K76" s="59"/>
      <c r="L76" s="59"/>
    </row>
    <row r="77" spans="1:12">
      <c r="A77" s="59"/>
      <c r="B77" s="59"/>
      <c r="C77" s="59"/>
      <c r="D77" s="59"/>
      <c r="E77" s="60"/>
      <c r="F77" s="60"/>
      <c r="G77" s="60"/>
      <c r="H77" s="59"/>
      <c r="I77" s="59"/>
      <c r="J77" s="59"/>
      <c r="K77" s="59"/>
      <c r="L77" s="59"/>
    </row>
    <row r="78" spans="1:12">
      <c r="A78" s="59"/>
      <c r="B78" s="59"/>
      <c r="C78" s="59"/>
      <c r="D78" s="59"/>
      <c r="E78" s="60"/>
      <c r="F78" s="60"/>
      <c r="G78" s="60"/>
      <c r="H78" s="59"/>
      <c r="I78" s="59"/>
      <c r="J78" s="59"/>
      <c r="K78" s="59"/>
      <c r="L78" s="59"/>
    </row>
    <row r="79" spans="1:12">
      <c r="A79" s="59"/>
      <c r="B79" s="59"/>
      <c r="C79" s="59"/>
      <c r="D79" s="59"/>
      <c r="E79" s="60"/>
      <c r="F79" s="60"/>
      <c r="G79" s="60"/>
      <c r="H79" s="59"/>
      <c r="I79" s="59"/>
      <c r="J79" s="59"/>
      <c r="K79" s="59"/>
      <c r="L79" s="59"/>
    </row>
    <row r="80" spans="1:12">
      <c r="A80" s="59"/>
      <c r="B80" s="59"/>
      <c r="C80" s="59"/>
      <c r="D80" s="59"/>
      <c r="E80" s="60"/>
      <c r="F80" s="60"/>
      <c r="G80" s="60"/>
      <c r="H80" s="59"/>
      <c r="I80" s="59"/>
      <c r="J80" s="59"/>
      <c r="K80" s="59"/>
      <c r="L80" s="59"/>
    </row>
    <row r="81" spans="1:12">
      <c r="A81" s="59"/>
      <c r="B81" s="59"/>
      <c r="C81" s="59"/>
      <c r="D81" s="59"/>
      <c r="E81" s="60"/>
      <c r="F81" s="60"/>
      <c r="G81" s="60"/>
      <c r="H81" s="59"/>
      <c r="I81" s="59"/>
      <c r="J81" s="59"/>
      <c r="K81" s="59"/>
      <c r="L81" s="59"/>
    </row>
    <row r="82" spans="1:12">
      <c r="A82" s="59"/>
      <c r="B82" s="59"/>
      <c r="C82" s="59"/>
      <c r="D82" s="59"/>
      <c r="E82" s="60"/>
      <c r="F82" s="60"/>
      <c r="G82" s="60"/>
      <c r="H82" s="59"/>
      <c r="I82" s="59"/>
      <c r="J82" s="59"/>
      <c r="K82" s="59"/>
      <c r="L82" s="59"/>
    </row>
    <row r="83" spans="1:12">
      <c r="A83" s="59"/>
      <c r="B83" s="59"/>
      <c r="C83" s="59"/>
      <c r="D83" s="59"/>
      <c r="E83" s="60"/>
      <c r="F83" s="60"/>
      <c r="G83" s="60"/>
      <c r="H83" s="59"/>
      <c r="I83" s="59"/>
      <c r="J83" s="59"/>
      <c r="K83" s="59"/>
      <c r="L83" s="59"/>
    </row>
    <row r="84" spans="1:12">
      <c r="A84" s="59"/>
      <c r="B84" s="59"/>
      <c r="C84" s="59"/>
      <c r="D84" s="59"/>
      <c r="E84" s="60"/>
      <c r="F84" s="60"/>
      <c r="G84" s="60"/>
      <c r="H84" s="59"/>
      <c r="I84" s="59"/>
      <c r="J84" s="59"/>
      <c r="K84" s="59"/>
      <c r="L84" s="59"/>
    </row>
    <row r="85" spans="1:12">
      <c r="A85" s="59"/>
      <c r="B85" s="59"/>
      <c r="C85" s="59"/>
      <c r="D85" s="59"/>
      <c r="E85" s="60"/>
      <c r="F85" s="60"/>
      <c r="G85" s="60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60"/>
      <c r="F86" s="60"/>
      <c r="G86" s="60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60"/>
      <c r="F87" s="60"/>
      <c r="G87" s="60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60"/>
      <c r="F88" s="60"/>
      <c r="G88" s="60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60"/>
      <c r="F89" s="60"/>
      <c r="G89" s="60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60"/>
      <c r="F90" s="60"/>
      <c r="G90" s="60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60"/>
      <c r="F91" s="60"/>
      <c r="G91" s="60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60"/>
      <c r="F92" s="60"/>
      <c r="G92" s="60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60"/>
      <c r="F93" s="60"/>
      <c r="G93" s="60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60"/>
      <c r="F94" s="60"/>
      <c r="G94" s="60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60"/>
      <c r="F95" s="60"/>
      <c r="G95" s="60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60"/>
      <c r="F96" s="60"/>
      <c r="G96" s="60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60"/>
      <c r="F97" s="60"/>
      <c r="G97" s="60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60"/>
      <c r="F98" s="60"/>
      <c r="G98" s="60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60"/>
      <c r="F99" s="60"/>
      <c r="G99" s="60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60"/>
      <c r="F100" s="60"/>
      <c r="G100" s="60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60"/>
      <c r="F101" s="60"/>
      <c r="G101" s="60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60"/>
      <c r="F102" s="60"/>
      <c r="G102" s="60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60"/>
      <c r="F103" s="60"/>
      <c r="G103" s="60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60"/>
      <c r="F104" s="60"/>
      <c r="G104" s="60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60"/>
      <c r="F105" s="60"/>
      <c r="G105" s="60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60"/>
      <c r="F106" s="60"/>
      <c r="G106" s="60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60"/>
      <c r="F107" s="60"/>
      <c r="G107" s="60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60"/>
      <c r="F108" s="60"/>
      <c r="G108" s="60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60"/>
      <c r="F109" s="60"/>
      <c r="G109" s="60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60"/>
      <c r="F110" s="60"/>
      <c r="G110" s="60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60"/>
      <c r="F111" s="60"/>
      <c r="G111" s="60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60"/>
      <c r="F112" s="60"/>
      <c r="G112" s="60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60"/>
      <c r="F113" s="60"/>
      <c r="G113" s="60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60"/>
      <c r="F114" s="60"/>
      <c r="G114" s="60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60"/>
      <c r="F115" s="60"/>
      <c r="G115" s="60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60"/>
      <c r="F116" s="60"/>
      <c r="G116" s="60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60"/>
      <c r="F117" s="60"/>
      <c r="G117" s="60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60"/>
      <c r="F118" s="60"/>
      <c r="G118" s="60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60"/>
      <c r="F119" s="60"/>
      <c r="G119" s="60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60"/>
      <c r="F120" s="60"/>
      <c r="G120" s="60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60"/>
      <c r="F121" s="60"/>
      <c r="G121" s="60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60"/>
      <c r="F122" s="60"/>
      <c r="G122" s="60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60"/>
      <c r="F123" s="60"/>
      <c r="G123" s="60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60"/>
      <c r="F124" s="60"/>
      <c r="G124" s="60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60"/>
      <c r="F125" s="60"/>
      <c r="G125" s="60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60"/>
      <c r="F126" s="60"/>
      <c r="G126" s="60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60"/>
      <c r="F127" s="60"/>
      <c r="G127" s="60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60"/>
      <c r="F128" s="60"/>
      <c r="G128" s="60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60"/>
      <c r="F129" s="60"/>
      <c r="G129" s="60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60"/>
      <c r="F130" s="60"/>
      <c r="G130" s="60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60"/>
      <c r="F131" s="60"/>
      <c r="G131" s="60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60"/>
      <c r="F132" s="60"/>
      <c r="G132" s="60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60"/>
      <c r="F133" s="60"/>
      <c r="G133" s="60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60"/>
      <c r="F134" s="60"/>
      <c r="G134" s="60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60"/>
      <c r="F135" s="60"/>
      <c r="G135" s="60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60"/>
      <c r="F136" s="60"/>
      <c r="G136" s="60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60"/>
      <c r="F137" s="60"/>
      <c r="G137" s="60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60"/>
      <c r="F138" s="60"/>
      <c r="G138" s="60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60"/>
      <c r="F139" s="60"/>
      <c r="G139" s="60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60"/>
      <c r="F140" s="60"/>
      <c r="G140" s="60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60"/>
      <c r="F141" s="60"/>
      <c r="G141" s="60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60"/>
      <c r="F142" s="60"/>
      <c r="G142" s="60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60"/>
      <c r="F143" s="60"/>
      <c r="G143" s="60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60"/>
      <c r="F144" s="60"/>
      <c r="G144" s="60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60"/>
      <c r="F145" s="60"/>
      <c r="G145" s="60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60"/>
      <c r="F146" s="60"/>
      <c r="G146" s="60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60"/>
      <c r="F147" s="60"/>
      <c r="G147" s="60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60"/>
      <c r="F148" s="60"/>
      <c r="G148" s="60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60"/>
      <c r="F149" s="60"/>
      <c r="G149" s="60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60"/>
      <c r="F150" s="60"/>
      <c r="G150" s="60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60"/>
      <c r="F151" s="60"/>
      <c r="G151" s="60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60"/>
      <c r="F152" s="60"/>
      <c r="G152" s="60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60"/>
      <c r="F153" s="60"/>
      <c r="G153" s="60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60"/>
      <c r="F154" s="60"/>
      <c r="G154" s="60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60"/>
      <c r="F155" s="60"/>
      <c r="G155" s="60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60"/>
      <c r="F156" s="60"/>
      <c r="G156" s="60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60"/>
      <c r="F157" s="60"/>
      <c r="G157" s="60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60"/>
      <c r="F158" s="60"/>
      <c r="G158" s="60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60"/>
      <c r="F159" s="60"/>
      <c r="G159" s="60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60"/>
      <c r="F160" s="60"/>
      <c r="G160" s="60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60"/>
      <c r="F161" s="60"/>
      <c r="G161" s="60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60"/>
      <c r="F162" s="60"/>
      <c r="G162" s="60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60"/>
      <c r="F163" s="60"/>
      <c r="G163" s="60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60"/>
      <c r="F164" s="60"/>
      <c r="G164" s="60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60"/>
      <c r="F165" s="60"/>
      <c r="G165" s="60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60"/>
      <c r="F166" s="60"/>
      <c r="G166" s="60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60"/>
      <c r="F167" s="60"/>
      <c r="G167" s="60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60"/>
      <c r="F168" s="60"/>
      <c r="G168" s="60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60"/>
      <c r="F169" s="60"/>
      <c r="G169" s="60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60"/>
      <c r="F170" s="60"/>
      <c r="G170" s="60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60"/>
      <c r="F171" s="60"/>
      <c r="G171" s="60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60"/>
      <c r="F172" s="60"/>
      <c r="G172" s="60"/>
      <c r="H172" s="59"/>
      <c r="I172" s="59"/>
      <c r="J172" s="59"/>
      <c r="K172" s="59"/>
      <c r="L172" s="59"/>
    </row>
  </sheetData>
  <mergeCells count="2">
    <mergeCell ref="M6:M7"/>
    <mergeCell ref="M10:M11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666</v>
      </c>
      <c r="B1" s="36" t="s">
        <v>667</v>
      </c>
      <c r="C1" s="36" t="s">
        <v>668</v>
      </c>
      <c r="D1" s="39" t="s">
        <v>669</v>
      </c>
      <c r="E1" s="39" t="s">
        <v>670</v>
      </c>
      <c r="F1" s="39" t="s">
        <v>671</v>
      </c>
      <c r="G1" s="39" t="s">
        <v>672</v>
      </c>
      <c r="H1" s="36" t="s">
        <v>673</v>
      </c>
      <c r="I1" s="36" t="s">
        <v>674</v>
      </c>
      <c r="J1" s="36" t="s">
        <v>675</v>
      </c>
      <c r="K1" s="39" t="s">
        <v>676</v>
      </c>
      <c r="L1" s="36" t="s">
        <v>677</v>
      </c>
      <c r="M1" s="36" t="s">
        <v>28</v>
      </c>
      <c r="N1" s="39" t="s">
        <v>678</v>
      </c>
    </row>
    <row r="2" spans="1:14" s="43" customFormat="1" ht="11.4">
      <c r="A2" s="44" t="s">
        <v>679</v>
      </c>
      <c r="B2" s="45" t="s">
        <v>680</v>
      </c>
      <c r="C2" s="45" t="s">
        <v>681</v>
      </c>
      <c r="D2" s="44" t="s">
        <v>682</v>
      </c>
      <c r="E2" s="44" t="s">
        <v>683</v>
      </c>
      <c r="F2" s="44" t="s">
        <v>684</v>
      </c>
      <c r="G2" s="44" t="s">
        <v>685</v>
      </c>
      <c r="H2" s="45" t="s">
        <v>680</v>
      </c>
      <c r="I2" s="45" t="s">
        <v>680</v>
      </c>
      <c r="J2" s="45" t="s">
        <v>680</v>
      </c>
      <c r="K2" s="44" t="s">
        <v>686</v>
      </c>
      <c r="L2" s="45" t="s">
        <v>680</v>
      </c>
      <c r="M2" s="45" t="s">
        <v>680</v>
      </c>
      <c r="N2" s="44" t="s">
        <v>687</v>
      </c>
    </row>
  </sheetData>
  <phoneticPr fontId="50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2"/>
  <sheetViews>
    <sheetView workbookViewId="0">
      <selection activeCell="F15" sqref="F15"/>
    </sheetView>
  </sheetViews>
  <sheetFormatPr defaultColWidth="9" defaultRowHeight="13.8"/>
  <cols>
    <col min="1" max="1" width="6.44140625" customWidth="1"/>
    <col min="2" max="2" width="11.5546875" customWidth="1"/>
    <col min="3" max="3" width="37.77734375" customWidth="1"/>
    <col min="4" max="4" width="10" customWidth="1"/>
    <col min="5" max="5" width="24.33203125" customWidth="1"/>
    <col min="6" max="6" width="12.44140625" customWidth="1"/>
  </cols>
  <sheetData>
    <row r="1" spans="1:6" s="40" customFormat="1" ht="14.4">
      <c r="A1" s="41" t="s">
        <v>688</v>
      </c>
      <c r="B1" s="42" t="s">
        <v>689</v>
      </c>
      <c r="C1" s="42" t="s">
        <v>690</v>
      </c>
      <c r="D1" s="42" t="s">
        <v>691</v>
      </c>
      <c r="E1" s="42" t="s">
        <v>692</v>
      </c>
      <c r="F1" s="41" t="s">
        <v>693</v>
      </c>
    </row>
    <row r="2" spans="1:6" ht="30" customHeight="1">
      <c r="A2" s="36" t="s">
        <v>694</v>
      </c>
      <c r="B2" s="39" t="s">
        <v>695</v>
      </c>
      <c r="C2" s="39" t="s">
        <v>696</v>
      </c>
      <c r="D2" s="39" t="s">
        <v>697</v>
      </c>
      <c r="E2" s="39" t="s">
        <v>698</v>
      </c>
      <c r="F2" s="36" t="s">
        <v>867</v>
      </c>
    </row>
  </sheetData>
  <phoneticPr fontId="50" type="noConversion"/>
  <dataValidations count="1">
    <dataValidation type="list" allowBlank="1" showErrorMessage="1" sqref="B2:B10001" xr:uid="{00000000-0002-0000-09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689</v>
      </c>
      <c r="B1" s="35" t="s">
        <v>690</v>
      </c>
      <c r="C1" s="35" t="s">
        <v>69</v>
      </c>
      <c r="D1" s="35" t="s">
        <v>699</v>
      </c>
      <c r="E1" s="35" t="s">
        <v>75</v>
      </c>
      <c r="F1" s="36" t="s">
        <v>700</v>
      </c>
      <c r="G1" s="35" t="s">
        <v>334</v>
      </c>
      <c r="H1" s="35" t="s">
        <v>336</v>
      </c>
      <c r="I1" s="35" t="s">
        <v>333</v>
      </c>
      <c r="J1" s="35" t="s">
        <v>701</v>
      </c>
    </row>
    <row r="2" spans="1:10" s="20" customFormat="1" ht="28.8">
      <c r="A2" s="37" t="s">
        <v>702</v>
      </c>
      <c r="B2" s="38" t="s">
        <v>703</v>
      </c>
      <c r="C2" s="38" t="s">
        <v>704</v>
      </c>
      <c r="D2" s="39" t="s">
        <v>705</v>
      </c>
      <c r="E2" s="37" t="s">
        <v>706</v>
      </c>
      <c r="F2" s="37" t="s">
        <v>706</v>
      </c>
      <c r="G2" s="38" t="s">
        <v>707</v>
      </c>
      <c r="H2" s="38" t="s">
        <v>708</v>
      </c>
      <c r="I2" s="38">
        <v>2100</v>
      </c>
      <c r="J2" s="38">
        <v>65258</v>
      </c>
    </row>
    <row r="3" spans="1:10" s="20" customFormat="1" ht="28.8">
      <c r="A3" s="37" t="s">
        <v>702</v>
      </c>
      <c r="B3" s="38" t="s">
        <v>709</v>
      </c>
      <c r="C3" s="38" t="s">
        <v>710</v>
      </c>
      <c r="D3" s="39" t="s">
        <v>711</v>
      </c>
      <c r="E3" s="37" t="s">
        <v>706</v>
      </c>
      <c r="F3" s="37" t="s">
        <v>706</v>
      </c>
      <c r="G3" s="38" t="s">
        <v>712</v>
      </c>
      <c r="H3" s="38" t="s">
        <v>708</v>
      </c>
      <c r="I3" s="38">
        <v>2100</v>
      </c>
      <c r="J3" s="38">
        <v>65258</v>
      </c>
    </row>
  </sheetData>
  <phoneticPr fontId="50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19" t="s">
        <v>713</v>
      </c>
      <c r="B1" s="219"/>
      <c r="C1" s="219"/>
      <c r="D1" s="219"/>
      <c r="E1" s="219"/>
      <c r="F1" s="219"/>
      <c r="G1" s="219"/>
      <c r="H1" s="219"/>
      <c r="I1" s="32"/>
      <c r="J1" s="32"/>
      <c r="K1" s="23"/>
      <c r="L1" s="23"/>
      <c r="M1" s="23"/>
    </row>
    <row r="2" spans="1:13" s="20" customFormat="1" ht="15" customHeight="1">
      <c r="A2" s="219" t="s">
        <v>714</v>
      </c>
      <c r="B2" s="219"/>
      <c r="C2" s="219"/>
      <c r="D2" s="219"/>
      <c r="E2" s="219"/>
      <c r="F2" s="219"/>
      <c r="G2" s="219"/>
      <c r="H2" s="219"/>
      <c r="I2" s="32"/>
      <c r="J2" s="32"/>
      <c r="K2" s="23"/>
      <c r="L2" s="23"/>
      <c r="M2" s="23"/>
    </row>
    <row r="3" spans="1:13" s="20" customFormat="1" ht="15" customHeight="1">
      <c r="A3" s="219" t="s">
        <v>715</v>
      </c>
      <c r="B3" s="219"/>
      <c r="C3" s="219"/>
      <c r="D3" s="219"/>
      <c r="E3" s="219"/>
      <c r="F3" s="219"/>
      <c r="G3" s="219"/>
      <c r="H3" s="219"/>
      <c r="I3" s="32"/>
      <c r="J3" s="32"/>
      <c r="K3" s="23"/>
      <c r="L3" s="23"/>
      <c r="M3" s="23"/>
    </row>
    <row r="4" spans="1:13" s="20" customFormat="1" ht="15" customHeight="1">
      <c r="A4" s="219" t="s">
        <v>716</v>
      </c>
      <c r="B4" s="219"/>
      <c r="C4" s="219"/>
      <c r="D4" s="219"/>
      <c r="E4" s="219"/>
      <c r="F4" s="219"/>
      <c r="G4" s="219"/>
      <c r="H4" s="219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717</v>
      </c>
      <c r="B7" s="24" t="s">
        <v>718</v>
      </c>
      <c r="C7" s="24" t="s">
        <v>719</v>
      </c>
      <c r="D7" s="24" t="s">
        <v>720</v>
      </c>
      <c r="E7" s="24" t="s">
        <v>721</v>
      </c>
      <c r="F7" s="24" t="s">
        <v>722</v>
      </c>
      <c r="G7" s="24" t="s">
        <v>723</v>
      </c>
      <c r="H7" s="25" t="s">
        <v>724</v>
      </c>
      <c r="I7" s="24" t="s">
        <v>725</v>
      </c>
      <c r="J7" s="24" t="s">
        <v>726</v>
      </c>
      <c r="K7" s="23"/>
      <c r="L7" s="23"/>
      <c r="M7" s="23"/>
    </row>
    <row r="8" spans="1:13" ht="15" customHeight="1">
      <c r="A8" s="26" t="s">
        <v>727</v>
      </c>
      <c r="B8" s="27"/>
      <c r="C8" s="27"/>
      <c r="D8" s="27"/>
      <c r="E8" s="27"/>
      <c r="F8" s="27"/>
      <c r="G8" s="27"/>
      <c r="H8" s="27"/>
      <c r="I8" s="33" t="s">
        <v>728</v>
      </c>
      <c r="J8" s="217" t="s">
        <v>729</v>
      </c>
      <c r="K8" s="23"/>
      <c r="L8" s="23"/>
      <c r="M8" s="23"/>
    </row>
    <row r="9" spans="1:13" ht="15" customHeight="1">
      <c r="A9" s="28" t="s">
        <v>730</v>
      </c>
      <c r="B9" s="28" t="s">
        <v>731</v>
      </c>
      <c r="C9" s="28" t="s">
        <v>732</v>
      </c>
      <c r="D9" s="28">
        <v>150</v>
      </c>
      <c r="E9" s="28" t="s">
        <v>733</v>
      </c>
      <c r="F9" s="28">
        <v>1500</v>
      </c>
      <c r="G9" s="28" t="s">
        <v>734</v>
      </c>
      <c r="H9" s="28" t="s">
        <v>735</v>
      </c>
      <c r="I9" s="27"/>
      <c r="J9" s="218"/>
      <c r="K9" s="23"/>
      <c r="L9" s="23"/>
      <c r="M9" s="23"/>
    </row>
    <row r="10" spans="1:13" ht="15" customHeight="1">
      <c r="A10" s="28" t="s">
        <v>736</v>
      </c>
      <c r="B10" s="28" t="s">
        <v>737</v>
      </c>
      <c r="C10" s="28" t="s">
        <v>738</v>
      </c>
      <c r="D10" s="28" t="s">
        <v>739</v>
      </c>
      <c r="E10" s="28" t="s">
        <v>740</v>
      </c>
      <c r="F10" s="28">
        <v>9000</v>
      </c>
      <c r="G10" s="28" t="s">
        <v>741</v>
      </c>
      <c r="H10" s="28" t="s">
        <v>742</v>
      </c>
      <c r="I10" s="27"/>
      <c r="J10" s="218"/>
      <c r="K10" s="23"/>
      <c r="L10" s="23"/>
      <c r="M10" s="23"/>
    </row>
    <row r="11" spans="1:13" ht="15" customHeight="1">
      <c r="A11" s="28" t="s">
        <v>743</v>
      </c>
      <c r="B11" s="28" t="s">
        <v>737</v>
      </c>
      <c r="C11" s="28" t="s">
        <v>744</v>
      </c>
      <c r="D11" s="28" t="s">
        <v>739</v>
      </c>
      <c r="E11" s="28" t="s">
        <v>745</v>
      </c>
      <c r="F11" s="28">
        <v>9000</v>
      </c>
      <c r="G11" s="28" t="s">
        <v>741</v>
      </c>
      <c r="H11" s="28" t="s">
        <v>746</v>
      </c>
      <c r="I11" s="27"/>
      <c r="J11" s="218"/>
      <c r="K11" s="23"/>
      <c r="L11" s="23"/>
      <c r="M11" s="23"/>
    </row>
    <row r="12" spans="1:13" ht="15" customHeight="1">
      <c r="A12" s="26" t="s">
        <v>747</v>
      </c>
      <c r="B12" s="27"/>
      <c r="C12" s="27"/>
      <c r="D12" s="27"/>
      <c r="E12" s="27"/>
      <c r="F12" s="27"/>
      <c r="G12" s="27"/>
      <c r="H12" s="27"/>
      <c r="I12" s="33" t="s">
        <v>748</v>
      </c>
      <c r="J12" s="218"/>
      <c r="K12" s="23"/>
      <c r="L12" s="23"/>
      <c r="M12" s="23"/>
    </row>
    <row r="13" spans="1:13" ht="15" customHeight="1">
      <c r="A13" s="28" t="s">
        <v>749</v>
      </c>
      <c r="B13" s="28" t="s">
        <v>731</v>
      </c>
      <c r="C13" s="28" t="s">
        <v>750</v>
      </c>
      <c r="D13" s="28">
        <v>151</v>
      </c>
      <c r="E13" s="28" t="s">
        <v>733</v>
      </c>
      <c r="F13" s="28">
        <v>1500</v>
      </c>
      <c r="G13" s="28" t="s">
        <v>734</v>
      </c>
      <c r="H13" s="28" t="s">
        <v>735</v>
      </c>
      <c r="I13" s="27"/>
      <c r="J13" s="218"/>
      <c r="K13" s="23"/>
      <c r="L13" s="23"/>
      <c r="M13" s="23"/>
    </row>
    <row r="14" spans="1:13" ht="31.5" customHeight="1">
      <c r="A14" s="28" t="s">
        <v>751</v>
      </c>
      <c r="B14" s="28" t="s">
        <v>737</v>
      </c>
      <c r="C14" s="28" t="s">
        <v>738</v>
      </c>
      <c r="D14" s="28" t="s">
        <v>739</v>
      </c>
      <c r="E14" s="28" t="s">
        <v>752</v>
      </c>
      <c r="F14" s="28">
        <v>9000</v>
      </c>
      <c r="G14" s="28" t="s">
        <v>741</v>
      </c>
      <c r="H14" s="28" t="s">
        <v>742</v>
      </c>
      <c r="I14" s="27"/>
      <c r="J14" s="218"/>
      <c r="K14" s="23"/>
      <c r="L14" s="23"/>
      <c r="M14" s="23"/>
    </row>
    <row r="15" spans="1:13" ht="14.4">
      <c r="A15" s="28" t="s">
        <v>743</v>
      </c>
      <c r="B15" s="28" t="s">
        <v>737</v>
      </c>
      <c r="C15" s="28" t="s">
        <v>744</v>
      </c>
      <c r="D15" s="28" t="s">
        <v>739</v>
      </c>
      <c r="E15" s="28" t="s">
        <v>745</v>
      </c>
      <c r="F15" s="28">
        <v>9000</v>
      </c>
      <c r="G15" s="28" t="s">
        <v>741</v>
      </c>
      <c r="H15" s="28" t="s">
        <v>746</v>
      </c>
      <c r="I15" s="27"/>
      <c r="J15" s="218"/>
      <c r="K15" s="23"/>
      <c r="L15" s="23"/>
      <c r="M15" s="23"/>
    </row>
    <row r="16" spans="1:13" ht="14.4">
      <c r="A16" s="26" t="s">
        <v>753</v>
      </c>
      <c r="B16" s="27"/>
      <c r="C16" s="27"/>
      <c r="D16" s="27"/>
      <c r="E16" s="27"/>
      <c r="F16" s="27"/>
      <c r="G16" s="27"/>
      <c r="H16" s="27"/>
      <c r="I16" s="33" t="s">
        <v>728</v>
      </c>
      <c r="J16" s="218"/>
      <c r="K16" s="23"/>
      <c r="L16" s="23"/>
      <c r="M16" s="23"/>
    </row>
    <row r="17" spans="1:13" ht="15" customHeight="1">
      <c r="A17" s="28" t="s">
        <v>749</v>
      </c>
      <c r="B17" s="28" t="s">
        <v>731</v>
      </c>
      <c r="C17" s="28" t="s">
        <v>750</v>
      </c>
      <c r="D17" s="28">
        <v>151</v>
      </c>
      <c r="E17" s="28" t="s">
        <v>733</v>
      </c>
      <c r="F17" s="28">
        <v>1500</v>
      </c>
      <c r="G17" s="28" t="s">
        <v>734</v>
      </c>
      <c r="H17" s="28" t="s">
        <v>735</v>
      </c>
      <c r="I17" s="27"/>
      <c r="J17" s="218"/>
      <c r="K17" s="23"/>
      <c r="L17" s="23"/>
      <c r="M17" s="23"/>
    </row>
    <row r="18" spans="1:13" ht="15" customHeight="1">
      <c r="A18" s="28" t="s">
        <v>736</v>
      </c>
      <c r="B18" s="28" t="s">
        <v>737</v>
      </c>
      <c r="C18" s="28" t="s">
        <v>738</v>
      </c>
      <c r="D18" s="28" t="s">
        <v>739</v>
      </c>
      <c r="E18" s="28" t="s">
        <v>740</v>
      </c>
      <c r="F18" s="28">
        <v>9000</v>
      </c>
      <c r="G18" s="28" t="s">
        <v>741</v>
      </c>
      <c r="H18" s="29" t="s">
        <v>754</v>
      </c>
      <c r="I18" s="27"/>
      <c r="J18" s="218"/>
      <c r="K18" s="23"/>
      <c r="L18" s="23"/>
      <c r="M18" s="23"/>
    </row>
    <row r="19" spans="1:13" ht="15" customHeight="1">
      <c r="A19" s="28" t="s">
        <v>743</v>
      </c>
      <c r="B19" s="28" t="s">
        <v>737</v>
      </c>
      <c r="C19" s="28" t="s">
        <v>744</v>
      </c>
      <c r="D19" s="28" t="s">
        <v>739</v>
      </c>
      <c r="E19" s="28" t="s">
        <v>745</v>
      </c>
      <c r="F19" s="28">
        <v>9000</v>
      </c>
      <c r="G19" s="28" t="s">
        <v>741</v>
      </c>
      <c r="H19" s="29" t="s">
        <v>755</v>
      </c>
      <c r="I19" s="27"/>
      <c r="J19" s="218"/>
      <c r="K19" s="23"/>
      <c r="L19" s="34"/>
      <c r="M19" s="34"/>
    </row>
    <row r="20" spans="1:13" ht="15" customHeight="1">
      <c r="A20" s="26" t="s">
        <v>756</v>
      </c>
      <c r="B20" s="27"/>
      <c r="C20" s="27"/>
      <c r="D20" s="27"/>
      <c r="E20" s="27"/>
      <c r="F20" s="27"/>
      <c r="G20" s="27"/>
      <c r="H20" s="27"/>
      <c r="I20" s="33" t="s">
        <v>728</v>
      </c>
      <c r="J20" s="218"/>
      <c r="K20" s="23"/>
      <c r="L20" s="34"/>
      <c r="M20" s="34"/>
    </row>
    <row r="21" spans="1:13" ht="15" customHeight="1">
      <c r="A21" s="28" t="s">
        <v>749</v>
      </c>
      <c r="B21" s="28" t="s">
        <v>731</v>
      </c>
      <c r="C21" s="28" t="s">
        <v>750</v>
      </c>
      <c r="D21" s="28">
        <v>151</v>
      </c>
      <c r="E21" s="28" t="s">
        <v>733</v>
      </c>
      <c r="F21" s="28">
        <v>1500</v>
      </c>
      <c r="G21" s="28" t="s">
        <v>734</v>
      </c>
      <c r="H21" s="28" t="s">
        <v>735</v>
      </c>
      <c r="I21" s="27"/>
      <c r="J21" s="218"/>
      <c r="K21" s="23"/>
      <c r="L21" s="34"/>
      <c r="M21" s="34"/>
    </row>
    <row r="22" spans="1:13" ht="15" customHeight="1">
      <c r="A22" s="28" t="s">
        <v>757</v>
      </c>
      <c r="B22" s="28" t="s">
        <v>731</v>
      </c>
      <c r="C22" s="28" t="s">
        <v>758</v>
      </c>
      <c r="D22" s="28">
        <v>199</v>
      </c>
      <c r="E22" s="28" t="s">
        <v>733</v>
      </c>
      <c r="F22" s="28">
        <v>1500</v>
      </c>
      <c r="G22" s="28" t="s">
        <v>734</v>
      </c>
      <c r="H22" s="28" t="s">
        <v>735</v>
      </c>
      <c r="I22" s="27"/>
      <c r="J22" s="218"/>
      <c r="K22" s="23"/>
      <c r="L22" s="34"/>
      <c r="M22" s="34"/>
    </row>
    <row r="23" spans="1:13" ht="15" customHeight="1">
      <c r="A23" s="28" t="s">
        <v>736</v>
      </c>
      <c r="B23" s="28" t="s">
        <v>737</v>
      </c>
      <c r="C23" s="28" t="s">
        <v>738</v>
      </c>
      <c r="D23" s="28" t="s">
        <v>739</v>
      </c>
      <c r="E23" s="28" t="s">
        <v>740</v>
      </c>
      <c r="F23" s="28">
        <v>9000</v>
      </c>
      <c r="G23" s="28" t="s">
        <v>741</v>
      </c>
      <c r="H23" s="28" t="s">
        <v>742</v>
      </c>
      <c r="I23" s="27"/>
      <c r="J23" s="218"/>
      <c r="K23" s="23"/>
      <c r="L23" s="34"/>
      <c r="M23" s="34"/>
    </row>
    <row r="24" spans="1:13" ht="15" customHeight="1">
      <c r="A24" s="28" t="s">
        <v>743</v>
      </c>
      <c r="B24" s="28" t="s">
        <v>737</v>
      </c>
      <c r="C24" s="28" t="s">
        <v>744</v>
      </c>
      <c r="D24" s="28" t="s">
        <v>739</v>
      </c>
      <c r="E24" s="28" t="s">
        <v>745</v>
      </c>
      <c r="F24" s="28">
        <v>9000</v>
      </c>
      <c r="G24" s="28" t="s">
        <v>741</v>
      </c>
      <c r="H24" s="28" t="s">
        <v>746</v>
      </c>
      <c r="I24" s="27"/>
      <c r="J24" s="218"/>
      <c r="K24" s="34"/>
      <c r="L24" s="23"/>
      <c r="M24" s="23"/>
    </row>
    <row r="25" spans="1:13" ht="15" customHeight="1">
      <c r="A25" s="26" t="s">
        <v>759</v>
      </c>
      <c r="B25" s="27"/>
      <c r="C25" s="27"/>
      <c r="D25" s="27"/>
      <c r="E25" s="27"/>
      <c r="F25" s="27"/>
      <c r="G25" s="27"/>
      <c r="H25" s="27"/>
      <c r="I25" s="33" t="s">
        <v>760</v>
      </c>
      <c r="J25" s="218"/>
      <c r="K25" s="23"/>
      <c r="L25" s="23"/>
      <c r="M25" s="23"/>
    </row>
    <row r="26" spans="1:13" ht="15" customHeight="1">
      <c r="A26" s="28" t="s">
        <v>761</v>
      </c>
      <c r="B26" s="28" t="s">
        <v>731</v>
      </c>
      <c r="C26" s="28" t="s">
        <v>732</v>
      </c>
      <c r="D26" s="28">
        <v>150</v>
      </c>
      <c r="E26" s="28" t="s">
        <v>733</v>
      </c>
      <c r="F26" s="28">
        <v>1500</v>
      </c>
      <c r="G26" s="28" t="s">
        <v>734</v>
      </c>
      <c r="H26" s="28" t="s">
        <v>735</v>
      </c>
      <c r="I26" s="27"/>
      <c r="J26" s="218"/>
      <c r="K26" s="23"/>
      <c r="L26" s="23"/>
      <c r="M26" s="23"/>
    </row>
    <row r="27" spans="1:13" ht="15" customHeight="1">
      <c r="A27" s="28" t="s">
        <v>762</v>
      </c>
      <c r="B27" s="28" t="s">
        <v>739</v>
      </c>
      <c r="C27" s="28" t="s">
        <v>739</v>
      </c>
      <c r="D27" s="28">
        <v>150</v>
      </c>
      <c r="E27" s="28">
        <v>150</v>
      </c>
      <c r="F27" s="28">
        <v>1500</v>
      </c>
      <c r="G27" s="28" t="s">
        <v>734</v>
      </c>
      <c r="H27" s="28" t="s">
        <v>763</v>
      </c>
      <c r="I27" s="27"/>
      <c r="J27" s="218"/>
      <c r="K27" s="23"/>
      <c r="L27" s="23"/>
      <c r="M27" s="23"/>
    </row>
    <row r="28" spans="1:13" ht="15" customHeight="1">
      <c r="A28" s="28" t="s">
        <v>736</v>
      </c>
      <c r="B28" s="28" t="s">
        <v>737</v>
      </c>
      <c r="C28" s="28" t="s">
        <v>764</v>
      </c>
      <c r="D28" s="28">
        <v>301</v>
      </c>
      <c r="E28" s="28" t="s">
        <v>765</v>
      </c>
      <c r="F28" s="28">
        <v>9000</v>
      </c>
      <c r="G28" s="28" t="s">
        <v>766</v>
      </c>
      <c r="H28" s="28" t="s">
        <v>739</v>
      </c>
      <c r="I28" s="27"/>
      <c r="J28" s="218"/>
      <c r="K28" s="23"/>
      <c r="L28" s="23"/>
      <c r="M28" s="23"/>
    </row>
    <row r="29" spans="1:13" ht="15" customHeight="1">
      <c r="A29" s="28" t="s">
        <v>767</v>
      </c>
      <c r="B29" s="28" t="s">
        <v>737</v>
      </c>
      <c r="C29" s="28" t="s">
        <v>768</v>
      </c>
      <c r="D29" s="28">
        <v>309</v>
      </c>
      <c r="E29" s="28" t="s">
        <v>765</v>
      </c>
      <c r="F29" s="28">
        <v>9000</v>
      </c>
      <c r="G29" s="28" t="s">
        <v>766</v>
      </c>
      <c r="H29" s="28" t="s">
        <v>739</v>
      </c>
      <c r="I29" s="27"/>
      <c r="J29" s="218"/>
      <c r="K29" s="23"/>
      <c r="L29" s="23"/>
      <c r="M29" s="23"/>
    </row>
    <row r="30" spans="1:13" ht="15" customHeight="1">
      <c r="A30" s="26" t="s">
        <v>769</v>
      </c>
      <c r="B30" s="27"/>
      <c r="C30" s="27"/>
      <c r="D30" s="27"/>
      <c r="E30" s="27"/>
      <c r="F30" s="27"/>
      <c r="G30" s="27"/>
      <c r="H30" s="27"/>
      <c r="I30" s="33" t="s">
        <v>760</v>
      </c>
      <c r="J30" s="218"/>
      <c r="K30" s="23"/>
      <c r="L30" s="23"/>
      <c r="M30" s="23"/>
    </row>
    <row r="31" spans="1:13" ht="15" customHeight="1">
      <c r="A31" s="28" t="s">
        <v>761</v>
      </c>
      <c r="B31" s="28" t="s">
        <v>731</v>
      </c>
      <c r="C31" s="28" t="s">
        <v>732</v>
      </c>
      <c r="D31" s="28">
        <v>150</v>
      </c>
      <c r="E31" s="28" t="s">
        <v>733</v>
      </c>
      <c r="F31" s="28">
        <v>1500</v>
      </c>
      <c r="G31" s="28" t="s">
        <v>734</v>
      </c>
      <c r="H31" s="28" t="s">
        <v>735</v>
      </c>
      <c r="I31" s="27"/>
      <c r="J31" s="218"/>
      <c r="K31" s="23"/>
      <c r="L31" s="23"/>
      <c r="M31" s="23"/>
    </row>
    <row r="32" spans="1:13" ht="15" customHeight="1">
      <c r="A32" s="28" t="s">
        <v>762</v>
      </c>
      <c r="B32" s="28" t="s">
        <v>739</v>
      </c>
      <c r="C32" s="28" t="s">
        <v>739</v>
      </c>
      <c r="D32" s="28">
        <v>150</v>
      </c>
      <c r="E32" s="28" t="s">
        <v>733</v>
      </c>
      <c r="F32" s="28">
        <v>1500</v>
      </c>
      <c r="G32" s="28" t="s">
        <v>734</v>
      </c>
      <c r="H32" s="28" t="s">
        <v>763</v>
      </c>
      <c r="I32" s="27"/>
      <c r="J32" s="218"/>
      <c r="K32" s="23"/>
      <c r="L32" s="23"/>
      <c r="M32" s="23"/>
    </row>
    <row r="33" spans="1:13" ht="15" customHeight="1">
      <c r="A33" s="28" t="s">
        <v>736</v>
      </c>
      <c r="B33" s="28" t="s">
        <v>737</v>
      </c>
      <c r="C33" s="28" t="s">
        <v>764</v>
      </c>
      <c r="D33" s="28">
        <v>301</v>
      </c>
      <c r="E33" s="28" t="s">
        <v>770</v>
      </c>
      <c r="F33" s="28">
        <v>9000</v>
      </c>
      <c r="G33" s="28" t="s">
        <v>766</v>
      </c>
      <c r="H33" s="28" t="s">
        <v>739</v>
      </c>
      <c r="I33" s="27"/>
      <c r="J33" s="218"/>
      <c r="K33" s="23"/>
      <c r="L33" s="23"/>
      <c r="M33" s="23"/>
    </row>
    <row r="34" spans="1:13" ht="15" customHeight="1">
      <c r="A34" s="28" t="s">
        <v>771</v>
      </c>
      <c r="B34" s="28" t="s">
        <v>737</v>
      </c>
      <c r="C34" s="28" t="s">
        <v>772</v>
      </c>
      <c r="D34" s="28">
        <v>303</v>
      </c>
      <c r="E34" s="28" t="s">
        <v>770</v>
      </c>
      <c r="F34" s="28">
        <v>9000</v>
      </c>
      <c r="G34" s="28" t="s">
        <v>766</v>
      </c>
      <c r="H34" s="28" t="s">
        <v>739</v>
      </c>
      <c r="I34" s="27"/>
      <c r="J34" s="218"/>
      <c r="K34" s="23"/>
      <c r="L34" s="23"/>
      <c r="M34" s="23"/>
    </row>
    <row r="35" spans="1:13" ht="15" customHeight="1">
      <c r="A35" s="28" t="s">
        <v>767</v>
      </c>
      <c r="B35" s="28" t="s">
        <v>737</v>
      </c>
      <c r="C35" s="28" t="s">
        <v>768</v>
      </c>
      <c r="D35" s="28">
        <v>309</v>
      </c>
      <c r="E35" s="28" t="s">
        <v>770</v>
      </c>
      <c r="F35" s="28">
        <v>9000</v>
      </c>
      <c r="G35" s="28" t="s">
        <v>766</v>
      </c>
      <c r="H35" s="28" t="s">
        <v>739</v>
      </c>
      <c r="I35" s="27"/>
      <c r="J35" s="218"/>
      <c r="K35" s="23"/>
      <c r="L35" s="23"/>
      <c r="M35" s="23"/>
    </row>
    <row r="36" spans="1:13" ht="15" customHeight="1">
      <c r="A36" s="26" t="s">
        <v>773</v>
      </c>
      <c r="B36" s="27"/>
      <c r="C36" s="27"/>
      <c r="D36" s="27"/>
      <c r="E36" s="27"/>
      <c r="F36" s="27"/>
      <c r="G36" s="27"/>
      <c r="H36" s="27"/>
      <c r="I36" s="33" t="s">
        <v>760</v>
      </c>
      <c r="J36" s="218"/>
      <c r="K36" s="23"/>
      <c r="L36" s="23"/>
      <c r="M36" s="23"/>
    </row>
    <row r="37" spans="1:13" ht="15" customHeight="1">
      <c r="A37" s="28" t="s">
        <v>774</v>
      </c>
      <c r="B37" s="28" t="s">
        <v>731</v>
      </c>
      <c r="C37" s="28" t="s">
        <v>732</v>
      </c>
      <c r="D37" s="28">
        <v>150</v>
      </c>
      <c r="E37" s="28" t="s">
        <v>733</v>
      </c>
      <c r="F37" s="28">
        <v>1500</v>
      </c>
      <c r="G37" s="28" t="s">
        <v>734</v>
      </c>
      <c r="H37" s="28" t="s">
        <v>735</v>
      </c>
      <c r="I37" s="27"/>
      <c r="J37" s="218"/>
      <c r="K37" s="23"/>
      <c r="L37" s="23"/>
      <c r="M37" s="23"/>
    </row>
    <row r="38" spans="1:13" ht="15" customHeight="1">
      <c r="A38" s="28" t="s">
        <v>771</v>
      </c>
      <c r="B38" s="28" t="s">
        <v>737</v>
      </c>
      <c r="C38" s="28" t="s">
        <v>738</v>
      </c>
      <c r="D38" s="28" t="s">
        <v>739</v>
      </c>
      <c r="E38" s="28" t="s">
        <v>775</v>
      </c>
      <c r="F38" s="28">
        <v>9000</v>
      </c>
      <c r="G38" s="28" t="s">
        <v>766</v>
      </c>
      <c r="H38" s="30" t="s">
        <v>776</v>
      </c>
      <c r="I38" s="27"/>
      <c r="J38" s="218"/>
      <c r="K38" s="23"/>
      <c r="L38" s="23"/>
      <c r="M38" s="23"/>
    </row>
    <row r="39" spans="1:13" ht="15" customHeight="1">
      <c r="A39" s="28" t="s">
        <v>771</v>
      </c>
      <c r="B39" s="28" t="s">
        <v>737</v>
      </c>
      <c r="C39" s="28" t="s">
        <v>744</v>
      </c>
      <c r="D39" s="28" t="s">
        <v>739</v>
      </c>
      <c r="E39" s="28" t="s">
        <v>775</v>
      </c>
      <c r="F39" s="28">
        <v>9000</v>
      </c>
      <c r="G39" s="28" t="s">
        <v>766</v>
      </c>
      <c r="H39" s="30" t="s">
        <v>777</v>
      </c>
      <c r="I39" s="27"/>
      <c r="J39" s="218"/>
      <c r="K39" s="23"/>
      <c r="L39" s="23"/>
      <c r="M39" s="23"/>
    </row>
    <row r="40" spans="1:13" ht="15" customHeight="1">
      <c r="A40" s="28" t="s">
        <v>743</v>
      </c>
      <c r="B40" s="28" t="s">
        <v>737</v>
      </c>
      <c r="C40" s="28" t="s">
        <v>778</v>
      </c>
      <c r="D40" s="28" t="s">
        <v>739</v>
      </c>
      <c r="E40" s="28" t="s">
        <v>745</v>
      </c>
      <c r="F40" s="28">
        <v>9000</v>
      </c>
      <c r="G40" s="28" t="s">
        <v>766</v>
      </c>
      <c r="H40" s="31" t="s">
        <v>779</v>
      </c>
      <c r="I40" s="27"/>
      <c r="J40" s="218"/>
      <c r="K40" s="23"/>
      <c r="L40" s="23"/>
      <c r="M40" s="23"/>
    </row>
    <row r="41" spans="1:13" ht="15" customHeight="1">
      <c r="A41" s="26" t="s">
        <v>780</v>
      </c>
      <c r="B41" s="27"/>
      <c r="C41" s="27"/>
      <c r="D41" s="27"/>
      <c r="E41" s="27"/>
      <c r="F41" s="27"/>
      <c r="G41" s="27"/>
      <c r="H41" s="27"/>
      <c r="I41" s="33" t="s">
        <v>760</v>
      </c>
      <c r="J41" s="218"/>
      <c r="K41" s="23"/>
      <c r="L41" s="23"/>
      <c r="M41" s="23"/>
    </row>
    <row r="42" spans="1:13" ht="15" customHeight="1">
      <c r="A42" s="28" t="s">
        <v>774</v>
      </c>
      <c r="B42" s="28" t="s">
        <v>731</v>
      </c>
      <c r="C42" s="28" t="s">
        <v>732</v>
      </c>
      <c r="D42" s="28">
        <v>150</v>
      </c>
      <c r="E42" s="28" t="s">
        <v>733</v>
      </c>
      <c r="F42" s="28">
        <v>1500</v>
      </c>
      <c r="G42" s="28" t="s">
        <v>734</v>
      </c>
      <c r="H42" s="28" t="s">
        <v>735</v>
      </c>
      <c r="I42" s="27"/>
      <c r="J42" s="218"/>
      <c r="K42" s="23"/>
      <c r="L42" s="23"/>
      <c r="M42" s="23"/>
    </row>
    <row r="43" spans="1:13" ht="15" customHeight="1">
      <c r="A43" s="28" t="s">
        <v>771</v>
      </c>
      <c r="B43" s="28" t="s">
        <v>737</v>
      </c>
      <c r="C43" s="28" t="s">
        <v>738</v>
      </c>
      <c r="D43" s="28" t="s">
        <v>739</v>
      </c>
      <c r="E43" s="28" t="s">
        <v>775</v>
      </c>
      <c r="F43" s="28">
        <v>9000</v>
      </c>
      <c r="G43" s="28" t="s">
        <v>766</v>
      </c>
      <c r="H43" s="31" t="s">
        <v>781</v>
      </c>
      <c r="I43" s="27"/>
      <c r="J43" s="218"/>
      <c r="K43" s="23"/>
      <c r="L43" s="23"/>
      <c r="M43" s="23"/>
    </row>
    <row r="44" spans="1:13" ht="15" customHeight="1">
      <c r="A44" s="28" t="s">
        <v>743</v>
      </c>
      <c r="B44" s="28" t="s">
        <v>737</v>
      </c>
      <c r="C44" s="28" t="s">
        <v>744</v>
      </c>
      <c r="D44" s="28" t="s">
        <v>739</v>
      </c>
      <c r="E44" s="28" t="s">
        <v>745</v>
      </c>
      <c r="F44" s="28">
        <v>9000</v>
      </c>
      <c r="G44" s="28" t="s">
        <v>766</v>
      </c>
      <c r="H44" s="31" t="s">
        <v>779</v>
      </c>
      <c r="I44" s="27"/>
      <c r="J44" s="218"/>
      <c r="K44" s="23"/>
      <c r="L44" s="23"/>
      <c r="M44" s="23"/>
    </row>
    <row r="45" spans="1:13" ht="15" customHeight="1">
      <c r="A45" s="26" t="s">
        <v>782</v>
      </c>
      <c r="B45" s="27"/>
      <c r="C45" s="27"/>
      <c r="D45" s="27"/>
      <c r="E45" s="27"/>
      <c r="F45" s="27"/>
      <c r="G45" s="27"/>
      <c r="H45" s="27"/>
      <c r="I45" s="33" t="s">
        <v>783</v>
      </c>
      <c r="J45" s="217" t="s">
        <v>784</v>
      </c>
      <c r="K45" s="23"/>
      <c r="L45" s="23"/>
      <c r="M45" s="23"/>
    </row>
    <row r="46" spans="1:13" ht="14.4">
      <c r="A46" s="28" t="s">
        <v>774</v>
      </c>
      <c r="B46" s="28" t="s">
        <v>731</v>
      </c>
      <c r="C46" s="28" t="s">
        <v>732</v>
      </c>
      <c r="D46" s="28">
        <v>150</v>
      </c>
      <c r="E46" s="28" t="s">
        <v>733</v>
      </c>
      <c r="F46" s="28">
        <v>1500</v>
      </c>
      <c r="G46" s="28" t="s">
        <v>734</v>
      </c>
      <c r="H46" s="28" t="s">
        <v>735</v>
      </c>
      <c r="I46" s="27"/>
      <c r="J46" s="218"/>
      <c r="K46" s="23"/>
      <c r="L46" s="23"/>
      <c r="M46" s="23"/>
    </row>
    <row r="47" spans="1:13" ht="14.4">
      <c r="A47" s="28" t="s">
        <v>736</v>
      </c>
      <c r="B47" s="28" t="s">
        <v>785</v>
      </c>
      <c r="C47" s="28" t="s">
        <v>738</v>
      </c>
      <c r="D47" s="28" t="s">
        <v>739</v>
      </c>
      <c r="E47" s="28" t="s">
        <v>740</v>
      </c>
      <c r="F47" s="28">
        <v>9000</v>
      </c>
      <c r="G47" s="28" t="s">
        <v>766</v>
      </c>
      <c r="H47" s="29" t="s">
        <v>786</v>
      </c>
      <c r="I47" s="27"/>
      <c r="J47" s="218"/>
      <c r="K47" s="23"/>
      <c r="L47" s="23"/>
      <c r="M47" s="23"/>
    </row>
    <row r="48" spans="1:13" ht="14.4">
      <c r="A48" s="28" t="s">
        <v>787</v>
      </c>
      <c r="B48" s="28" t="s">
        <v>785</v>
      </c>
      <c r="C48" s="28" t="s">
        <v>744</v>
      </c>
      <c r="D48" s="28" t="s">
        <v>739</v>
      </c>
      <c r="E48" s="28" t="s">
        <v>788</v>
      </c>
      <c r="F48" s="28">
        <v>1500</v>
      </c>
      <c r="G48" s="28" t="s">
        <v>766</v>
      </c>
      <c r="H48" s="28" t="s">
        <v>789</v>
      </c>
      <c r="I48" s="27"/>
      <c r="J48" s="218"/>
      <c r="K48" s="23"/>
      <c r="L48" s="23"/>
      <c r="M48" s="23"/>
    </row>
    <row r="49" spans="1:13" ht="14.4">
      <c r="A49" s="26" t="s">
        <v>790</v>
      </c>
      <c r="B49" s="27"/>
      <c r="C49" s="27"/>
      <c r="D49" s="27"/>
      <c r="E49" s="27"/>
      <c r="F49" s="27"/>
      <c r="G49" s="27"/>
      <c r="H49" s="27"/>
      <c r="I49" s="27"/>
      <c r="J49" s="218"/>
      <c r="K49" s="23"/>
      <c r="L49" s="23"/>
      <c r="M49" s="23"/>
    </row>
    <row r="50" spans="1:13" ht="14.4">
      <c r="A50" s="28" t="s">
        <v>774</v>
      </c>
      <c r="B50" s="28" t="s">
        <v>791</v>
      </c>
      <c r="C50" s="28" t="s">
        <v>732</v>
      </c>
      <c r="D50" s="28">
        <v>150</v>
      </c>
      <c r="E50" s="28" t="s">
        <v>733</v>
      </c>
      <c r="F50" s="28">
        <v>1500</v>
      </c>
      <c r="G50" s="28" t="s">
        <v>734</v>
      </c>
      <c r="H50" s="28" t="s">
        <v>735</v>
      </c>
      <c r="I50" s="27"/>
      <c r="J50" s="218"/>
      <c r="K50" s="23"/>
      <c r="L50" s="23"/>
      <c r="M50" s="23"/>
    </row>
    <row r="51" spans="1:13" ht="14.4">
      <c r="A51" s="28" t="s">
        <v>736</v>
      </c>
      <c r="B51" s="28" t="s">
        <v>731</v>
      </c>
      <c r="C51" s="28" t="s">
        <v>764</v>
      </c>
      <c r="D51" s="28">
        <v>301</v>
      </c>
      <c r="E51" s="28" t="s">
        <v>792</v>
      </c>
      <c r="F51" s="28">
        <v>9000</v>
      </c>
      <c r="G51" s="28" t="s">
        <v>766</v>
      </c>
      <c r="H51" s="29" t="s">
        <v>786</v>
      </c>
      <c r="I51" s="27"/>
      <c r="J51" s="218"/>
      <c r="K51" s="23"/>
      <c r="L51" s="23"/>
      <c r="M51" s="23"/>
    </row>
    <row r="52" spans="1:13" ht="24">
      <c r="A52" s="28" t="s">
        <v>787</v>
      </c>
      <c r="B52" s="28" t="s">
        <v>731</v>
      </c>
      <c r="C52" s="28" t="s">
        <v>793</v>
      </c>
      <c r="D52" s="29">
        <v>200</v>
      </c>
      <c r="E52" s="29" t="s">
        <v>794</v>
      </c>
      <c r="F52" s="28">
        <v>1500</v>
      </c>
      <c r="G52" s="28" t="s">
        <v>766</v>
      </c>
      <c r="H52" s="28" t="s">
        <v>795</v>
      </c>
      <c r="I52" s="27"/>
      <c r="J52" s="218"/>
      <c r="K52" s="23"/>
      <c r="L52" s="23"/>
      <c r="M52" s="23"/>
    </row>
    <row r="53" spans="1:13" ht="14.4">
      <c r="A53" s="28" t="s">
        <v>743</v>
      </c>
      <c r="B53" s="28" t="s">
        <v>737</v>
      </c>
      <c r="C53" s="28" t="s">
        <v>778</v>
      </c>
      <c r="D53" s="28" t="s">
        <v>739</v>
      </c>
      <c r="E53" s="28" t="s">
        <v>745</v>
      </c>
      <c r="F53" s="28">
        <v>9000</v>
      </c>
      <c r="G53" s="28" t="s">
        <v>766</v>
      </c>
      <c r="H53" s="28" t="s">
        <v>796</v>
      </c>
      <c r="I53" s="27"/>
      <c r="J53" s="218"/>
      <c r="K53" s="23"/>
      <c r="L53" s="23"/>
      <c r="M53" s="23"/>
    </row>
    <row r="54" spans="1:13" ht="14.4">
      <c r="A54" s="26" t="s">
        <v>797</v>
      </c>
      <c r="B54" s="27"/>
      <c r="C54" s="27"/>
      <c r="D54" s="27"/>
      <c r="E54" s="27"/>
      <c r="F54" s="27"/>
      <c r="G54" s="27"/>
      <c r="H54" s="27"/>
      <c r="I54" s="33" t="s">
        <v>798</v>
      </c>
      <c r="J54" s="218"/>
      <c r="K54" s="23"/>
      <c r="L54" s="23"/>
      <c r="M54" s="23"/>
    </row>
    <row r="55" spans="1:13" ht="14.4">
      <c r="A55" s="28" t="s">
        <v>749</v>
      </c>
      <c r="B55" s="28" t="s">
        <v>731</v>
      </c>
      <c r="C55" s="28" t="s">
        <v>750</v>
      </c>
      <c r="D55" s="28">
        <v>151</v>
      </c>
      <c r="E55" s="28" t="s">
        <v>733</v>
      </c>
      <c r="F55" s="28">
        <v>1500</v>
      </c>
      <c r="G55" s="28" t="s">
        <v>734</v>
      </c>
      <c r="H55" s="28" t="s">
        <v>735</v>
      </c>
      <c r="I55" s="27"/>
      <c r="J55" s="218"/>
      <c r="K55" s="23"/>
      <c r="L55" s="23"/>
      <c r="M55" s="23"/>
    </row>
    <row r="56" spans="1:13" ht="14.4">
      <c r="A56" s="28" t="s">
        <v>736</v>
      </c>
      <c r="B56" s="28" t="s">
        <v>737</v>
      </c>
      <c r="C56" s="28" t="s">
        <v>764</v>
      </c>
      <c r="D56" s="28">
        <v>301</v>
      </c>
      <c r="E56" s="28" t="s">
        <v>799</v>
      </c>
      <c r="F56" s="28">
        <v>9000</v>
      </c>
      <c r="G56" s="28" t="s">
        <v>741</v>
      </c>
      <c r="H56" s="29" t="s">
        <v>754</v>
      </c>
      <c r="I56" s="27"/>
      <c r="J56" s="218"/>
      <c r="K56" s="23"/>
      <c r="L56" s="23"/>
      <c r="M56" s="23"/>
    </row>
    <row r="57" spans="1:13" ht="14.4">
      <c r="A57" s="28" t="s">
        <v>743</v>
      </c>
      <c r="B57" s="28" t="s">
        <v>737</v>
      </c>
      <c r="C57" s="28" t="s">
        <v>800</v>
      </c>
      <c r="D57" s="28">
        <v>300</v>
      </c>
      <c r="E57" s="28" t="s">
        <v>799</v>
      </c>
      <c r="F57" s="28">
        <v>9000</v>
      </c>
      <c r="G57" s="28" t="s">
        <v>741</v>
      </c>
      <c r="H57" s="29" t="s">
        <v>754</v>
      </c>
      <c r="I57" s="27"/>
      <c r="J57" s="218"/>
      <c r="K57" s="23"/>
      <c r="L57" s="23"/>
      <c r="M57" s="23"/>
    </row>
    <row r="58" spans="1:13" ht="14.4">
      <c r="A58" s="28" t="s">
        <v>787</v>
      </c>
      <c r="B58" s="28" t="s">
        <v>737</v>
      </c>
      <c r="C58" s="28" t="s">
        <v>744</v>
      </c>
      <c r="D58" s="28" t="s">
        <v>739</v>
      </c>
      <c r="E58" s="28" t="s">
        <v>788</v>
      </c>
      <c r="F58" s="28">
        <v>1500</v>
      </c>
      <c r="G58" s="28" t="s">
        <v>741</v>
      </c>
      <c r="H58" s="29" t="s">
        <v>755</v>
      </c>
      <c r="I58" s="27"/>
      <c r="J58" s="218"/>
      <c r="K58" s="23"/>
      <c r="L58" s="23"/>
      <c r="M58" s="23"/>
    </row>
    <row r="59" spans="1:13" ht="14.4">
      <c r="A59" s="26" t="s">
        <v>801</v>
      </c>
      <c r="B59" s="27"/>
      <c r="C59" s="27"/>
      <c r="D59" s="27"/>
      <c r="E59" s="27"/>
      <c r="F59" s="27"/>
      <c r="G59" s="27"/>
      <c r="H59" s="27"/>
      <c r="I59" s="33" t="s">
        <v>802</v>
      </c>
      <c r="J59" s="218"/>
      <c r="K59" s="23"/>
      <c r="L59" s="23"/>
      <c r="M59" s="23"/>
    </row>
    <row r="60" spans="1:13" ht="14.4">
      <c r="A60" s="28" t="s">
        <v>730</v>
      </c>
      <c r="B60" s="28" t="s">
        <v>791</v>
      </c>
      <c r="C60" s="28" t="s">
        <v>732</v>
      </c>
      <c r="D60" s="28">
        <v>150</v>
      </c>
      <c r="E60" s="28" t="s">
        <v>733</v>
      </c>
      <c r="F60" s="28">
        <v>1500</v>
      </c>
      <c r="G60" s="28" t="s">
        <v>734</v>
      </c>
      <c r="H60" s="28" t="s">
        <v>735</v>
      </c>
      <c r="I60" s="27"/>
      <c r="J60" s="218"/>
      <c r="K60" s="23"/>
      <c r="L60" s="23"/>
      <c r="M60" s="23"/>
    </row>
    <row r="61" spans="1:13" ht="14.4">
      <c r="A61" s="28" t="s">
        <v>757</v>
      </c>
      <c r="B61" s="28" t="s">
        <v>791</v>
      </c>
      <c r="C61" s="28" t="s">
        <v>758</v>
      </c>
      <c r="D61" s="28">
        <v>199</v>
      </c>
      <c r="E61" s="28" t="s">
        <v>733</v>
      </c>
      <c r="F61" s="28">
        <v>1500</v>
      </c>
      <c r="G61" s="28" t="s">
        <v>734</v>
      </c>
      <c r="H61" s="28" t="s">
        <v>735</v>
      </c>
      <c r="I61" s="27"/>
      <c r="J61" s="218"/>
      <c r="K61" s="23"/>
      <c r="L61" s="23"/>
      <c r="M61" s="23"/>
    </row>
    <row r="62" spans="1:13" ht="14.4">
      <c r="A62" s="28" t="s">
        <v>736</v>
      </c>
      <c r="B62" s="28" t="s">
        <v>791</v>
      </c>
      <c r="C62" s="28" t="s">
        <v>764</v>
      </c>
      <c r="D62" s="28">
        <v>301</v>
      </c>
      <c r="E62" s="28" t="s">
        <v>803</v>
      </c>
      <c r="F62" s="28">
        <v>9000</v>
      </c>
      <c r="G62" s="28" t="s">
        <v>804</v>
      </c>
      <c r="H62" s="28" t="s">
        <v>742</v>
      </c>
      <c r="I62" s="27"/>
      <c r="J62" s="218"/>
      <c r="K62" s="23"/>
      <c r="L62" s="23"/>
      <c r="M62" s="23"/>
    </row>
    <row r="63" spans="1:13" ht="14.4">
      <c r="A63" s="28" t="s">
        <v>767</v>
      </c>
      <c r="B63" s="28" t="s">
        <v>791</v>
      </c>
      <c r="C63" s="28" t="s">
        <v>768</v>
      </c>
      <c r="D63" s="28">
        <v>309</v>
      </c>
      <c r="E63" s="28" t="s">
        <v>803</v>
      </c>
      <c r="F63" s="28">
        <v>9000</v>
      </c>
      <c r="G63" s="28" t="s">
        <v>804</v>
      </c>
      <c r="H63" s="28" t="s">
        <v>742</v>
      </c>
      <c r="I63" s="27"/>
      <c r="J63" s="218"/>
      <c r="K63" s="23"/>
      <c r="L63" s="23"/>
      <c r="M63" s="23"/>
    </row>
    <row r="64" spans="1:13" ht="14.4">
      <c r="A64" s="28" t="s">
        <v>743</v>
      </c>
      <c r="B64" s="28" t="s">
        <v>791</v>
      </c>
      <c r="C64" s="28" t="s">
        <v>800</v>
      </c>
      <c r="D64" s="28">
        <v>300</v>
      </c>
      <c r="E64" s="28" t="s">
        <v>803</v>
      </c>
      <c r="F64" s="28">
        <v>9000</v>
      </c>
      <c r="G64" s="28" t="s">
        <v>804</v>
      </c>
      <c r="H64" s="28" t="s">
        <v>742</v>
      </c>
      <c r="I64" s="27"/>
      <c r="J64" s="218"/>
      <c r="K64" s="23"/>
      <c r="L64" s="23"/>
      <c r="M64" s="23"/>
    </row>
    <row r="65" spans="1:13" ht="14.4">
      <c r="A65" s="28" t="s">
        <v>787</v>
      </c>
      <c r="B65" s="28" t="s">
        <v>791</v>
      </c>
      <c r="C65" s="28" t="s">
        <v>793</v>
      </c>
      <c r="D65" s="28">
        <v>200</v>
      </c>
      <c r="E65" s="28" t="s">
        <v>805</v>
      </c>
      <c r="F65" s="28">
        <v>1500</v>
      </c>
      <c r="G65" s="28" t="s">
        <v>804</v>
      </c>
      <c r="H65" s="28" t="s">
        <v>746</v>
      </c>
      <c r="I65" s="27"/>
      <c r="J65" s="218"/>
      <c r="K65" s="23"/>
      <c r="L65" s="23"/>
      <c r="M65" s="23"/>
    </row>
    <row r="66" spans="1:13" ht="14.4">
      <c r="A66" s="28" t="s">
        <v>806</v>
      </c>
      <c r="B66" s="28" t="s">
        <v>791</v>
      </c>
      <c r="C66" s="28" t="s">
        <v>807</v>
      </c>
      <c r="D66" s="28">
        <v>209</v>
      </c>
      <c r="E66" s="28" t="s">
        <v>808</v>
      </c>
      <c r="F66" s="28">
        <v>1500</v>
      </c>
      <c r="G66" s="28" t="s">
        <v>804</v>
      </c>
      <c r="H66" s="28" t="s">
        <v>746</v>
      </c>
      <c r="I66" s="27"/>
      <c r="J66" s="218"/>
      <c r="K66" s="23"/>
      <c r="L66" s="23"/>
      <c r="M66" s="23"/>
    </row>
    <row r="67" spans="1:13" ht="14.4">
      <c r="A67" s="26" t="s">
        <v>809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730</v>
      </c>
      <c r="B68" s="28" t="s">
        <v>731</v>
      </c>
      <c r="C68" s="28" t="s">
        <v>732</v>
      </c>
      <c r="D68" s="28">
        <v>150</v>
      </c>
      <c r="E68" s="28" t="s">
        <v>733</v>
      </c>
      <c r="F68" s="28">
        <v>1500</v>
      </c>
      <c r="G68" s="28" t="s">
        <v>734</v>
      </c>
      <c r="H68" s="28" t="s">
        <v>735</v>
      </c>
      <c r="I68" s="27"/>
      <c r="J68" s="27"/>
      <c r="K68" s="23"/>
      <c r="L68" s="23"/>
      <c r="M68" s="23"/>
    </row>
    <row r="69" spans="1:13" ht="14.4">
      <c r="A69" s="28" t="s">
        <v>736</v>
      </c>
      <c r="B69" s="28" t="s">
        <v>785</v>
      </c>
      <c r="C69" s="28" t="s">
        <v>738</v>
      </c>
      <c r="D69" s="28">
        <v>301</v>
      </c>
      <c r="E69" s="28" t="s">
        <v>740</v>
      </c>
      <c r="F69" s="28">
        <v>9000</v>
      </c>
      <c r="G69" s="28" t="s">
        <v>804</v>
      </c>
      <c r="H69" s="28" t="s">
        <v>742</v>
      </c>
      <c r="I69" s="27"/>
      <c r="J69" s="27"/>
      <c r="K69" s="23"/>
      <c r="L69" s="23"/>
      <c r="M69" s="23"/>
    </row>
    <row r="70" spans="1:13" ht="14.4">
      <c r="A70" s="28" t="s">
        <v>787</v>
      </c>
      <c r="B70" s="28" t="s">
        <v>785</v>
      </c>
      <c r="C70" s="28" t="s">
        <v>744</v>
      </c>
      <c r="D70" s="28">
        <v>200</v>
      </c>
      <c r="E70" s="28" t="s">
        <v>788</v>
      </c>
      <c r="F70" s="28">
        <v>1500</v>
      </c>
      <c r="G70" s="28" t="s">
        <v>804</v>
      </c>
      <c r="H70" s="28" t="s">
        <v>746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5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workbookViewId="0">
      <selection activeCell="H15" sqref="H15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810</v>
      </c>
      <c r="H1" s="4"/>
      <c r="I1" s="4"/>
      <c r="J1" s="4"/>
      <c r="K1" s="4"/>
      <c r="L1" s="2"/>
      <c r="M1" s="16"/>
      <c r="N1" s="16" t="s">
        <v>811</v>
      </c>
      <c r="O1" s="16" t="s">
        <v>812</v>
      </c>
      <c r="P1" s="16" t="s">
        <v>813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244</v>
      </c>
      <c r="B2" s="5" t="s">
        <v>814</v>
      </c>
      <c r="C2" s="5" t="s">
        <v>815</v>
      </c>
      <c r="D2" s="5" t="s">
        <v>72</v>
      </c>
      <c r="E2" s="5" t="s">
        <v>816</v>
      </c>
      <c r="F2" s="6" t="s">
        <v>817</v>
      </c>
      <c r="G2" s="7" t="s">
        <v>818</v>
      </c>
      <c r="H2" s="7" t="s">
        <v>819</v>
      </c>
      <c r="I2" s="7" t="s">
        <v>820</v>
      </c>
      <c r="J2" s="7" t="s">
        <v>821</v>
      </c>
      <c r="K2" s="17" t="s">
        <v>822</v>
      </c>
      <c r="L2" s="2"/>
      <c r="M2" s="16">
        <v>1107</v>
      </c>
      <c r="N2" s="16" t="s">
        <v>823</v>
      </c>
      <c r="O2" s="16" t="s">
        <v>824</v>
      </c>
      <c r="P2" s="16" t="s">
        <v>825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826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827</v>
      </c>
      <c r="D3" s="8" t="s">
        <v>828</v>
      </c>
      <c r="E3" s="8" t="s">
        <v>829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830</v>
      </c>
      <c r="K3" s="9" t="s">
        <v>739</v>
      </c>
      <c r="L3" s="2">
        <v>241</v>
      </c>
      <c r="M3" s="18" t="s">
        <v>831</v>
      </c>
      <c r="N3" s="18" t="s">
        <v>832</v>
      </c>
      <c r="O3" s="18" t="s">
        <v>833</v>
      </c>
      <c r="P3" s="18" t="s">
        <v>834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835</v>
      </c>
      <c r="B4" s="8" t="str">
        <f t="shared" si="0"/>
        <v>hbwh-cobbler-server-11e107e135e236</v>
      </c>
      <c r="C4" s="8" t="s">
        <v>836</v>
      </c>
      <c r="D4" s="8" t="s">
        <v>837</v>
      </c>
      <c r="E4" s="8" t="s">
        <v>829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830</v>
      </c>
      <c r="K4" s="9" t="s">
        <v>739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838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839</v>
      </c>
      <c r="D5" s="8" t="s">
        <v>840</v>
      </c>
      <c r="E5" s="8" t="s">
        <v>829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830</v>
      </c>
      <c r="K5" s="9" t="s">
        <v>739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841</v>
      </c>
      <c r="B6" s="8" t="str">
        <f t="shared" si="4"/>
        <v>hbwh-tiaoban01-11e107e135e249</v>
      </c>
      <c r="C6" s="8" t="s">
        <v>842</v>
      </c>
      <c r="D6" s="8" t="s">
        <v>840</v>
      </c>
      <c r="E6" s="8" t="s">
        <v>829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830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843</v>
      </c>
      <c r="B7" s="8" t="str">
        <f>SUBSTITUTE(SUBSTITUTE(A7&amp;"-"&amp;K7,".","e"),RIGHT(SUBSTITUTE(A7&amp;"-"&amp;K7,".","e"),3),)</f>
        <v>hbwh-yundiaosnmp1-30e55e2e136</v>
      </c>
      <c r="C7" s="8" t="s">
        <v>839</v>
      </c>
      <c r="D7" s="8" t="s">
        <v>844</v>
      </c>
      <c r="E7" s="8" t="s">
        <v>829</v>
      </c>
      <c r="F7" s="10"/>
      <c r="G7" s="11" t="s">
        <v>739</v>
      </c>
      <c r="H7" s="11" t="s">
        <v>739</v>
      </c>
      <c r="I7" s="11" t="s">
        <v>739</v>
      </c>
      <c r="J7" s="11" t="s">
        <v>739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845</v>
      </c>
      <c r="B8" s="8" t="str">
        <f>SUBSTITUTE(SUBSTITUTE(A8&amp;"-"&amp;K8,".","e"),RIGHT(SUBSTITUTE(A8&amp;"-"&amp;K8,".","e"),3),)</f>
        <v>hbwh-yundiaosnmp2-30e55e2e137</v>
      </c>
      <c r="C8" s="8" t="s">
        <v>842</v>
      </c>
      <c r="D8" s="8" t="s">
        <v>844</v>
      </c>
      <c r="E8" s="8" t="s">
        <v>829</v>
      </c>
      <c r="F8" s="10"/>
      <c r="G8" s="11" t="s">
        <v>739</v>
      </c>
      <c r="H8" s="11" t="s">
        <v>739</v>
      </c>
      <c r="I8" s="11" t="s">
        <v>739</v>
      </c>
      <c r="J8" s="11" t="s">
        <v>739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244</v>
      </c>
      <c r="B11" s="12" t="s">
        <v>245</v>
      </c>
      <c r="C11" s="12" t="s">
        <v>815</v>
      </c>
      <c r="D11" s="12" t="s">
        <v>846</v>
      </c>
      <c r="E11" s="12" t="s">
        <v>847</v>
      </c>
      <c r="F11" s="12" t="s">
        <v>178</v>
      </c>
      <c r="G11" s="12" t="s">
        <v>179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501</v>
      </c>
      <c r="B12" s="13" t="s">
        <v>848</v>
      </c>
      <c r="C12" s="8" t="s">
        <v>827</v>
      </c>
      <c r="D12" s="8" t="s">
        <v>849</v>
      </c>
      <c r="E12" s="8" t="s">
        <v>850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505</v>
      </c>
      <c r="B13" s="13" t="s">
        <v>851</v>
      </c>
      <c r="C13" s="8" t="s">
        <v>836</v>
      </c>
      <c r="D13" s="8" t="s">
        <v>852</v>
      </c>
      <c r="E13" s="8" t="s">
        <v>850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509</v>
      </c>
      <c r="B14" s="13" t="s">
        <v>853</v>
      </c>
      <c r="C14" s="8" t="s">
        <v>839</v>
      </c>
      <c r="D14" s="8" t="s">
        <v>854</v>
      </c>
      <c r="E14" s="8" t="s">
        <v>850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513</v>
      </c>
      <c r="B15" s="13" t="s">
        <v>855</v>
      </c>
      <c r="C15" s="8" t="s">
        <v>842</v>
      </c>
      <c r="D15" s="8" t="s">
        <v>856</v>
      </c>
      <c r="E15" s="8" t="s">
        <v>850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857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858</v>
      </c>
      <c r="E20" s="14">
        <v>8</v>
      </c>
      <c r="F20" s="14">
        <v>32</v>
      </c>
      <c r="G20" s="14" t="s">
        <v>859</v>
      </c>
      <c r="H20" s="14">
        <v>100</v>
      </c>
      <c r="I20" s="14" t="s">
        <v>859</v>
      </c>
      <c r="J20" s="14">
        <v>5120</v>
      </c>
      <c r="K20" s="14" t="s">
        <v>811</v>
      </c>
      <c r="L20" s="14" t="str">
        <f>G3</f>
        <v>11.107.135.241/21</v>
      </c>
      <c r="M20" s="14" t="s">
        <v>812</v>
      </c>
      <c r="N20" s="14" t="str">
        <f>H3</f>
        <v>11.107.163.241/22</v>
      </c>
      <c r="O20" s="14" t="s">
        <v>813</v>
      </c>
      <c r="P20" s="14" t="str">
        <f>I3</f>
        <v>11.107.177.241/23</v>
      </c>
      <c r="Q20" s="14" t="s">
        <v>821</v>
      </c>
      <c r="R20" s="14" t="s">
        <v>830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858</v>
      </c>
      <c r="E21" s="14">
        <v>8</v>
      </c>
      <c r="F21" s="14">
        <v>32</v>
      </c>
      <c r="G21" s="14" t="s">
        <v>859</v>
      </c>
      <c r="H21" s="14">
        <v>100</v>
      </c>
      <c r="I21" s="14" t="s">
        <v>830</v>
      </c>
      <c r="J21" s="14">
        <v>0</v>
      </c>
      <c r="K21" s="14" t="s">
        <v>811</v>
      </c>
      <c r="L21" s="14" t="str">
        <f>G4</f>
        <v>11.107.135.236/21</v>
      </c>
      <c r="M21" s="14" t="s">
        <v>812</v>
      </c>
      <c r="N21" s="14" t="str">
        <f>H4</f>
        <v>11.107.163.236/22</v>
      </c>
      <c r="O21" s="14" t="s">
        <v>813</v>
      </c>
      <c r="P21" s="14" t="str">
        <f>I4</f>
        <v>11.107.177.236/23</v>
      </c>
      <c r="Q21" s="14" t="s">
        <v>821</v>
      </c>
      <c r="R21" s="14" t="s">
        <v>830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858</v>
      </c>
      <c r="E22" s="14">
        <v>4</v>
      </c>
      <c r="F22" s="14">
        <v>8</v>
      </c>
      <c r="G22" s="14" t="s">
        <v>859</v>
      </c>
      <c r="H22" s="14">
        <v>100</v>
      </c>
      <c r="I22" s="14" t="s">
        <v>830</v>
      </c>
      <c r="J22" s="14">
        <v>0</v>
      </c>
      <c r="K22" s="14" t="s">
        <v>811</v>
      </c>
      <c r="L22" s="14" t="str">
        <f>G5</f>
        <v>11.107.135.219/21</v>
      </c>
      <c r="M22" s="14" t="s">
        <v>812</v>
      </c>
      <c r="N22" s="14" t="str">
        <f>H5</f>
        <v>11.107.163.219/22</v>
      </c>
      <c r="O22" s="14" t="s">
        <v>813</v>
      </c>
      <c r="P22" s="14" t="str">
        <f>I5</f>
        <v>11.107.177.219/23</v>
      </c>
      <c r="Q22" s="14" t="s">
        <v>821</v>
      </c>
      <c r="R22" s="14" t="s">
        <v>830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858</v>
      </c>
      <c r="E23" s="14">
        <v>4</v>
      </c>
      <c r="F23" s="14">
        <v>8</v>
      </c>
      <c r="G23" s="14" t="s">
        <v>859</v>
      </c>
      <c r="H23" s="14">
        <v>100</v>
      </c>
      <c r="I23" s="14" t="s">
        <v>830</v>
      </c>
      <c r="J23" s="14">
        <v>0</v>
      </c>
      <c r="K23" s="14" t="s">
        <v>811</v>
      </c>
      <c r="L23" s="14" t="str">
        <f t="shared" ref="L23" si="6">G6</f>
        <v>11.107.135.249/21</v>
      </c>
      <c r="M23" s="14" t="s">
        <v>812</v>
      </c>
      <c r="N23" s="14" t="str">
        <f t="shared" ref="N23" si="7">H6</f>
        <v>11.107.163.249/22</v>
      </c>
      <c r="O23" s="14" t="s">
        <v>813</v>
      </c>
      <c r="P23" s="14" t="str">
        <f t="shared" ref="P23" si="8">I6</f>
        <v>11.107.177.249/23</v>
      </c>
      <c r="Q23" s="14" t="s">
        <v>821</v>
      </c>
      <c r="R23" s="14" t="s">
        <v>830</v>
      </c>
      <c r="S23" s="14" t="s">
        <v>624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860</v>
      </c>
      <c r="E24" s="14">
        <v>8</v>
      </c>
      <c r="F24" s="14">
        <v>32</v>
      </c>
      <c r="G24" s="14" t="s">
        <v>859</v>
      </c>
      <c r="H24" s="14">
        <v>300</v>
      </c>
      <c r="I24" s="14" t="s">
        <v>830</v>
      </c>
      <c r="J24" s="14">
        <v>0</v>
      </c>
      <c r="K24" s="14" t="s">
        <v>624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860</v>
      </c>
      <c r="E25" s="14">
        <v>8</v>
      </c>
      <c r="F25" s="14">
        <v>32</v>
      </c>
      <c r="G25" s="14" t="s">
        <v>859</v>
      </c>
      <c r="H25" s="14">
        <v>300</v>
      </c>
      <c r="I25" s="14" t="s">
        <v>830</v>
      </c>
      <c r="J25" s="14">
        <v>0</v>
      </c>
      <c r="K25" s="14" t="s">
        <v>624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50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VLAN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2023-01-15T07:59:51Z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