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D:\projects\python\jw3\docs\"/>
    </mc:Choice>
  </mc:AlternateContent>
  <xr:revisionPtr revIDLastSave="0" documentId="13_ncr:1_{D5B60D5B-840E-4BAA-A8D9-ABBB6DC44403}" xr6:coauthVersionLast="47" xr6:coauthVersionMax="47" xr10:uidLastSave="{00000000-0000-0000-0000-000000000000}"/>
  <bookViews>
    <workbookView xWindow="-110" yWindow="-110" windowWidth="25820" windowHeight="15500" tabRatio="693" activeTab="4" xr2:uid="{00000000-000D-0000-FFFF-FFFF00000000}"/>
  </bookViews>
  <sheets>
    <sheet name="说明（请勿修改此页内容）" sheetId="21" r:id="rId1"/>
    <sheet name="项目信息" sheetId="1" r:id="rId2"/>
    <sheet name="设备清单" sheetId="10" r:id="rId3"/>
    <sheet name="初始化要求" sheetId="28" r:id="rId4"/>
    <sheet name="网络设备" sheetId="4" r:id="rId5"/>
    <sheet name="服务器" sheetId="5" r:id="rId6"/>
    <sheet name="出口信息" sheetId="27" r:id="rId7"/>
    <sheet name="IP互联表" sheetId="8" r:id="rId8"/>
    <sheet name="IP地址段" sheetId="26" r:id="rId9"/>
    <sheet name="VLAN" sheetId="24" r:id="rId10"/>
    <sheet name="AS" sheetId="25" r:id="rId11"/>
    <sheet name="网络规划概要 " sheetId="23" r:id="rId12"/>
    <sheet name="VM规划" sheetId="29" r:id="rId13"/>
  </sheets>
  <definedNames>
    <definedName name="_xlnm._FilterDatabase" localSheetId="3" hidden="1">初始化要求!$B$6:$G$17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b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cccc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DC1备份" localSheetId="10">#REF!</definedName>
    <definedName name="DC1备份">#REF!</definedName>
    <definedName name="DC1存储" localSheetId="10">#REF!</definedName>
    <definedName name="DC1存储">#REF!</definedName>
    <definedName name="DC2备份" localSheetId="10">#REF!</definedName>
    <definedName name="DC2备份">#REF!</definedName>
    <definedName name="DC2存储" localSheetId="10">#REF!</definedName>
    <definedName name="DC2存储">#REF!</definedName>
    <definedName name="fa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yu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h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ACS1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ACS3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wrn.output.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yy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感尴尴尬尬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任务导出表" localSheetId="10">#REF!</definedName>
    <definedName name="任务导出表" localSheetId="7">#REF!</definedName>
    <definedName name="任务导出表">#REF!</definedName>
    <definedName name="怎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怎么2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资金规划关键控制指标体系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综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0" l="1"/>
  <c r="D2" i="5"/>
  <c r="D2" i="4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K15" i="10"/>
  <c r="J13" i="10"/>
  <c r="J12" i="10"/>
  <c r="J11" i="10"/>
  <c r="J10" i="10"/>
  <c r="J9" i="10"/>
  <c r="J8" i="10"/>
  <c r="J7" i="10"/>
  <c r="J6" i="10"/>
  <c r="J5" i="10"/>
  <c r="J4" i="10"/>
  <c r="J2" i="10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K17" i="10"/>
  <c r="D4" i="4"/>
  <c r="D3" i="4"/>
  <c r="M2" i="4"/>
  <c r="C25" i="29"/>
  <c r="C24" i="29"/>
  <c r="C23" i="29"/>
  <c r="C22" i="29"/>
  <c r="C21" i="29"/>
  <c r="C20" i="29"/>
  <c r="K8" i="29"/>
  <c r="L25" i="29"/>
  <c r="B8" i="29"/>
  <c r="B25" i="29"/>
  <c r="K7" i="29"/>
  <c r="L24" i="29"/>
  <c r="B7" i="29"/>
  <c r="B24" i="29"/>
  <c r="K6" i="29"/>
  <c r="T23" i="29"/>
  <c r="I6" i="29"/>
  <c r="P23" i="29"/>
  <c r="H6" i="29"/>
  <c r="N23" i="29"/>
  <c r="G6" i="29"/>
  <c r="L23" i="29"/>
  <c r="B6" i="29"/>
  <c r="B23" i="29"/>
  <c r="I5" i="29"/>
  <c r="P22" i="29"/>
  <c r="H5" i="29"/>
  <c r="N22" i="29"/>
  <c r="G5" i="29"/>
  <c r="L22" i="29"/>
  <c r="I4" i="29"/>
  <c r="P21" i="29"/>
  <c r="H4" i="29"/>
  <c r="N21" i="29"/>
  <c r="G4" i="29"/>
  <c r="L21" i="29"/>
  <c r="B4" i="29"/>
  <c r="B21" i="29"/>
  <c r="I3" i="29"/>
  <c r="P20" i="29"/>
  <c r="H3" i="29"/>
  <c r="N20" i="29"/>
  <c r="G3" i="29"/>
  <c r="L20" i="29"/>
  <c r="B3" i="29"/>
  <c r="B20" i="29"/>
  <c r="K6" i="27"/>
  <c r="D6" i="27"/>
  <c r="C6" i="27"/>
  <c r="B6" i="27"/>
  <c r="A6" i="27"/>
  <c r="K5" i="27"/>
  <c r="D5" i="27"/>
  <c r="C5" i="27"/>
  <c r="B5" i="27"/>
  <c r="A5" i="27"/>
  <c r="K4" i="27"/>
  <c r="D4" i="27"/>
  <c r="C4" i="27"/>
  <c r="B4" i="27"/>
  <c r="A4" i="27"/>
  <c r="K3" i="27"/>
  <c r="D3" i="27"/>
  <c r="C3" i="27"/>
  <c r="B3" i="27"/>
  <c r="A3" i="27"/>
  <c r="AL49" i="5"/>
  <c r="AJ49" i="5"/>
  <c r="AI49" i="5"/>
  <c r="D49" i="5"/>
  <c r="AL48" i="5"/>
  <c r="AJ48" i="5"/>
  <c r="AI48" i="5"/>
  <c r="D48" i="5"/>
  <c r="AL47" i="5"/>
  <c r="AJ47" i="5"/>
  <c r="AI47" i="5"/>
  <c r="D47" i="5"/>
  <c r="AL46" i="5"/>
  <c r="AJ46" i="5"/>
  <c r="AI46" i="5"/>
  <c r="D46" i="5"/>
  <c r="AL45" i="5"/>
  <c r="AJ45" i="5"/>
  <c r="AI45" i="5"/>
  <c r="D45" i="5"/>
  <c r="AL44" i="5"/>
  <c r="AJ44" i="5"/>
  <c r="AI44" i="5"/>
  <c r="D44" i="5"/>
  <c r="AL43" i="5"/>
  <c r="AJ43" i="5"/>
  <c r="AI43" i="5"/>
  <c r="D43" i="5"/>
  <c r="AL42" i="5"/>
  <c r="AJ42" i="5"/>
  <c r="AI42" i="5"/>
  <c r="D42" i="5"/>
  <c r="AL41" i="5"/>
  <c r="AJ41" i="5"/>
  <c r="AI41" i="5"/>
  <c r="D41" i="5"/>
  <c r="AL40" i="5"/>
  <c r="AJ40" i="5"/>
  <c r="AI40" i="5"/>
  <c r="D40" i="5"/>
  <c r="AL39" i="5"/>
  <c r="AJ39" i="5"/>
  <c r="AI39" i="5"/>
  <c r="D39" i="5"/>
  <c r="AL38" i="5"/>
  <c r="AJ38" i="5"/>
  <c r="AI38" i="5"/>
  <c r="D38" i="5"/>
  <c r="AL37" i="5"/>
  <c r="AJ37" i="5"/>
  <c r="AI37" i="5"/>
  <c r="D37" i="5"/>
  <c r="AL36" i="5"/>
  <c r="AJ36" i="5"/>
  <c r="AI36" i="5"/>
  <c r="D36" i="5"/>
  <c r="AL35" i="5"/>
  <c r="AJ35" i="5"/>
  <c r="AI35" i="5"/>
  <c r="D35" i="5"/>
  <c r="AL34" i="5"/>
  <c r="AJ34" i="5"/>
  <c r="AI34" i="5"/>
  <c r="D34" i="5"/>
  <c r="AL33" i="5"/>
  <c r="AJ33" i="5"/>
  <c r="AI33" i="5"/>
  <c r="D33" i="5"/>
  <c r="AL32" i="5"/>
  <c r="AJ32" i="5"/>
  <c r="AI32" i="5"/>
  <c r="D32" i="5"/>
  <c r="AL31" i="5"/>
  <c r="AJ31" i="5"/>
  <c r="AI31" i="5"/>
  <c r="D31" i="5"/>
  <c r="AL30" i="5"/>
  <c r="AJ30" i="5"/>
  <c r="AI30" i="5"/>
  <c r="D30" i="5"/>
  <c r="AL29" i="5"/>
  <c r="AJ29" i="5"/>
  <c r="AI29" i="5"/>
  <c r="D29" i="5"/>
  <c r="AL28" i="5"/>
  <c r="AJ28" i="5"/>
  <c r="AI28" i="5"/>
  <c r="D28" i="5"/>
  <c r="AL27" i="5"/>
  <c r="AJ27" i="5"/>
  <c r="AI27" i="5"/>
  <c r="D27" i="5"/>
  <c r="AL26" i="5"/>
  <c r="AJ26" i="5"/>
  <c r="AI26" i="5"/>
  <c r="D26" i="5"/>
  <c r="AL25" i="5"/>
  <c r="AJ25" i="5"/>
  <c r="AI25" i="5"/>
  <c r="D25" i="5"/>
  <c r="AL24" i="5"/>
  <c r="AJ24" i="5"/>
  <c r="AI24" i="5"/>
  <c r="D24" i="5"/>
  <c r="AL23" i="5"/>
  <c r="AJ23" i="5"/>
  <c r="AI23" i="5"/>
  <c r="D23" i="5"/>
  <c r="AL22" i="5"/>
  <c r="AJ22" i="5"/>
  <c r="AI22" i="5"/>
  <c r="D22" i="5"/>
  <c r="AL21" i="5"/>
  <c r="AJ21" i="5"/>
  <c r="AI21" i="5"/>
  <c r="D21" i="5"/>
  <c r="AL20" i="5"/>
  <c r="AJ20" i="5"/>
  <c r="AI20" i="5"/>
  <c r="D20" i="5"/>
  <c r="AL19" i="5"/>
  <c r="AJ19" i="5"/>
  <c r="AI19" i="5"/>
  <c r="D19" i="5"/>
  <c r="AL18" i="5"/>
  <c r="AJ18" i="5"/>
  <c r="AI18" i="5"/>
  <c r="D18" i="5"/>
  <c r="AL17" i="5"/>
  <c r="AJ17" i="5"/>
  <c r="AI17" i="5"/>
  <c r="D17" i="5"/>
  <c r="AL16" i="5"/>
  <c r="AJ16" i="5"/>
  <c r="AI16" i="5"/>
  <c r="D16" i="5"/>
  <c r="AL15" i="5"/>
  <c r="AJ15" i="5"/>
  <c r="AI15" i="5"/>
  <c r="D15" i="5"/>
  <c r="AL14" i="5"/>
  <c r="AJ14" i="5"/>
  <c r="AI14" i="5"/>
  <c r="D14" i="5"/>
  <c r="AL13" i="5"/>
  <c r="AJ13" i="5"/>
  <c r="AI13" i="5"/>
  <c r="D13" i="5"/>
  <c r="AL12" i="5"/>
  <c r="AJ12" i="5"/>
  <c r="AI12" i="5"/>
  <c r="D12" i="5"/>
  <c r="AL11" i="5"/>
  <c r="AJ11" i="5"/>
  <c r="AI11" i="5"/>
  <c r="D11" i="5"/>
  <c r="AL10" i="5"/>
  <c r="AJ10" i="5"/>
  <c r="AI10" i="5"/>
  <c r="D10" i="5"/>
  <c r="AL9" i="5"/>
  <c r="AJ9" i="5"/>
  <c r="AI9" i="5"/>
  <c r="D9" i="5"/>
  <c r="AL8" i="5"/>
  <c r="AJ8" i="5"/>
  <c r="AI8" i="5"/>
  <c r="D8" i="5"/>
  <c r="AL7" i="5"/>
  <c r="AJ7" i="5"/>
  <c r="AI7" i="5"/>
  <c r="D7" i="5"/>
  <c r="AL6" i="5"/>
  <c r="AJ6" i="5"/>
  <c r="AI6" i="5"/>
  <c r="D6" i="5"/>
  <c r="AL5" i="5"/>
  <c r="AJ5" i="5"/>
  <c r="AI5" i="5"/>
  <c r="D5" i="5"/>
  <c r="AL4" i="5"/>
  <c r="AJ4" i="5"/>
  <c r="AI4" i="5"/>
  <c r="D4" i="5"/>
  <c r="AL3" i="5"/>
  <c r="AJ3" i="5"/>
  <c r="AI3" i="5"/>
  <c r="D3" i="5"/>
  <c r="AL2" i="5"/>
  <c r="AJ2" i="5"/>
  <c r="AI2" i="5"/>
  <c r="O36" i="4"/>
  <c r="M36" i="4"/>
  <c r="L36" i="4"/>
  <c r="O35" i="4"/>
  <c r="M35" i="4"/>
  <c r="L35" i="4"/>
  <c r="O34" i="4"/>
  <c r="M34" i="4"/>
  <c r="L34" i="4"/>
  <c r="O33" i="4"/>
  <c r="M33" i="4"/>
  <c r="L33" i="4"/>
  <c r="O32" i="4"/>
  <c r="M32" i="4"/>
  <c r="L32" i="4"/>
  <c r="O31" i="4"/>
  <c r="M31" i="4"/>
  <c r="L31" i="4"/>
  <c r="O30" i="4"/>
  <c r="M30" i="4"/>
  <c r="L30" i="4"/>
  <c r="O29" i="4"/>
  <c r="M29" i="4"/>
  <c r="L29" i="4"/>
  <c r="O28" i="4"/>
  <c r="M28" i="4"/>
  <c r="L28" i="4"/>
  <c r="O27" i="4"/>
  <c r="M27" i="4"/>
  <c r="L27" i="4"/>
  <c r="O26" i="4"/>
  <c r="M26" i="4"/>
  <c r="L26" i="4"/>
  <c r="O25" i="4"/>
  <c r="M25" i="4"/>
  <c r="L25" i="4"/>
  <c r="O24" i="4"/>
  <c r="M24" i="4"/>
  <c r="L24" i="4"/>
  <c r="O23" i="4"/>
  <c r="M23" i="4"/>
  <c r="L23" i="4"/>
  <c r="O22" i="4"/>
  <c r="M22" i="4"/>
  <c r="L22" i="4"/>
  <c r="O21" i="4"/>
  <c r="M21" i="4"/>
  <c r="L21" i="4"/>
  <c r="O20" i="4"/>
  <c r="M20" i="4"/>
  <c r="L20" i="4"/>
  <c r="O19" i="4"/>
  <c r="M19" i="4"/>
  <c r="L19" i="4"/>
  <c r="O18" i="4"/>
  <c r="M18" i="4"/>
  <c r="L18" i="4"/>
  <c r="O17" i="4"/>
  <c r="M17" i="4"/>
  <c r="L17" i="4"/>
  <c r="O16" i="4"/>
  <c r="M16" i="4"/>
  <c r="L16" i="4"/>
  <c r="O15" i="4"/>
  <c r="M15" i="4"/>
  <c r="L15" i="4"/>
  <c r="O14" i="4"/>
  <c r="M14" i="4"/>
  <c r="L14" i="4"/>
  <c r="O13" i="4"/>
  <c r="M13" i="4"/>
  <c r="L13" i="4"/>
  <c r="O12" i="4"/>
  <c r="M12" i="4"/>
  <c r="L12" i="4"/>
  <c r="O11" i="4"/>
  <c r="M11" i="4"/>
  <c r="L11" i="4"/>
  <c r="O10" i="4"/>
  <c r="M10" i="4"/>
  <c r="L10" i="4"/>
  <c r="O9" i="4"/>
  <c r="M9" i="4"/>
  <c r="L9" i="4"/>
  <c r="O8" i="4"/>
  <c r="M8" i="4"/>
  <c r="L8" i="4"/>
  <c r="O7" i="4"/>
  <c r="M7" i="4"/>
  <c r="L7" i="4"/>
  <c r="O6" i="4"/>
  <c r="M6" i="4"/>
  <c r="L6" i="4"/>
  <c r="O5" i="4"/>
  <c r="M5" i="4"/>
  <c r="L5" i="4"/>
  <c r="O4" i="4"/>
  <c r="M4" i="4"/>
  <c r="L4" i="4"/>
  <c r="O3" i="4"/>
  <c r="M3" i="4"/>
  <c r="L3" i="4"/>
  <c r="O2" i="4"/>
  <c r="L2" i="4"/>
  <c r="C2" i="28"/>
  <c r="B2" i="28"/>
  <c r="C1" i="28"/>
  <c r="B1" i="28"/>
  <c r="F7" i="10"/>
  <c r="P18" i="4"/>
  <c r="B5" i="29"/>
  <c r="B22" i="29"/>
  <c r="K16" i="10"/>
  <c r="K19" i="10"/>
  <c r="K21" i="10"/>
  <c r="K22" i="10"/>
  <c r="K24" i="10"/>
  <c r="K25" i="10"/>
  <c r="K20" i="10"/>
  <c r="K23" i="10"/>
  <c r="K26" i="10"/>
  <c r="K27" i="10"/>
  <c r="K28" i="10"/>
  <c r="K18" i="10"/>
  <c r="AK25" i="5"/>
  <c r="AK15" i="5"/>
  <c r="AK46" i="5"/>
  <c r="AK6" i="5"/>
  <c r="AK22" i="5"/>
  <c r="AK44" i="5"/>
  <c r="AK45" i="5"/>
  <c r="AK23" i="5"/>
  <c r="AK30" i="5"/>
  <c r="AK18" i="5"/>
  <c r="AK8" i="5"/>
  <c r="AK41" i="5"/>
  <c r="AK14" i="5"/>
  <c r="AK47" i="5"/>
  <c r="AK4" i="5"/>
  <c r="AK9" i="5"/>
  <c r="AK12" i="5"/>
  <c r="AK28" i="5"/>
  <c r="AK48" i="5"/>
  <c r="AK36" i="5"/>
  <c r="AK32" i="5"/>
  <c r="AK33" i="5"/>
  <c r="AK26" i="5"/>
  <c r="AK17" i="5"/>
  <c r="AK16" i="5"/>
  <c r="AK10" i="5"/>
  <c r="AK5" i="5"/>
  <c r="AK37" i="5"/>
  <c r="AK7" i="5"/>
  <c r="AK20" i="5"/>
  <c r="AK13" i="5"/>
  <c r="AK21" i="5"/>
  <c r="AK40" i="5"/>
  <c r="AK38" i="5"/>
  <c r="AK39" i="5"/>
  <c r="AK19" i="5"/>
  <c r="AK49" i="5"/>
  <c r="AK24" i="5"/>
  <c r="AK35" i="5"/>
  <c r="AK29" i="5"/>
  <c r="AK27" i="5"/>
  <c r="AK31" i="5"/>
  <c r="AK11" i="5"/>
  <c r="AK34" i="5"/>
  <c r="AK43" i="5"/>
  <c r="AK2" i="5"/>
  <c r="AK42" i="5"/>
  <c r="AK3" i="5"/>
  <c r="P13" i="4"/>
  <c r="P15" i="4"/>
  <c r="P36" i="4"/>
  <c r="N14" i="4"/>
  <c r="N6" i="4"/>
  <c r="E5" i="4"/>
  <c r="E10" i="4"/>
  <c r="N27" i="4"/>
  <c r="E2" i="4"/>
  <c r="E9" i="4"/>
  <c r="E19" i="4"/>
  <c r="N15" i="4"/>
  <c r="P34" i="4"/>
  <c r="N9" i="4"/>
  <c r="N30" i="4"/>
  <c r="N21" i="4"/>
  <c r="N4" i="4"/>
  <c r="E3" i="4"/>
  <c r="N32" i="4"/>
  <c r="E15" i="4"/>
  <c r="P21" i="4"/>
  <c r="N35" i="4"/>
  <c r="P3" i="4"/>
  <c r="N20" i="4"/>
  <c r="N7" i="4"/>
  <c r="P4" i="4"/>
  <c r="N8" i="4"/>
  <c r="N17" i="4"/>
  <c r="E24" i="4"/>
  <c r="E25" i="4"/>
  <c r="N18" i="4"/>
  <c r="E26" i="4"/>
  <c r="N26" i="4"/>
  <c r="P31" i="4"/>
  <c r="N28" i="4"/>
  <c r="E6" i="4"/>
  <c r="E35" i="4"/>
  <c r="P14" i="4"/>
  <c r="E23" i="4"/>
  <c r="N25" i="4"/>
  <c r="P10" i="4"/>
  <c r="N36" i="4"/>
  <c r="N12" i="4"/>
  <c r="E21" i="4"/>
  <c r="P17" i="4"/>
  <c r="P12" i="4"/>
  <c r="P2" i="4"/>
  <c r="E20" i="4"/>
  <c r="P22" i="4"/>
  <c r="P33" i="4"/>
  <c r="P20" i="4"/>
  <c r="P11" i="4"/>
  <c r="E29" i="4"/>
  <c r="N33" i="4"/>
  <c r="N29" i="4"/>
  <c r="P25" i="4"/>
  <c r="P26" i="4"/>
  <c r="P24" i="4"/>
  <c r="P28" i="4"/>
  <c r="N10" i="4"/>
  <c r="E7" i="4"/>
  <c r="P9" i="4"/>
  <c r="P32" i="4"/>
  <c r="P35" i="4"/>
  <c r="P16" i="4"/>
  <c r="E16" i="4"/>
  <c r="E22" i="4"/>
  <c r="N11" i="4"/>
  <c r="P23" i="4"/>
  <c r="N5" i="4"/>
  <c r="N16" i="4"/>
  <c r="N3" i="4"/>
  <c r="E11" i="4"/>
  <c r="P30" i="4"/>
  <c r="N24" i="4"/>
  <c r="E30" i="4"/>
  <c r="N34" i="4"/>
  <c r="P5" i="4"/>
  <c r="N31" i="4"/>
  <c r="P19" i="4"/>
  <c r="N22" i="4"/>
  <c r="E13" i="4"/>
  <c r="N13" i="4"/>
  <c r="E32" i="4"/>
  <c r="N2" i="4"/>
  <c r="E17" i="4"/>
  <c r="N23" i="4"/>
  <c r="E8" i="4"/>
  <c r="E18" i="4"/>
  <c r="E34" i="4"/>
  <c r="N19" i="4"/>
  <c r="P6" i="4"/>
  <c r="P27" i="4"/>
  <c r="P7" i="4"/>
  <c r="P8" i="4"/>
  <c r="E14" i="4"/>
  <c r="E36" i="4"/>
  <c r="E27" i="4"/>
  <c r="E12" i="4"/>
  <c r="E33" i="4"/>
  <c r="P29" i="4"/>
  <c r="E31" i="4"/>
  <c r="E28" i="4"/>
  <c r="E4" i="4"/>
  <c r="K2" i="10"/>
  <c r="K5" i="10"/>
  <c r="K7" i="10"/>
  <c r="K8" i="10"/>
  <c r="K9" i="10"/>
  <c r="K10" i="10"/>
  <c r="K12" i="10"/>
  <c r="K3" i="10"/>
  <c r="K4" i="10"/>
  <c r="K11" i="10"/>
  <c r="K13" i="10"/>
  <c r="K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wangfei</author>
  </authors>
  <commentList>
    <comment ref="F1" authorId="0" shapeId="0" xr:uid="{00000000-0006-0000-0400-000002000000}">
      <text>
        <r>
          <rPr>
            <b/>
            <sz val="9"/>
            <rFont val="方正书宋_GBK"/>
            <charset val="134"/>
          </rPr>
          <t>与设备清单sheet中的“设备型号”一致即可，无须匹配云调中的设备型号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wangfei</author>
    <author>xiefy</author>
  </authors>
  <commentList>
    <comment ref="E1" authorId="0" shapeId="0" xr:uid="{00000000-0006-0000-0500-000001000000}">
      <text>
        <r>
          <rPr>
            <b/>
            <sz val="9"/>
            <rFont val="方正书宋_GBK"/>
            <charset val="134"/>
          </rPr>
          <t>与设备清单sheet中的“设备型号”一致即可，无须匹配云调中的设备型号</t>
        </r>
      </text>
    </comment>
    <comment ref="AD1" authorId="1" shapeId="0" xr:uid="{57F7A30C-A219-4494-A77E-DFE35388C9F6}">
      <text>
        <r>
          <rPr>
            <b/>
            <sz val="9"/>
            <color indexed="81"/>
            <rFont val="宋体"/>
            <family val="3"/>
            <charset val="134"/>
          </rPr>
          <t>xiefy:</t>
        </r>
        <r>
          <rPr>
            <sz val="9"/>
            <color indexed="81"/>
            <rFont val="宋体"/>
            <family val="3"/>
            <charset val="134"/>
          </rPr>
          <t xml:space="preserve">
实际值
格式
2*960GBSSD;12*8TBSATA</t>
        </r>
      </text>
    </comment>
    <comment ref="AE1" authorId="1" shapeId="0" xr:uid="{9A12AAB1-80EE-40FB-9791-D76C0C17ED74}">
      <text>
        <r>
          <rPr>
            <b/>
            <sz val="9"/>
            <color indexed="81"/>
            <rFont val="宋体"/>
            <family val="3"/>
            <charset val="134"/>
          </rPr>
          <t>xiefy:</t>
        </r>
        <r>
          <rPr>
            <sz val="9"/>
            <color indexed="81"/>
            <rFont val="宋体"/>
            <family val="3"/>
            <charset val="134"/>
          </rPr>
          <t xml:space="preserve">
实际值
举例
2*10GE;2*GE;2*10GE</t>
        </r>
      </text>
    </comment>
  </commentList>
</comments>
</file>

<file path=xl/sharedStrings.xml><?xml version="1.0" encoding="utf-8"?>
<sst xmlns="http://schemas.openxmlformats.org/spreadsheetml/2006/main" count="1998" uniqueCount="969">
  <si>
    <t>模板名称</t>
  </si>
  <si>
    <t>0号表-天翼云集成实施基本信息表</t>
  </si>
  <si>
    <t>模板版本</t>
  </si>
  <si>
    <t>V3</t>
  </si>
  <si>
    <t>模板描述</t>
  </si>
  <si>
    <t>该信息表记录了集成实施的基本信息内容</t>
  </si>
  <si>
    <t>模板说明</t>
  </si>
  <si>
    <r>
      <rPr>
        <sz val="11"/>
        <color theme="1"/>
        <rFont val="DengXian"/>
      </rPr>
      <t>一、红色【Sheet】为信息补充修改项，灰色【Sheet】为字典类型表，不需要修改，可以查看。
二、</t>
    </r>
    <r>
      <rPr>
        <sz val="11"/>
        <color rgb="FFFF0000"/>
        <rFont val="宋体"/>
        <family val="3"/>
        <charset val="134"/>
      </rPr>
      <t>网络设备、服务器设备【型号】取值就只能是型号，不能加入品牌</t>
    </r>
    <r>
      <rPr>
        <sz val="11"/>
        <color theme="1"/>
        <rFont val="DengXian"/>
      </rPr>
      <t>。
三、红色sheet内容，请按此模板为准，如需修改，请修改后添加到修改内容记录里。</t>
    </r>
    <r>
      <rPr>
        <sz val="11"/>
        <color theme="1"/>
        <rFont val="DengXian"/>
      </rPr>
      <t xml:space="preserve">
四、设备清单的【设备名称】列请和网络设备、服务器设备的【系统名称】保持一致，排除后缀。注：当有括号时请注意两个</t>
    </r>
    <r>
      <rPr>
        <sz val="11"/>
        <color theme="1"/>
        <rFont val="DengXian"/>
      </rPr>
      <t xml:space="preserve">sheet名称统一。
</t>
    </r>
  </si>
  <si>
    <t>根据0号表修改内容记录如下：</t>
  </si>
  <si>
    <t>修改日期</t>
  </si>
  <si>
    <t>版本修改内容</t>
  </si>
  <si>
    <t>修改人</t>
  </si>
  <si>
    <t>1、0号表【服务器】表格标题“CPU、内存”与原不同，现改为copy的方式。
2. 设备配置获取方式调整：设备清单表格中去除设备名称为空的行，设备名称和配置作为配置主键
3. 0号表网络设备表格标题“设备版本号（厂商反馈）”与原规则定义不同，原格式为“设备版本号"做了修改
4. 0号表IP_VLAN_AS中缺失”私网管理“字段，增加了此字段
5、机架判断方式做了修改，考虑了机架数据形式：A01、202、0202、1020等类型。
6、转固表修改了【电话】列名改为【现场电话】</t>
  </si>
  <si>
    <t>何宏生、王斐</t>
  </si>
  <si>
    <t>1、设备标牌功率、资产原值列的取值，可以从sheet【功耗表】【资产原值】
2、转固表：厂商联系方式和电话取值sheet【原厂售后电话】根据品牌匹配电话号码。</t>
  </si>
  <si>
    <t>1、根据网络设备、服务器设备设里设备标签去匹配设备和型号，去【品牌字典表】里做校验。
如没有品牌和型号，提示：待确认</t>
  </si>
  <si>
    <t>钱佳豪、何宏生、王斐</t>
  </si>
  <si>
    <t>1、05机柜导入表，增加【产品线】列，内容为“待确认”
2、机柜表优化了列：是否付费，类型，内容改为“待确认”</t>
  </si>
  <si>
    <t>张进文、何宏生、王斐</t>
  </si>
  <si>
    <r>
      <rPr>
        <sz val="11"/>
        <color theme="1"/>
        <rFont val="DengXian"/>
      </rPr>
      <t>1、为了让网络设备、服务器设备等表的型号、品牌更准确，现确定取值方式：通过0号表的网络设备、服务器设备表的型号值到【品牌字典表】里匹配型号和品牌。</t>
    </r>
    <r>
      <rPr>
        <sz val="11"/>
        <color rgb="FFFF0000"/>
        <rFont val="宋体"/>
        <family val="3"/>
        <charset val="134"/>
      </rPr>
      <t>——谢方勇确认</t>
    </r>
  </si>
  <si>
    <r>
      <rPr>
        <sz val="11"/>
        <color theme="1"/>
        <rFont val="DengXian"/>
      </rPr>
      <t>1、01号表设备序列号取值报错-已修改
2、02、99号表增加了列名：</t>
    </r>
    <r>
      <rPr>
        <sz val="11"/>
        <color rgb="FFFF0000"/>
        <rFont val="宋体"/>
        <family val="3"/>
        <charset val="134"/>
      </rPr>
      <t>SSD、SAS、SATA</t>
    </r>
    <r>
      <rPr>
        <sz val="11"/>
        <color theme="1"/>
        <rFont val="DengXian"/>
      </rPr>
      <t>、</t>
    </r>
    <r>
      <rPr>
        <sz val="11"/>
        <color rgb="FFFF0000"/>
        <rFont val="宋体"/>
        <family val="3"/>
        <charset val="134"/>
      </rPr>
      <t>硬盘配置</t>
    </r>
    <r>
      <rPr>
        <sz val="11"/>
        <color theme="1"/>
        <rFont val="DengXian"/>
      </rPr>
      <t>。修改了</t>
    </r>
    <r>
      <rPr>
        <sz val="11"/>
        <color rgb="FFFF0000"/>
        <rFont val="宋体"/>
        <family val="3"/>
        <charset val="134"/>
      </rPr>
      <t>操作系统</t>
    </r>
    <r>
      <rPr>
        <sz val="11"/>
        <color theme="1"/>
        <rFont val="DengXian"/>
      </rPr>
      <t>的取值待确认
3、25号转固表表</t>
    </r>
    <r>
      <rPr>
        <sz val="11"/>
        <color rgb="FFFF0000"/>
        <rFont val="宋体"/>
        <family val="3"/>
        <charset val="134"/>
      </rPr>
      <t>型号</t>
    </r>
    <r>
      <rPr>
        <sz val="11"/>
        <color theme="1"/>
        <rFont val="DengXian"/>
      </rPr>
      <t>的取值改为：</t>
    </r>
    <r>
      <rPr>
        <sz val="11"/>
        <color rgb="FFFF0000"/>
        <rFont val="宋体"/>
        <family val="3"/>
        <charset val="134"/>
      </rPr>
      <t>setJoinSheet</t>
    </r>
    <r>
      <rPr>
        <sz val="11"/>
        <color theme="1"/>
        <rFont val="DengXian"/>
      </rPr>
      <t xml:space="preserve">
4、27号普罗米修斯表，</t>
    </r>
    <r>
      <rPr>
        <sz val="11"/>
        <color rgb="FFFF0000"/>
        <rFont val="宋体"/>
        <family val="3"/>
        <charset val="134"/>
      </rPr>
      <t>mode</t>
    </r>
    <r>
      <rPr>
        <sz val="11"/>
        <color theme="1"/>
        <rFont val="DengXian"/>
      </rPr>
      <t>取值改为直接copy0号表网络设备</t>
    </r>
    <r>
      <rPr>
        <sz val="11"/>
        <color rgb="FFFF0000"/>
        <rFont val="宋体"/>
        <family val="3"/>
        <charset val="134"/>
      </rPr>
      <t xml:space="preserve">型号——张进文提出
</t>
    </r>
    <r>
      <rPr>
        <sz val="11"/>
        <rFont val="宋体"/>
        <family val="3"/>
        <charset val="134"/>
      </rPr>
      <t>5、31号网络设备4A纳管表</t>
    </r>
    <r>
      <rPr>
        <sz val="11"/>
        <color rgb="FFFF0000"/>
        <rFont val="宋体"/>
        <family val="3"/>
        <charset val="134"/>
      </rPr>
      <t>资产名称（资产名称不能重复）取值为</t>
    </r>
    <r>
      <rPr>
        <sz val="11"/>
        <rFont val="宋体"/>
        <family val="3"/>
        <charset val="134"/>
      </rPr>
      <t>网络设备堆叠后的名称。</t>
    </r>
  </si>
  <si>
    <t>2022年12月2号</t>
  </si>
  <si>
    <t>1、更新优化网络设备上传表内容（型号列、产品线列、设备业务类型、设备标牌功率、资产原值、到货时间）
2、更新优化网络设备导入表内容（产品线列、设备业务类型、设备标牌功率、资产原值、到货时间）
3、0号数据表（堆叠后名称/M-LAG（）：列数据内容不能全部为空）
4、0号表数据表内容要求：（CPU列、U位置、机架、设备高度等列）清空前后空字符串或者忽略错误，否则会出现数据生成不出来的情况。</t>
  </si>
  <si>
    <t>2022年12月8号</t>
  </si>
  <si>
    <t>1、交维报表功能优化：适配兼容ct4.0的标签规范
2、CT4.0交维0号数据表变化:网络设备、服务器设备的设备标签（如：HAZZ-122-4-03-A1P1-CSW-H12508-12U06）</t>
  </si>
  <si>
    <t>分类</t>
  </si>
  <si>
    <t>条目</t>
  </si>
  <si>
    <t>内容</t>
  </si>
  <si>
    <t>备注</t>
  </si>
  <si>
    <t>项目</t>
  </si>
  <si>
    <t>中国电信天翼云2022年河南省业务上云资源池建设工程</t>
  </si>
  <si>
    <t>问集成交付部项目经理</t>
  </si>
  <si>
    <t>项目编号</t>
  </si>
  <si>
    <t>22HQ000726001</t>
  </si>
  <si>
    <t>投资类型</t>
  </si>
  <si>
    <t>云公司投资</t>
  </si>
  <si>
    <t>电信集团投资/电信集团成本/云公司投资/云公司成本/客户投资/客户成本</t>
    <phoneticPr fontId="51" type="noConversion"/>
  </si>
  <si>
    <t>资源池</t>
  </si>
  <si>
    <t>郑州3</t>
  </si>
  <si>
    <t>省份</t>
  </si>
  <si>
    <t>河南</t>
  </si>
  <si>
    <t>市</t>
  </si>
  <si>
    <t>郑州</t>
  </si>
  <si>
    <t>工期</t>
  </si>
  <si>
    <t>1期</t>
  </si>
  <si>
    <t>项目</t>
    <phoneticPr fontId="51" type="noConversion"/>
  </si>
  <si>
    <t>业务类型</t>
    <phoneticPr fontId="51" type="noConversion"/>
  </si>
  <si>
    <t>公有云</t>
    <phoneticPr fontId="51" type="noConversion"/>
  </si>
  <si>
    <t>公有云/混合云/专享云/私有云</t>
    <phoneticPr fontId="51" type="noConversion"/>
  </si>
  <si>
    <t>需从云调中查询相应的机房信息，因项目可能涉及多个机房，故用变量替换</t>
    <phoneticPr fontId="51" type="noConversion"/>
  </si>
  <si>
    <t>设备到货时间</t>
  </si>
  <si>
    <t>2022-11-10</t>
  </si>
  <si>
    <t>问监理</t>
    <phoneticPr fontId="51" type="noConversion"/>
  </si>
  <si>
    <t>机柜机位数</t>
    <phoneticPr fontId="51" type="noConversion"/>
  </si>
  <si>
    <t>机架的U位数，看设计图纸</t>
  </si>
  <si>
    <t>电力输入形式</t>
  </si>
  <si>
    <t>双路UPS</t>
  </si>
  <si>
    <t>问设计院</t>
  </si>
  <si>
    <t>机柜规格（A）</t>
  </si>
  <si>
    <t>PDU总容量</t>
  </si>
  <si>
    <t>机柜功率</t>
    <phoneticPr fontId="51" type="noConversion"/>
  </si>
  <si>
    <t>4.8KW</t>
    <phoneticPr fontId="51" type="noConversion"/>
  </si>
  <si>
    <t>编码缩写</t>
    <phoneticPr fontId="51" type="noConversion"/>
  </si>
  <si>
    <t>HAZZ</t>
  </si>
  <si>
    <t>河南HA,湖南HN,海南HI,详见01.天翼云科技有限公司数据机房数据设备命名规范v2.5.4</t>
  </si>
  <si>
    <t>SNMP/NTP-1</t>
  </si>
  <si>
    <t>10.13.1.136</t>
  </si>
  <si>
    <t>云调采集机-1</t>
  </si>
  <si>
    <t>SNMP/NTP-2</t>
  </si>
  <si>
    <t>10.13.1.137</t>
  </si>
  <si>
    <t>云调采集机-2</t>
  </si>
  <si>
    <t>类别</t>
    <phoneticPr fontId="51" type="noConversion"/>
  </si>
  <si>
    <t>序号</t>
  </si>
  <si>
    <t>所属区域（如有分区请填写）</t>
  </si>
  <si>
    <t>设备名称</t>
  </si>
  <si>
    <t>单位</t>
  </si>
  <si>
    <t>总数</t>
  </si>
  <si>
    <t>配置</t>
  </si>
  <si>
    <t>品牌</t>
  </si>
  <si>
    <t>配对列判断-服务器和网络公式不同</t>
  </si>
  <si>
    <t>产品线</t>
  </si>
  <si>
    <t>设备业务类型</t>
    <phoneticPr fontId="51" type="noConversion"/>
  </si>
  <si>
    <t>CPU</t>
    <phoneticPr fontId="51" type="noConversion"/>
  </si>
  <si>
    <t>内存</t>
  </si>
  <si>
    <t>资产原值（除税价）</t>
  </si>
  <si>
    <t>实际功率(W)</t>
  </si>
  <si>
    <t>设备版本号</t>
    <phoneticPr fontId="51" type="noConversion"/>
  </si>
  <si>
    <t>服务器</t>
  </si>
  <si>
    <t>宿主机服务器</t>
  </si>
  <si>
    <t>台</t>
  </si>
  <si>
    <t>CPU：2*Intel 8378C(38Core，2.8 GHz)
内存：1024GB（16*64G）
系统盘：2*480G SATA SSD                                                      
阵列卡：1块独立RAID卡,2G Cache,端口数≥8,端口速率:12Gb/s,配置电池或者电容,支持RAID0、1、10、50、60以及直通
网卡：1*双口GbE网卡，2*双口25GbE网卡(SFP28，配4个多模光模块，支持虚拟机多队列技术、SRIOV和DPDK，按NUMA平衡配置)
远程控制系统及接口(含管理软件使用许可,支持IPMI2.0接口协议)：独立1口1GbE,KVM over IP
电源：双电源，冗余配置</t>
  </si>
  <si>
    <t>中兴</t>
  </si>
  <si>
    <t>ZXCLOUD R5300 G4X</t>
  </si>
  <si>
    <t>弹性计算产品线</t>
    <phoneticPr fontId="51" type="noConversion"/>
  </si>
  <si>
    <t>业务集群宿主机</t>
  </si>
  <si>
    <t>2C38核</t>
    <phoneticPr fontId="51" type="noConversion"/>
  </si>
  <si>
    <t>16*64GB</t>
    <phoneticPr fontId="51" type="noConversion"/>
  </si>
  <si>
    <t>550W</t>
    <phoneticPr fontId="51" type="noConversion"/>
  </si>
  <si>
    <t>2</t>
  </si>
  <si>
    <t>弹性裸金属服务器-1</t>
  </si>
  <si>
    <t>CPU: 2*6348(28Core，2.6 GHz) 
内存：512GB（16*32G）
系统盘:2*480GB SATA SSD 
数据盘:2×1.92TB 2.5" SATA SSD                                                  
阵列卡：1块独立RAID卡,2G Cache,端口数≥8,端口速率:12Gb/s,配置电池或者电容,支持RAID0、1、10、50、60以及直通
网卡：1*双口GE网卡，1*双口25GE智能网卡（Mellanox MBF2H332A-AENOT，必须支持SOL）
远程控制系统及接口(含管理软件使用许可,支持IPMI2.0接口协议)：独立1口1GbE,KVM over IP
电源：双电源，冗余配置</t>
  </si>
  <si>
    <t>超聚变</t>
  </si>
  <si>
    <t>2288HV6</t>
  </si>
  <si>
    <t>物理裸机</t>
  </si>
  <si>
    <t>2C28核</t>
    <phoneticPr fontId="51" type="noConversion"/>
  </si>
  <si>
    <t>16*32GB</t>
    <phoneticPr fontId="51" type="noConversion"/>
  </si>
  <si>
    <t>3</t>
  </si>
  <si>
    <t>弹性裸金属服务器-2</t>
  </si>
  <si>
    <t>CPU: 2*6348 (28Core，2.6 GHz) 
内存：512GB（16*32G）
系统盘:2*960GB SATA SSD RAID1                                                  
阵列卡：1块独立RAID卡,2G Cache,端口数≥8,端口速率:12Gb/s,配置电池或者电容,支持RAID0、1、10、50、60以及直通
网卡：1*双口GE网卡，1*双口25GE智能网卡（Mellanox MBF2H332A-AENOT，必须支持SOL）
远程控制系统及接口(含管理软件使用许可,支持IPMI2.0接口协议)：独立1口1GbE,KVM over IP
电源：双电源，冗余配置</t>
  </si>
  <si>
    <t>4</t>
  </si>
  <si>
    <t>弹性裸金属服务器-3</t>
  </si>
  <si>
    <t>CPU: 2*6348 (28Core，2.6 GHz) 
内存：512GB（16*32G）
系统盘:2*480GB SATA SSD
数据盘:2*3.2TB U.2 NVMe SSD盘,热插拔,随机写5年3DWPD，按NUMA平衡配置                                                       
阵列卡：1块独立RAID卡,2G Cache,端口数≥8,端口速率:12Gb/s,配置电池或者电容,支持RAID0、1、10、50、60以及直通
网卡：1*双口GE网卡，1*双口25GE智能网卡（Mellanox MBF2H332A-AENOT，必须支持SOL）
远程控制系统及接口(含管理软件使用许可,支持IPMI2.0接口协议)：独立1口1GbE,KVM over IP
电源：双电源，冗余配置</t>
  </si>
  <si>
    <t>5</t>
  </si>
  <si>
    <t>块存储（性能型）服务器</t>
  </si>
  <si>
    <t>CPU：2*Kunpeng 920 7260(64 Cores,2.6GHz)
内存：512GB(32GB×16)
系统盘:2*480GB 2.5" SATA  SSD，热插拔（企业级、5年1DPWD；系统盘接主板SATA口，或选择内置M.2）
数据盘：8*7.68TB U.2 NVMe SSD盘，热插拔，随机写 5年1DWPD，按NUMA平衡配置
阵列卡：系统盘控制器接口从桥片引出，1块独立RAID卡,2G Cache,端口数≥8,端口速率:12Gb/s,配置电池或者电容,支持RAID0、1、10、50、60以及直通
网卡：1*双口GE+2*双口25GE网卡(SFP28，配4个多模光模块，支持虚拟机多队列技术、SRIOV和DPDK，按NUMA平衡配置)
远程控制系统及接口(含管理软件使用许可,支持IPMI2.0接口协议)：独立1口1GbE,KVM over IP
电源：双电源，冗余配置</t>
  </si>
  <si>
    <t>虹信</t>
  </si>
  <si>
    <t>TG225 B1</t>
  </si>
  <si>
    <t>存储服务器</t>
  </si>
  <si>
    <t>2C64核</t>
    <phoneticPr fontId="51" type="noConversion"/>
  </si>
  <si>
    <t>6</t>
  </si>
  <si>
    <t>块存储（均衡型-国产）服务器</t>
  </si>
  <si>
    <t>CPU：2*Kunpeng 920 5250(48 Cores,2.6GHz)
内存：256GB (32GB×8)
系统盘: 2*480GB 2.5 SATA SSD支持热插拔
数据盘: 12*8TB SATA
缓存盘：2×3.2TB PCIe NVMe SSD卡,随机写5年3DWPD,按NUMA平衡配置
1块独立RAID卡，2G Cache，端口数≥8，端口速率:12Gb/s，配置电池或者电容；支持RAID0、1、10、50、60以及直通；
1张SAS直通卡，端口数≥16，端口速率12Gb/s，可管理所有数据盘（Broadcom芯片方案）
1×双口GE网卡；
2×双口25GE网卡(SFP28，配4个多模光模块，支持虚拟机多队列技术、SRIOV和DPDK，按NUMA平衡配置)
远程控制系统及接口(含管理软件使用许可,支持IPMI2.0接口协议)：独立1口1GbE,KVM over IP
电源：双电源，冗余配置</t>
  </si>
  <si>
    <t>2C48核</t>
    <phoneticPr fontId="51" type="noConversion"/>
  </si>
  <si>
    <t>文件存储（存储）服务器</t>
  </si>
  <si>
    <t>存储服务器：
CPU: 2*Intel 6348 (28Core,2.60 GHz)
内存：512GB（16*32G）
系统盘：2*480G SATA SSD                                                               
数据盘：12×7.68TB U.2 NVMe SSD盘,热插拔,随机写 5年1DWPD,按NUMA平衡配置
阵列卡：系统盘控制器接口从桥片引出，1块独立RAID卡,2G Cache,端口数≥8,端口速率:12Gb/s,配置电池或者电容,支持RAID0、1、10、50、60以及直通
网卡：1×双口GbE网卡；2×双口25GbE网卡(SFP28,配4个多模光模块,支持虚拟机多队列技术、SRIOV和DPDK,按NUMA平衡配置)
远程控制系统及接口(含管理软件使用许可,支持IPMI2.0接口协议)：独立1口1GbE,KVM over IP
电源：双电源，冗余配置</t>
  </si>
  <si>
    <t>8</t>
  </si>
  <si>
    <t>文件存储（管理）服务器</t>
  </si>
  <si>
    <t>管理服务器：
CPU: 2*Intel 4316 (20 Cores,2.30 GHz)
内存：384GB(16GB×24)
系统盘:2*480GB 2.5" SATA SSD,热插拔
数据盘:2*960GB 2.5" SATA 5年1DWPD  SSD,热插拔                                                           
阵列卡：1块独立RAID卡,2G Cache,端口数≥8,端口速率:12Gb/s,配置电池或者电容;支持RAID0、1、10、50、60以及直通
网卡：1*双口GbE网卡；2*双口25GbE网卡(SFP28,配4个多模光模块,支持虚拟机多队列技术、SRIOV和DPDK,按NUMA平衡配置、中断队列数大于10)
远程控制系统及接口(含管理软件使用许可,支持IPMI2.0接口协议)：独立1口1GbE,KVM over IP
电源：双电源，冗余配置</t>
  </si>
  <si>
    <t>2C20核</t>
    <phoneticPr fontId="51" type="noConversion"/>
  </si>
  <si>
    <t>9</t>
  </si>
  <si>
    <t>文件存储（网关）服务器</t>
  </si>
  <si>
    <t>存储网关：
CPU: 2*Intel 6348 (28Core,2.60 GHz)
内存：512GB（16*32G）
系统盘：2*480G SATA SSD 
数据盘: 2*1.8TB 2.5" SAS HDD，热插拔；                                                 
阵列卡：1块独立RAID卡,2G Cache,端口数≥8,端口速率:12Gb/s,配置电池或者电容,支持RAID0、1、10、50、60以及直通
网卡：1*双口GE；4*双口25GE（SFP28,配8个多模光模块,支持虚拟机多队列技术、SRIOV和DPDK、按NUMA平衡配置）
远程控制系统及接口(含管理软件使用许可,支持IPMI2.0接口协议)：独立1口1GbE,KVM over IP
电源：双电源，冗余配置</t>
  </si>
  <si>
    <t>10</t>
  </si>
  <si>
    <t>网元服务器</t>
  </si>
  <si>
    <t>CPU: 2*Intel 8378A(32Core，3.0 GHz) TDP 300W
内存：1024GB（16*64GB）
系统盘:2*480GB 2.5" SATA  SSD，热插拔 
阵列卡：1块独立RAID卡，2G Cache，端口数≥8，端口速率:12Gb/s，配置电池或者电容；支持RAID0、1、10、50、60以及直通
网卡：1x双口GE网卡，4×双口25GE网卡(SFP28，配8个多模光模块，支持虚拟机多队列技术、SRIOV和DPDK，2块网卡配置在NUMA0，2块网卡配置在NUMA1) (备注：25G网卡兼容列表：
Mellanox cx5 25GE双口 （MCX512A-ACAT）
Mellanox cx6 dx 25GE双口 （MCX621102AN-ADAT）
Intel E810（Intel E810-XXVDA2 25G双口）
以上网卡均需包含网卡芯片厂商的技术支持服务)
远程控制系统及接口(含管理软件使用许可，支持IPMI2.0接口协议)：独立1口1GE，KVM over IP
电源：双电源，冗余配置</t>
  </si>
  <si>
    <t>计算服务器</t>
  </si>
  <si>
    <t>2C32核</t>
    <phoneticPr fontId="51" type="noConversion"/>
  </si>
  <si>
    <t>11</t>
  </si>
  <si>
    <t>管理服务器</t>
  </si>
  <si>
    <t>CPU：2*Intel 8378C(38Core，2.80 GHz)
内存：1024GB（16*64GB）
系统盘: 2*480GB 2.5 SATA SSD支持热插拔
数据盘：1*7.68TB NVMe SSD
阵列卡：1块独立RAID卡，2G Cache，端口数≥8，端口速率:12Gb/s，配置电池或者电容；支持RAID0、1、10、50、60以及直通；
网卡：1*双口GE网卡；2*双口25GE网卡(SFP28，配4个多模光模块，支持虚拟机多队列技术、SRIOV和DPDK，按NUMA平衡配置)
远程控制系统及接口(含管理软件使用许可，支持IPMI2.0接口协议)：独立1口1GE，KVM over IP
电源：双电源，冗余配置</t>
  </si>
  <si>
    <t>12</t>
  </si>
  <si>
    <t>抗Ddos服务器</t>
  </si>
  <si>
    <t>CPU: 2*Intel 6348(28Core,2.60 GHz)  内存： 512G
1)系统盘:2×480GB 2.5" SATA SSD,热插拔
2)数据盘:4×1.8TB 2.5" SAS HDD,热插拔
3）网卡： 82599ES 10-Gigabit SFI/SFP+ Network Connection 10fb（10G卡），5张，单卡双口，板载千兆网卡接线</t>
  </si>
  <si>
    <t>网络设备</t>
  </si>
  <si>
    <t>1</t>
  </si>
  <si>
    <t>核心交换机</t>
  </si>
  <si>
    <t>1*48端口10GE以太网光接口板(FD-G,SFP+)；
1*36端口40GE以太网光接口板(FD-G,QSFP+)；
2*18端口100GE以太网光接口板（QSFP28）；</t>
  </si>
  <si>
    <t>新华三</t>
  </si>
  <si>
    <t>S12508G-AF</t>
  </si>
  <si>
    <t>20000</t>
    <phoneticPr fontId="51" type="noConversion"/>
  </si>
  <si>
    <t>150W</t>
    <phoneticPr fontId="51" type="noConversion"/>
  </si>
  <si>
    <t>25Gleaf交换机（裸金属）</t>
  </si>
  <si>
    <t>25GE交换机：48×25GE 光口＋6×100GE 光口，支持堆叠,支持IPv6</t>
  </si>
  <si>
    <t>锐捷</t>
  </si>
  <si>
    <t>RG-S6510-48VS8CQ</t>
  </si>
  <si>
    <t>25Gleaf交换机（宿主机+存储）</t>
  </si>
  <si>
    <t>S6825-54HF</t>
  </si>
  <si>
    <t>25Gleaf交换机（功能区）</t>
  </si>
  <si>
    <t>管理核心交换机</t>
  </si>
  <si>
    <t>万兆交换机：48×10GE 光口＋6×40GE 光口，支持堆叠,支持IPv6</t>
  </si>
  <si>
    <t>S6900-54HQF-F</t>
  </si>
  <si>
    <t>千兆管理交换机（业务区）</t>
  </si>
  <si>
    <t>千兆交换机：48×GE电口＋4×10GE光口，支持堆叠,支持IPv6</t>
  </si>
  <si>
    <t>S5554S-EI-D</t>
  </si>
  <si>
    <t>7</t>
  </si>
  <si>
    <t>千兆管理交换机（功能区）</t>
  </si>
  <si>
    <t>千兆带外管理交换机</t>
  </si>
  <si>
    <t>大客户专线接入交换机</t>
  </si>
  <si>
    <t>串口交换机</t>
  </si>
  <si>
    <t>支持console口管理,48个console端口（含端口转换模块),至少2个GE光口（单模）,支持IPv6</t>
  </si>
  <si>
    <t>华讯</t>
  </si>
  <si>
    <t>ACS8000</t>
  </si>
  <si>
    <t>业务防火墙</t>
  </si>
  <si>
    <t>200G，A档集采防火墙</t>
  </si>
  <si>
    <t>M9010</t>
  </si>
  <si>
    <t>管理防火墙</t>
  </si>
  <si>
    <t>40G，C档集采防火墙</t>
  </si>
  <si>
    <t>SecPath F5000-M</t>
  </si>
  <si>
    <t>13</t>
  </si>
  <si>
    <t>边界交换机</t>
  </si>
  <si>
    <t>万兆业务交换机：48×10GE 光口＋6×40GE 光口，支持堆叠,支持IPv6
支持BGP（OSPF)或策略路由、镜像流量</t>
  </si>
  <si>
    <t>14</t>
  </si>
  <si>
    <t>IPS</t>
  </si>
  <si>
    <t>应用层单向攻击
防护能力80Gbps，16*10GE 端口，支持 IPv6
要具备硬件BYPASS功能</t>
  </si>
  <si>
    <t>T9008-S</t>
  </si>
  <si>
    <t>账户类</t>
  </si>
  <si>
    <t>带外账号</t>
  </si>
  <si>
    <t>ID</t>
  </si>
  <si>
    <t>设备种类</t>
  </si>
  <si>
    <t>涉及部门</t>
  </si>
  <si>
    <t>用户名</t>
  </si>
  <si>
    <t>密码</t>
  </si>
  <si>
    <t>权限</t>
  </si>
  <si>
    <t>ALL</t>
  </si>
  <si>
    <t>Administrator</t>
  </si>
  <si>
    <t>Ctyun@20220801</t>
  </si>
  <si>
    <t>管理员</t>
  </si>
  <si>
    <t>研一</t>
  </si>
  <si>
    <t>yfadmin</t>
  </si>
  <si>
    <t>研三</t>
  </si>
  <si>
    <r>
      <rPr>
        <sz val="11"/>
        <color theme="1"/>
        <rFont val="宋体"/>
        <family val="3"/>
        <charset val="134"/>
      </rPr>
      <t>y</t>
    </r>
    <r>
      <rPr>
        <sz val="11"/>
        <color indexed="8"/>
        <rFont val="宋体"/>
        <family val="3"/>
        <charset val="134"/>
      </rPr>
      <t>w</t>
    </r>
    <r>
      <rPr>
        <sz val="11"/>
        <color indexed="8"/>
        <rFont val="宋体"/>
        <family val="3"/>
        <charset val="134"/>
      </rPr>
      <t>admin</t>
    </r>
  </si>
  <si>
    <r>
      <rPr>
        <sz val="11"/>
        <color theme="1"/>
        <rFont val="宋体"/>
        <family val="3"/>
        <charset val="134"/>
      </rPr>
      <t>E</t>
    </r>
    <r>
      <rPr>
        <sz val="11"/>
        <color indexed="8"/>
        <rFont val="宋体"/>
        <family val="3"/>
        <charset val="134"/>
      </rPr>
      <t>CX专用</t>
    </r>
  </si>
  <si>
    <t>研二</t>
  </si>
  <si>
    <t>ydnadmin</t>
  </si>
  <si>
    <t>云桌面</t>
  </si>
  <si>
    <t>ydadmin</t>
  </si>
  <si>
    <t>iloadmin</t>
  </si>
  <si>
    <t>大数据</t>
  </si>
  <si>
    <t>tykjadmin</t>
  </si>
  <si>
    <t>媒体存储</t>
  </si>
  <si>
    <t>ironic</t>
  </si>
  <si>
    <t>ydview</t>
  </si>
  <si>
    <t>yd@sj1507</t>
  </si>
  <si>
    <t>用户</t>
  </si>
  <si>
    <t>AutoDevOps</t>
  </si>
  <si>
    <t>Automation@2022</t>
  </si>
  <si>
    <t>jcfadmin</t>
  </si>
  <si>
    <t>jcfadmin@2021</t>
  </si>
  <si>
    <t>BIOS设置</t>
  </si>
  <si>
    <t>启动模式：UEFI</t>
  </si>
  <si>
    <t>性能模式：Pstate、Cstate</t>
  </si>
  <si>
    <t>vt-d:开启</t>
  </si>
  <si>
    <t>超线程：开启</t>
  </si>
  <si>
    <t>SOL:开启</t>
  </si>
  <si>
    <t>特殊服务器要求：</t>
  </si>
  <si>
    <t>磁盘设置</t>
  </si>
  <si>
    <t>系统盘：两块SSD radi1；单块SSD 直通</t>
  </si>
  <si>
    <t>数据盘：直通</t>
  </si>
  <si>
    <t>告警/SYSlog设置</t>
  </si>
  <si>
    <t>服务器厂商</t>
  </si>
  <si>
    <t>SNMP参数</t>
  </si>
  <si>
    <t>trap参数</t>
  </si>
  <si>
    <t>HPE</t>
  </si>
  <si>
    <r>
      <rPr>
        <sz val="11"/>
        <rFont val="宋体"/>
        <family val="3"/>
        <charset val="134"/>
      </rPr>
      <t>Read Community1：</t>
    </r>
    <r>
      <rPr>
        <b/>
        <sz val="11"/>
        <rFont val="宋体"/>
        <family val="3"/>
        <charset val="134"/>
      </rPr>
      <t>yundiaoCOC2016</t>
    </r>
    <r>
      <rPr>
        <sz val="11"/>
        <rFont val="宋体"/>
        <family val="3"/>
        <charset val="134"/>
      </rPr>
      <t xml:space="preserve">
Status：Enabled
SNMP Port：161
SNMPv3 Engine ID：保持默认
SNMPv3 Inform Retry：保持默认
SNMPv3 Inform Time Interval(Seconds)：保持默认</t>
    </r>
  </si>
  <si>
    <r>
      <rPr>
        <sz val="11"/>
        <rFont val="宋体"/>
        <family val="3"/>
        <charset val="134"/>
      </rPr>
      <t xml:space="preserve">Trap Source Identifier：iLO Hostname
iLO SNMP Alerts：勾选
SNMP v1：勾选
Cold Start Trap Broadcast：勾选
Periodic HAS Trap Configuration：Disabled
SNMP警报目标   状态  Trap团体字         SNMP协议  SNMPv3用户  认证协议   认证密码    加密协议  加密密码
云调采集机1  需勾选 </t>
    </r>
    <r>
      <rPr>
        <b/>
        <sz val="11"/>
        <rFont val="宋体"/>
        <family val="3"/>
        <charset val="134"/>
      </rPr>
      <t xml:space="preserve"> yundiaoCOC2016</t>
    </r>
    <r>
      <rPr>
        <sz val="11"/>
        <rFont val="宋体"/>
        <family val="3"/>
        <charset val="134"/>
      </rPr>
      <t xml:space="preserve"> SNMPv1 Trap  ydview       SHA       yd@sj1507     AES     yd@sj1507
云调采集机2  需勾选  </t>
    </r>
    <r>
      <rPr>
        <b/>
        <sz val="11"/>
        <rFont val="宋体"/>
        <family val="3"/>
        <charset val="134"/>
      </rPr>
      <t>yundiaoCOC2016</t>
    </r>
    <r>
      <rPr>
        <sz val="11"/>
        <rFont val="宋体"/>
        <family val="3"/>
        <charset val="134"/>
      </rPr>
      <t xml:space="preserve"> SNMPv1 Trap  ydview       SHA       yd@sj1507     AES     yd@sj1507</t>
    </r>
  </si>
  <si>
    <t>浪潮</t>
  </si>
  <si>
    <t>设备默认配置(页面不支持配置)，无需关注</t>
  </si>
  <si>
    <r>
      <rPr>
        <sz val="11"/>
        <rFont val="宋体"/>
        <family val="3"/>
        <charset val="134"/>
      </rPr>
      <t xml:space="preserve">SNMP Trap告警设置
Trap版本：                  v2c
事件严重性：              所有
团体名 ：                    </t>
    </r>
    <r>
      <rPr>
        <b/>
        <sz val="11"/>
        <color indexed="8"/>
        <rFont val="宋体"/>
        <family val="3"/>
        <charset val="134"/>
      </rPr>
      <t xml:space="preserve">yundiaoCOC2016 </t>
    </r>
    <r>
      <rPr>
        <sz val="11"/>
        <color indexed="8"/>
        <rFont val="宋体"/>
        <family val="3"/>
        <charset val="134"/>
      </rPr>
      <t xml:space="preserve">
端口号 ：                    </t>
    </r>
    <r>
      <rPr>
        <b/>
        <sz val="11"/>
        <color indexed="8"/>
        <rFont val="宋体"/>
        <family val="3"/>
        <charset val="134"/>
      </rPr>
      <t>5005</t>
    </r>
    <r>
      <rPr>
        <sz val="11"/>
        <color indexed="8"/>
        <rFont val="宋体"/>
        <family val="3"/>
        <charset val="134"/>
      </rPr>
      <t xml:space="preserve">
事件过滤器                    
传感器类型：              所有传感器
传感器名称：              所有传感器
告警策略设置
No. 启用  告警类型   LAN通道       告警目标     动作
1    勾选    snmp    专用管理口   云调采集机1
2    勾选    snmp    专用管理口   云调采集机2</t>
    </r>
  </si>
  <si>
    <t>华为</t>
  </si>
  <si>
    <t>SNMPv3 ：开启
超长口令：开启
SNMPv3鉴权算法：  SHA1 
SNMPv3加密算法：  AES</t>
  </si>
  <si>
    <t>告警Trap报文通知设置
Trap功能：  开启
Trap版本：  SNMPv2c
Trap模式：  OID模式
Trap主机标识：  单板序列号
告警发送级别：  正常
设置Trap服务器和报文格式
序号 当前状态 带内转发 Trap服务器地址     Trap端口
  1    启用     停用   云调采集机地址1    162/5005
  2    启用     停用   云调采集机地址2    162/5005</t>
  </si>
  <si>
    <t>2288HV5</t>
  </si>
  <si>
    <t xml:space="preserve">菜单：配置-服务-SNMP配置
——SNMP服务——
SNMP V3  开启
——SNMP V3算法——
SNMP V3鉴权算法：SHA
SNMP V3加密算法：AES
</t>
  </si>
  <si>
    <t>菜单：配置-日志告警-Trap
——公共属性——
Trap 启用状态：开启
告警发送级别：全部
——SNMP Trap 属性——
版本：V2C
Trap模式：OID模式
Trap主机标识：单板序列号
团体名：yundiaoCOC2016
确认团体名：yundiaoCOC2016
项目    启用  Trap接收地址     Trap端口   发送格式
Trap1   勾选  云调采集机1  5005/162    Time,Sensor,Event,Severity,Event Code
Trap2   勾选  云调采集机2  5005/162    Time,Sensor,Event,Severity,Event Code</t>
  </si>
  <si>
    <t>RH5885 V3</t>
  </si>
  <si>
    <t>DELL</t>
  </si>
  <si>
    <r>
      <rPr>
        <b/>
        <sz val="11"/>
        <rFont val="宋体"/>
        <family val="3"/>
        <charset val="134"/>
      </rPr>
      <t>yundiaoCOC2016</t>
    </r>
    <r>
      <rPr>
        <sz val="11"/>
        <rFont val="宋体"/>
        <family val="3"/>
        <charset val="134"/>
      </rPr>
      <t xml:space="preserve">
SNMP协议：全部
SNMP查找端口号：161</t>
    </r>
  </si>
  <si>
    <t>SNMP陷阱配置
目标号码   状态   目标地址        snmp v3用户   测试ipmi陷阱
警报目标1  勾选   云调采集机1       无               发送
警报目标2  勾选   云调采集机2       无               发送</t>
  </si>
  <si>
    <t>烽火</t>
  </si>
  <si>
    <r>
      <rPr>
        <sz val="11"/>
        <rFont val="宋体"/>
        <family val="3"/>
        <charset val="134"/>
      </rPr>
      <t>SNMP设定
SNMPV2
启用
只读团体名：</t>
    </r>
    <r>
      <rPr>
        <b/>
        <sz val="11"/>
        <color indexed="8"/>
        <rFont val="宋体"/>
        <family val="3"/>
        <charset val="134"/>
      </rPr>
      <t>yundiaoCOC2016</t>
    </r>
  </si>
  <si>
    <t>警报
告警级别：信息级以上（配置到2跟3，否则重启BMC就丢失）
目标地址：云调采集机1 云调采集机2</t>
  </si>
  <si>
    <t>华三</t>
  </si>
  <si>
    <r>
      <rPr>
        <sz val="11"/>
        <rFont val="宋体"/>
        <family val="3"/>
        <charset val="134"/>
      </rPr>
      <t>SNMP版本：v2c
超长口令：关闭
只读团体名：</t>
    </r>
    <r>
      <rPr>
        <b/>
        <sz val="11"/>
        <color rgb="FF000000"/>
        <rFont val="宋体"/>
        <family val="3"/>
        <charset val="134"/>
      </rPr>
      <t>yundiaoCOC2016</t>
    </r>
    <r>
      <rPr>
        <sz val="11"/>
        <color rgb="FF000000"/>
        <rFont val="宋体"/>
        <family val="3"/>
        <charset val="134"/>
      </rPr>
      <t xml:space="preserve">
确认只读团体名：</t>
    </r>
    <r>
      <rPr>
        <b/>
        <sz val="11"/>
        <color rgb="FF000000"/>
        <rFont val="宋体"/>
        <family val="3"/>
        <charset val="134"/>
      </rPr>
      <t>yundiaoCOC2016</t>
    </r>
  </si>
  <si>
    <r>
      <rPr>
        <sz val="11"/>
        <rFont val="宋体"/>
        <family val="3"/>
        <charset val="134"/>
      </rPr>
      <t>SNMP Trap：开启
SNMP Trap 版本：v2c
端口号：5005
Trap团体名：</t>
    </r>
    <r>
      <rPr>
        <b/>
        <sz val="11"/>
        <rFont val="宋体"/>
        <family val="3"/>
        <charset val="134"/>
      </rPr>
      <t>yundiaoCOC2016</t>
    </r>
    <r>
      <rPr>
        <sz val="11"/>
        <rFont val="宋体"/>
        <family val="3"/>
        <charset val="134"/>
      </rPr>
      <t xml:space="preserve">
SNMP告警目标地址：云调采集机1，云调采集机2</t>
    </r>
  </si>
  <si>
    <r>
      <rPr>
        <sz val="11"/>
        <rFont val="宋体"/>
        <family val="3"/>
        <charset val="134"/>
      </rPr>
      <t>SNMP服务
  snmp服务  勾选 开启  关闭
共同体名
只读团体名：</t>
    </r>
    <r>
      <rPr>
        <b/>
        <sz val="11"/>
        <rFont val="宋体"/>
        <family val="3"/>
        <charset val="134"/>
      </rPr>
      <t>yundiaoCOC2016</t>
    </r>
    <r>
      <rPr>
        <sz val="11"/>
        <rFont val="宋体"/>
        <family val="3"/>
        <charset val="134"/>
      </rPr>
      <t xml:space="preserve">
读写团体名：保持默认，不做要求
IP地址
掩码
读写端口号  161
</t>
    </r>
  </si>
  <si>
    <r>
      <rPr>
        <sz val="11"/>
        <rFont val="宋体"/>
        <family val="3"/>
        <charset val="134"/>
      </rPr>
      <t xml:space="preserve">Trap联合体  </t>
    </r>
    <r>
      <rPr>
        <b/>
        <sz val="11"/>
        <rFont val="宋体"/>
        <family val="3"/>
        <charset val="134"/>
      </rPr>
      <t>yundiaoCOC2016</t>
    </r>
    <r>
      <rPr>
        <sz val="11"/>
        <rFont val="宋体"/>
        <family val="3"/>
        <charset val="134"/>
      </rPr>
      <t xml:space="preserve">
新建    修改    删除
版本号     服务器地址   服务器端口号  用户名 安全级别  认证模式  鉴权模式
V2        云调采集机1       5005         -       -         -         -
V2        云调采集机2       5005         -       -         -         -</t>
    </r>
  </si>
  <si>
    <t>系统名称</t>
  </si>
  <si>
    <t>设备标签</t>
  </si>
  <si>
    <t>对应设备清单-配对列</t>
  </si>
  <si>
    <t>堆叠后名称/M-LAG（逻辑名称）</t>
  </si>
  <si>
    <t>设备序列号</t>
  </si>
  <si>
    <t>网管网vlan</t>
  </si>
  <si>
    <t>网管网（包括iLO、ipmi）</t>
  </si>
  <si>
    <t>掩码</t>
  </si>
  <si>
    <t>网关</t>
  </si>
  <si>
    <t>U位置</t>
  </si>
  <si>
    <t>设备高度</t>
  </si>
  <si>
    <t>角色</t>
  </si>
  <si>
    <t>堆叠/M-LAG/热备</t>
  </si>
  <si>
    <t>核心交换机-01</t>
  </si>
  <si>
    <t>HAZZ-122-4-01-A1P1-CSW-H12508-12U06</t>
  </si>
  <si>
    <t>255.255.255.128</t>
  </si>
  <si>
    <t>独立</t>
  </si>
  <si>
    <t>核心交换机-02</t>
  </si>
  <si>
    <t>HAZZ-122-4-03-A1P1-CSW-H12508-12U06</t>
  </si>
  <si>
    <t>业务防火墙-1</t>
  </si>
  <si>
    <t>HAZZ-122-4-04-A1P1-CFW-HM9010-20U06</t>
  </si>
  <si>
    <t>H1</t>
  </si>
  <si>
    <t>业务防火墙-2</t>
  </si>
  <si>
    <t>HAZZ-122-4-05-A1P1-CFW-HM9010-20U06</t>
  </si>
  <si>
    <t>H2</t>
  </si>
  <si>
    <t>IPS-1</t>
  </si>
  <si>
    <t>HAZZ-122-4-06-A1P1-IPS-HT9008-13U06</t>
  </si>
  <si>
    <t>IPS-2</t>
  </si>
  <si>
    <t>HAZZ-122-4-07-A1P1-IPS-HT9008-13U06</t>
  </si>
  <si>
    <t>边界交换机-1</t>
  </si>
  <si>
    <t>HAZZ-122-4-01-A1P1-ASW-H6900-01U40</t>
  </si>
  <si>
    <t>M1</t>
  </si>
  <si>
    <t>边界交换机-2</t>
  </si>
  <si>
    <t>HAZZ-122-4-03-A1P1-ASW-H6900-01U40</t>
  </si>
  <si>
    <t>M2</t>
  </si>
  <si>
    <t>边界交换机-3</t>
  </si>
  <si>
    <t>HAZZ-122-4-04-A1P1-ASW-H6900-01U40</t>
  </si>
  <si>
    <t>边界交换机-4</t>
  </si>
  <si>
    <t>HAZZ-122-4-05-A1P1-ASW-H6900-01U40</t>
  </si>
  <si>
    <t>大客户专线接入交换机-1</t>
  </si>
  <si>
    <t>HAZZ-122-4-06-A1P1-ASW-H6900-01U37</t>
  </si>
  <si>
    <t>堆叠1</t>
  </si>
  <si>
    <t>大客户专线接入交换机-2</t>
  </si>
  <si>
    <t>HAZZ-122-4-07-A1P1-ASW-H6900-01U37</t>
  </si>
  <si>
    <t>堆叠2</t>
  </si>
  <si>
    <t>25Gleaf交换机（宿主机+存储）-1</t>
  </si>
  <si>
    <t>HAZZ-122-3-01-A1P1-ASW-H6825-01U40</t>
  </si>
  <si>
    <t>25Gleaf交换机（宿主机+存储）-2</t>
  </si>
  <si>
    <t>HAZZ-122-3-02-A1P1-ASW-H6825-01U40</t>
  </si>
  <si>
    <t>25Gleaf交换机（宿主机+存储）-3</t>
  </si>
  <si>
    <t>HAZZ-122-3-04-A1P1-ASW-H6825-01U40</t>
  </si>
  <si>
    <t>25Gleaf交换机（宿主机+存储）-4</t>
  </si>
  <si>
    <t>HAZZ-122-3-05-A1P1-ASW-H6825-01U40</t>
  </si>
  <si>
    <t>25Gleaf交换机（功能区）-1</t>
  </si>
  <si>
    <t>HAZZ-122-3-07-A1P1-ASW-H6825-01U40</t>
  </si>
  <si>
    <t>25Gleaf交换机（功能区）-2</t>
  </si>
  <si>
    <t>HAZZ-122-3-08-A1P1-ASW-H6825-01U40</t>
  </si>
  <si>
    <t>25Gleaf交换机（功能区）-3</t>
  </si>
  <si>
    <t>HAZZ-122-3-07-A1P1-ASW-H6825-01U37</t>
  </si>
  <si>
    <t>25Gleaf交换机（功能区）-4</t>
  </si>
  <si>
    <t>HAZZ-122-3-08-A1P1-ASW-H6825-01U37</t>
  </si>
  <si>
    <t>25Gleaf交换机（裸金属）-1</t>
  </si>
  <si>
    <t>HAZZ-122-4-08-A1P1-ASW-RJ6510-01U40</t>
  </si>
  <si>
    <t>25Gleaf交换机（裸金属）-2</t>
  </si>
  <si>
    <t>HAZZ-122-4-09-A1P1-ASW-RJ6510-01U40</t>
  </si>
  <si>
    <t>管理核心交换机-1</t>
  </si>
  <si>
    <t>HAZZ-122-4-06-A1P1-MCSW-H6900-01U40</t>
    <phoneticPr fontId="51" type="noConversion"/>
  </si>
  <si>
    <t>管理核心交换机-2</t>
  </si>
  <si>
    <t>HAZZ-122-4-07-A1P1-MCSW-H6900-01U40</t>
  </si>
  <si>
    <t>管理防火墙-1</t>
  </si>
  <si>
    <t>HAZZ-122-4-01-A1P1-MFW-HF5000-02U36</t>
  </si>
  <si>
    <t>管理防火墙-2</t>
  </si>
  <si>
    <t>HAZZ-122-4-03-A1P1-MFW-HF5000-02U36</t>
  </si>
  <si>
    <t>千兆管理交换机（业务区）-1</t>
  </si>
  <si>
    <t>HAZZ-122-4-08-A1P1-ASW-H5554-01U37</t>
  </si>
  <si>
    <t>千兆管理交换机（业务区）-2</t>
  </si>
  <si>
    <t>HAZZ-122-4-09-A1P1-ASW-H5554-01U37</t>
  </si>
  <si>
    <t>千兆管理交换机（业务区）-3</t>
  </si>
  <si>
    <t>HAZZ-122-3-04-A1P1-ASW-H5554-01U37</t>
  </si>
  <si>
    <t>千兆管理交换机（业务区）-4</t>
  </si>
  <si>
    <t>HAZZ-122-3-05-A1P1-ASW-H5554-01U37</t>
  </si>
  <si>
    <t>千兆管理交换机（功能区）-1</t>
  </si>
  <si>
    <t>HAZZ-122-3-07-A1P1-ASW-H5554-01U34</t>
  </si>
  <si>
    <t>千兆管理交换机（功能区）-2</t>
  </si>
  <si>
    <t>HAZZ-122-3-08-A1P1-ASW-H5554-01U34</t>
  </si>
  <si>
    <t>千兆带外管理交换机-1</t>
  </si>
  <si>
    <t>HAZZ-122-4-10-A1P1-MSW-H5554-01U40</t>
  </si>
  <si>
    <t>千兆带外管理交换机-2</t>
  </si>
  <si>
    <t>HAZZ-122-3-03-A1P1-MSW-H5554-01U40</t>
  </si>
  <si>
    <t>千兆带外管理交换机-3</t>
  </si>
  <si>
    <t>HAZZ-122-3-06-A1P1-MSW-H5554-01U37</t>
  </si>
  <si>
    <t>业务网管VLAN</t>
  </si>
  <si>
    <t>业务网管IP</t>
  </si>
  <si>
    <t>管理网Prefix</t>
  </si>
  <si>
    <t>业务网管网关</t>
  </si>
  <si>
    <t>计算内网网段vlan</t>
  </si>
  <si>
    <t>计算内网网段IP</t>
  </si>
  <si>
    <t>计算内网Prefix</t>
  </si>
  <si>
    <t>存储外网网段vlan</t>
  </si>
  <si>
    <t>存储外网网段IP</t>
  </si>
  <si>
    <t>存储外网Prefix</t>
  </si>
  <si>
    <t>存储内网网段vlan</t>
  </si>
  <si>
    <t>存储内网网段IP</t>
  </si>
  <si>
    <t>存储内网Prefix</t>
  </si>
  <si>
    <t>公网测试地址vlan</t>
  </si>
  <si>
    <t>公网测试地址IP</t>
  </si>
  <si>
    <t>CN2测试地址vlan</t>
  </si>
  <si>
    <t>CN2测试地址IP</t>
  </si>
  <si>
    <t>存储转发网测试地址vlan</t>
  </si>
  <si>
    <t>存储转发网测试地址IP</t>
  </si>
  <si>
    <t>硬盘信息</t>
  </si>
  <si>
    <t>网卡信息</t>
  </si>
  <si>
    <t>raid</t>
  </si>
  <si>
    <t>OS</t>
  </si>
  <si>
    <t>操作系统
用户名/密码</t>
  </si>
  <si>
    <t>宿主机服务器-1</t>
  </si>
  <si>
    <t>HAZZ-122-3-01-A1P1-SEV-R5300G4-02U06</t>
  </si>
  <si>
    <t>11.101.64.11</t>
  </si>
  <si>
    <t>11.101.71.254</t>
  </si>
  <si>
    <t>10.20.42.1</t>
  </si>
  <si>
    <t>255.255.255.0</t>
  </si>
  <si>
    <t>10.20.42.254</t>
  </si>
  <si>
    <t>宿主机服务器-2</t>
  </si>
  <si>
    <t>HAZZ-122-3-01-A1P1-SEV-R5300G4-02U09</t>
  </si>
  <si>
    <t>11.101.64.12</t>
  </si>
  <si>
    <t>10.20.42.2</t>
  </si>
  <si>
    <t>宿主机服务器-3</t>
  </si>
  <si>
    <t>HAZZ-122-3-01-A1P1-SEV-R5300G4-02U12</t>
  </si>
  <si>
    <t>11.101.64.13</t>
  </si>
  <si>
    <t>10.20.42.3</t>
  </si>
  <si>
    <t>宿主机服务器-4</t>
  </si>
  <si>
    <t>HAZZ-122-3-01-A1P1-SEV-R5300G4-02U15</t>
  </si>
  <si>
    <t>11.101.64.14</t>
  </si>
  <si>
    <t>10.20.42.4</t>
  </si>
  <si>
    <t>宿主机服务器-5</t>
  </si>
  <si>
    <t>HAZZ-122-3-01-A1P1-SEV-R5300G4-02U18</t>
  </si>
  <si>
    <t>11.101.64.15</t>
  </si>
  <si>
    <t>10.20.42.5</t>
  </si>
  <si>
    <t>宿主机服务器-6</t>
  </si>
  <si>
    <t>HAZZ-122-3-02-A1P1-SEV-R5300G4-02U06</t>
  </si>
  <si>
    <t>11.101.64.16</t>
  </si>
  <si>
    <t>10.20.42.6</t>
  </si>
  <si>
    <t>宿主机服务器-7</t>
  </si>
  <si>
    <t>HAZZ-122-3-02-A1P1-SEV-R5300G4-02U09</t>
  </si>
  <si>
    <t>11.101.64.17</t>
  </si>
  <si>
    <t>10.20.42.7</t>
  </si>
  <si>
    <t>宿主机服务器-8</t>
  </si>
  <si>
    <t>HAZZ-122-3-02-A1P1-SEV-R5300G4-02U12</t>
  </si>
  <si>
    <t>11.101.64.18</t>
  </si>
  <si>
    <t>10.20.42.8</t>
  </si>
  <si>
    <t>宿主机服务器-9</t>
  </si>
  <si>
    <t>HAZZ-122-3-02-A1P1-SEV-R5300G4-02U15</t>
  </si>
  <si>
    <t>11.101.64.19</t>
  </si>
  <si>
    <t>10.20.42.9</t>
  </si>
  <si>
    <t>弹性裸金属服务器-1-1</t>
  </si>
  <si>
    <t>HAZZ-122-4-08-A1P1-SEV-2288H-02U06</t>
  </si>
  <si>
    <t>11.101.64.21</t>
  </si>
  <si>
    <t>10.20.42.10</t>
  </si>
  <si>
    <t>弹性裸金属服务器-1-2</t>
  </si>
  <si>
    <t>HAZZ-122-4-08-A1P1-SEV-2288H-02U09</t>
  </si>
  <si>
    <t>11.101.64.23</t>
  </si>
  <si>
    <t>10.20.42.11</t>
  </si>
  <si>
    <t>弹性裸金属服务器-1-3</t>
  </si>
  <si>
    <t>HAZZ-122-4-08-A1P1-SEV-2288H-02U12</t>
  </si>
  <si>
    <t>11.101.64.25</t>
  </si>
  <si>
    <t>10.20.42.12</t>
  </si>
  <si>
    <t>弹性裸金属服务器-1-4</t>
  </si>
  <si>
    <t>HAZZ-122-4-09-A1P1-SEV-2288H-02U06</t>
  </si>
  <si>
    <t>11.101.64.27</t>
  </si>
  <si>
    <t>10.20.42.13</t>
  </si>
  <si>
    <t>弹性裸金属服务器-1-5</t>
  </si>
  <si>
    <t>HAZZ-122-4-09-A1P1-SEV-2288H-02U09</t>
  </si>
  <si>
    <t>11.101.64.29</t>
  </si>
  <si>
    <t>10.20.42.14</t>
  </si>
  <si>
    <t>弹性裸金属服务器-2-1</t>
  </si>
  <si>
    <t>HAZZ-122-4-09-A1P1-SEV-2288H-02U12</t>
  </si>
  <si>
    <t>11.101.64.31</t>
  </si>
  <si>
    <t>10.20.42.15</t>
  </si>
  <si>
    <t>弹性裸金属服务器-2-2</t>
  </si>
  <si>
    <t>HAZZ-122-4-10-A1P1-SEV-2288H-02U06</t>
  </si>
  <si>
    <t>11.101.64.33</t>
  </si>
  <si>
    <t>10.20.42.16</t>
  </si>
  <si>
    <t>弹性裸金属服务器-3-1</t>
  </si>
  <si>
    <t>HAZZ-122-4-10-A1P1-SEV-2288H-02U09</t>
  </si>
  <si>
    <t>11.101.64.35</t>
  </si>
  <si>
    <t>10.20.42.17</t>
  </si>
  <si>
    <t>弹性裸金属服务器-3-2</t>
  </si>
  <si>
    <t>HAZZ-122-4-10-A1P1-SEV-2288H-02U12</t>
  </si>
  <si>
    <t>11.101.64.37</t>
  </si>
  <si>
    <t>10.20.42.18</t>
  </si>
  <si>
    <t>块存储（均衡型-国产）服务器-1</t>
  </si>
  <si>
    <t>HAZZ-122-3-04-A1P1-SEV-TG225B1-02U09</t>
  </si>
  <si>
    <t>11.101.96.11</t>
  </si>
  <si>
    <t>11.101.99.254</t>
  </si>
  <si>
    <t>10.20.42.19</t>
  </si>
  <si>
    <t>块存储（均衡型-国产）服务器-2</t>
  </si>
  <si>
    <t>HAZZ-122-3-04-A1P1-SEV-TG225B1-02U12</t>
  </si>
  <si>
    <t>11.101.96.12</t>
  </si>
  <si>
    <t>10.20.42.20</t>
  </si>
  <si>
    <t>块存储（均衡型-国产）服务器-3</t>
  </si>
  <si>
    <t>HAZZ-122-3-04-A1P1-SEV-TG225B1-02U15</t>
  </si>
  <si>
    <t>11.101.96.13</t>
  </si>
  <si>
    <t>10.20.42.21</t>
  </si>
  <si>
    <t>块存储（均衡型-国产）服务器-4</t>
  </si>
  <si>
    <t>HAZZ-122-3-04-A1P1-SEV-TG225B1-02U18</t>
  </si>
  <si>
    <t>11.101.96.14</t>
  </si>
  <si>
    <t>10.20.42.22</t>
  </si>
  <si>
    <t>块存储（均衡型-国产）服务器-5</t>
  </si>
  <si>
    <t>HAZZ-122-3-05-A1P1-SEV-TG225B1-02U06</t>
  </si>
  <si>
    <t>11.101.96.15</t>
  </si>
  <si>
    <t>10.20.42.23</t>
  </si>
  <si>
    <t>块存储（均衡型-国产）服务器-6</t>
  </si>
  <si>
    <t>HAZZ-122-3-05-A1P1-SEV-TG225B1-02U09</t>
  </si>
  <si>
    <t>11.101.96.16</t>
  </si>
  <si>
    <t>10.20.42.24</t>
  </si>
  <si>
    <t>块存储（性能型）服务器-1</t>
  </si>
  <si>
    <t>HAZZ-122-3-03-A1P1-SEV-TG225B1-02U06</t>
  </si>
  <si>
    <t>11.101.96.17</t>
  </si>
  <si>
    <t>10.20.42.25</t>
  </si>
  <si>
    <t>块存储（性能型）服务器-2</t>
  </si>
  <si>
    <t>HAZZ-122-3-03-A1P1-SEV-TG225B1-02U09</t>
  </si>
  <si>
    <t>11.101.96.18</t>
  </si>
  <si>
    <t>10.20.42.26</t>
  </si>
  <si>
    <t>块存储（性能型）服务器-3</t>
  </si>
  <si>
    <t>HAZZ-122-3-03-A1P1-SEV-TG225B1-02U12</t>
  </si>
  <si>
    <t>11.101.96.19</t>
  </si>
  <si>
    <t>10.20.42.27</t>
  </si>
  <si>
    <t>块存储（性能型）服务器-4</t>
  </si>
  <si>
    <t>HAZZ-122-3-03-A1P1-SEV-TG225B1-02U15</t>
  </si>
  <si>
    <t>11.101.96.20</t>
  </si>
  <si>
    <t>10.20.42.28</t>
  </si>
  <si>
    <t>块存储（性能型）服务器-5</t>
  </si>
  <si>
    <t>HAZZ-122-3-04-A1P1-SEV-TG225B1-02U06</t>
  </si>
  <si>
    <t>11.101.96.21</t>
  </si>
  <si>
    <t>10.20.42.29</t>
  </si>
  <si>
    <t>文件存储（网关）服务器-1</t>
  </si>
  <si>
    <t>HAZZ-122-3-05-A1P1-SEV-R5300G4-02U18</t>
  </si>
  <si>
    <t>11.101.96.22</t>
  </si>
  <si>
    <t>10.20.42.30</t>
  </si>
  <si>
    <t>文件存储（网关）服务器-2</t>
  </si>
  <si>
    <t>HAZZ-122-3-06-A1P1-SEV-R5300G4-02U18</t>
  </si>
  <si>
    <t>11.101.96.23</t>
  </si>
  <si>
    <t>10.20.42.31</t>
  </si>
  <si>
    <t>文件存储（管理）服务器-1</t>
  </si>
  <si>
    <t>HAZZ-122-3-05-A1P1-SEV-R5300G4-02U15</t>
  </si>
  <si>
    <t>11.101.96.24</t>
  </si>
  <si>
    <t>10.20.42.32</t>
  </si>
  <si>
    <t>文件存储（管理）服务器-2</t>
  </si>
  <si>
    <t>HAZZ-122-3-06-A1P1-SEV-R5300G4-02U15</t>
  </si>
  <si>
    <t>11.101.96.25</t>
  </si>
  <si>
    <t>10.20.42.33</t>
  </si>
  <si>
    <t>文件存储（存储）服务器-1</t>
  </si>
  <si>
    <t>HAZZ-122-3-05-A1P1-SEV-R5300G4-02U12</t>
  </si>
  <si>
    <t>11.101.96.26</t>
  </si>
  <si>
    <t>10.20.42.34</t>
  </si>
  <si>
    <t>文件存储（存储）服务器-2</t>
  </si>
  <si>
    <t>HAZZ-122-3-06-A1P1-SEV-R5300G4-02U06</t>
  </si>
  <si>
    <t>11.101.96.27</t>
  </si>
  <si>
    <t>10.20.42.35</t>
  </si>
  <si>
    <t>文件存储（存储）服务器-3</t>
  </si>
  <si>
    <t>HAZZ-122-3-06-A1P1-SEV-R5300G4-02U09</t>
  </si>
  <si>
    <t>11.101.96.28</t>
  </si>
  <si>
    <t>10.20.42.36</t>
  </si>
  <si>
    <t>文件存储（存储）服务器-4</t>
  </si>
  <si>
    <t>HAZZ-122-3-06-A1P1-SEV-R5300G4-02U12</t>
  </si>
  <si>
    <t>11.101.96.29</t>
  </si>
  <si>
    <t>10.20.42.37</t>
  </si>
  <si>
    <t>网元服务器-1</t>
  </si>
  <si>
    <t>HAZZ-122-3-07-A1P1-SEV-R5300G4-02U06</t>
  </si>
  <si>
    <t>11.101.64.38</t>
  </si>
  <si>
    <t>10.20.42.38</t>
  </si>
  <si>
    <t>网元服务器-2</t>
  </si>
  <si>
    <t>HAZZ-122-3-07-A1P1-SEV-R5300G4-02U09</t>
  </si>
  <si>
    <t>11.101.64.39</t>
  </si>
  <si>
    <t>10.20.42.39</t>
  </si>
  <si>
    <t>网元服务器-3</t>
  </si>
  <si>
    <t>HAZZ-122-3-08-A1P1-SEV-R5300G4-02U06</t>
  </si>
  <si>
    <t>11.101.64.40</t>
  </si>
  <si>
    <t>10.20.42.40</t>
  </si>
  <si>
    <t>网元服务器-4</t>
  </si>
  <si>
    <t>HAZZ-122-3-08-A1P1-SEV-R5300G4-02U09</t>
  </si>
  <si>
    <t>11.101.64.41</t>
  </si>
  <si>
    <t>10.20.42.41</t>
  </si>
  <si>
    <t>管理服务器-1</t>
  </si>
  <si>
    <t>HAZZ-122-3-07-A1P1-SEV-R5300G4-02U12</t>
  </si>
  <si>
    <t>11.101.64.42</t>
  </si>
  <si>
    <t>10.20.42.42</t>
  </si>
  <si>
    <t>管理服务器-2</t>
  </si>
  <si>
    <t>HAZZ-122-3-07-A1P1-SEV-R5300G4-02U15</t>
  </si>
  <si>
    <t>11.101.64.43</t>
  </si>
  <si>
    <t>10.20.42.43</t>
  </si>
  <si>
    <t>管理服务器-3</t>
  </si>
  <si>
    <t>HAZZ-122-3-08-A1P1-SEV-R5300G4-02U12</t>
  </si>
  <si>
    <t>11.101.64.44</t>
  </si>
  <si>
    <t>10.20.42.44</t>
  </si>
  <si>
    <t>管理服务器-4</t>
  </si>
  <si>
    <t>HAZZ-122-3-08-A1P1-SEV-R5300G4-02U15</t>
  </si>
  <si>
    <t>11.101.64.45</t>
  </si>
  <si>
    <t>10.20.42.45</t>
  </si>
  <si>
    <t>抗DDOS服务器-1</t>
  </si>
  <si>
    <t>HAZZ-122-4-08-A1P1-SEV-R5300G4-02U15</t>
  </si>
  <si>
    <t>0.0.0.0</t>
  </si>
  <si>
    <t>10.20.42.46</t>
  </si>
  <si>
    <t>抗DDOS服务器-2</t>
  </si>
  <si>
    <t>HAZZ-122-4-09-A1P1-SEV-R5300G4-02U15</t>
  </si>
  <si>
    <t>10.20.42.47</t>
  </si>
  <si>
    <t>抗DDOS服务器-3</t>
  </si>
  <si>
    <t>HAZZ-122-4-10-A1P1-SEV-R5300G4-02U15</t>
  </si>
  <si>
    <t>10.20.42.48</t>
  </si>
  <si>
    <t>节点基础信息</t>
  </si>
  <si>
    <t>出口设备基础信息</t>
  </si>
  <si>
    <t>163/CN2端口详细信息</t>
  </si>
  <si>
    <t>机房所在省</t>
  </si>
  <si>
    <t>机房所在市</t>
  </si>
  <si>
    <t>机房地址</t>
  </si>
  <si>
    <t>资源池类别</t>
  </si>
  <si>
    <t>资源池属性</t>
  </si>
  <si>
    <t>出口类型</t>
  </si>
  <si>
    <t>所承载业务</t>
  </si>
  <si>
    <t>出口设备名称</t>
  </si>
  <si>
    <t>设备管理IP</t>
  </si>
  <si>
    <t>设备交维日期</t>
  </si>
  <si>
    <t>出口设备厂家</t>
  </si>
  <si>
    <t>出口设备类型</t>
  </si>
  <si>
    <t>所属专网</t>
  </si>
  <si>
    <t>VRF</t>
  </si>
  <si>
    <t>聚合口</t>
  </si>
  <si>
    <t>物理接口</t>
  </si>
  <si>
    <t>接口</t>
  </si>
  <si>
    <t>接口带宽（G）</t>
  </si>
  <si>
    <t>总带宽</t>
  </si>
  <si>
    <t>电路代号</t>
  </si>
  <si>
    <t>本端互联IP地址</t>
  </si>
  <si>
    <t>本端互联IPv6地址</t>
  </si>
  <si>
    <t>路由模式</t>
  </si>
  <si>
    <t>对端设备名称</t>
  </si>
  <si>
    <t>对端VRF</t>
  </si>
  <si>
    <t>对端设备端口</t>
  </si>
  <si>
    <t>对端互联IP地址</t>
  </si>
  <si>
    <t>对端互联IPv6地址</t>
  </si>
  <si>
    <t>自研</t>
  </si>
  <si>
    <t>自研云主机</t>
  </si>
  <si>
    <t>独立出口</t>
  </si>
  <si>
    <t>自研CS/自研OS</t>
  </si>
  <si>
    <t>NJJS-7FA-C01-511-RCE-M6000-42U5</t>
  </si>
  <si>
    <t>10.255.104.60</t>
  </si>
  <si>
    <t>zte</t>
  </si>
  <si>
    <t>M6000</t>
  </si>
  <si>
    <t>xgei-0/0/0/1</t>
  </si>
  <si>
    <t>无</t>
  </si>
  <si>
    <t>58.213.96.18</t>
  </si>
  <si>
    <t>静态</t>
  </si>
  <si>
    <t>NJJS-2F-C01-DSW-IDC-H3C12508-001</t>
  </si>
  <si>
    <t>10GE2/0/14</t>
  </si>
  <si>
    <t>58.213.96.17</t>
  </si>
  <si>
    <t>xgei-0/1/0/1</t>
  </si>
  <si>
    <t>58.213.96.26</t>
  </si>
  <si>
    <t>NJJS-2F-C02-DSW-IDC-H3C12508-002</t>
  </si>
  <si>
    <t>58.213.96.25</t>
  </si>
  <si>
    <t>NJJS-7FA-C02-511-RCE-M6000-42U5</t>
  </si>
  <si>
    <t>10.255.104.61</t>
  </si>
  <si>
    <t>58.213.96.22</t>
  </si>
  <si>
    <t>2F-C02-DSW-IDC-H3C12508-001</t>
  </si>
  <si>
    <t>10GE3/0/14</t>
  </si>
  <si>
    <t>58.213.96.21</t>
  </si>
  <si>
    <t>58.213.96.30</t>
  </si>
  <si>
    <t>2F-C02-DSW-IDC-H3C12508-002</t>
  </si>
  <si>
    <t>58.213.96.29</t>
  </si>
  <si>
    <t>使用对象</t>
  </si>
  <si>
    <t>IP范围</t>
  </si>
  <si>
    <t>本端</t>
  </si>
  <si>
    <t>对端</t>
  </si>
  <si>
    <t>本端聚合</t>
  </si>
  <si>
    <t>对端聚合</t>
  </si>
  <si>
    <t>本端vlan</t>
  </si>
  <si>
    <t>对端vlan</t>
  </si>
  <si>
    <t>交换机VRF</t>
  </si>
  <si>
    <t>防火墙zone</t>
  </si>
  <si>
    <t>核心交换机--&gt;下一代防火墙</t>
  </si>
  <si>
    <t>21.2.239.0/29</t>
  </si>
  <si>
    <t>21.2.239.1</t>
  </si>
  <si>
    <t>21.2.239.4-6</t>
  </si>
  <si>
    <t>agg1</t>
  </si>
  <si>
    <t>OS_Internet</t>
  </si>
  <si>
    <t>默认Trust</t>
  </si>
  <si>
    <t>核心交换机--&gt;SSL VPN</t>
  </si>
  <si>
    <t>21.2.239.8/29</t>
  </si>
  <si>
    <t>21.2.239.9</t>
  </si>
  <si>
    <t>21.2.239.12-14</t>
  </si>
  <si>
    <t>agg2</t>
  </si>
  <si>
    <t>/</t>
  </si>
  <si>
    <t>核心交换机--&gt;租户安全池</t>
  </si>
  <si>
    <t>21.2.239.16/30</t>
  </si>
  <si>
    <t>21.2.239.17</t>
  </si>
  <si>
    <t>21.2.239.18</t>
  </si>
  <si>
    <t>agg3</t>
  </si>
  <si>
    <t>POP交换机--&gt;租户安全池</t>
  </si>
  <si>
    <t>21.2.239.20/30</t>
  </si>
  <si>
    <t>21.2.239.21</t>
  </si>
  <si>
    <t>21.2.239.22</t>
  </si>
  <si>
    <t>和云专线一致</t>
  </si>
  <si>
    <t>管理汇聚交换机--&gt;边界防火墙1</t>
  </si>
  <si>
    <t>21.2.239.24/30</t>
  </si>
  <si>
    <t>21.2.239.25</t>
  </si>
  <si>
    <t>21.2.239.26</t>
  </si>
  <si>
    <t>agg1.2</t>
  </si>
  <si>
    <t>default</t>
  </si>
  <si>
    <t>CN2</t>
  </si>
  <si>
    <t>CN2出口</t>
  </si>
  <si>
    <t>防火墙使用默认vrf跑ospf</t>
  </si>
  <si>
    <t>21.2.239.28/30</t>
  </si>
  <si>
    <t>21.2.239.29</t>
  </si>
  <si>
    <t>21.2.239.30</t>
  </si>
  <si>
    <t>agg1.3</t>
  </si>
  <si>
    <t>OS_CN2</t>
  </si>
  <si>
    <t>vlan199</t>
  </si>
  <si>
    <t>管理汇聚交换机--&gt;边界防火墙2</t>
  </si>
  <si>
    <t>21.2.239.32/30</t>
  </si>
  <si>
    <t>21.2.239.33</t>
  </si>
  <si>
    <t>21.2.239.34</t>
  </si>
  <si>
    <t>agg2.2</t>
  </si>
  <si>
    <t>21.2.239.36/30</t>
  </si>
  <si>
    <t>21.2.239.37</t>
  </si>
  <si>
    <t>21.2.239.38</t>
  </si>
  <si>
    <t>agg2.3</t>
  </si>
  <si>
    <t>21.2.239.40/30</t>
  </si>
  <si>
    <t>21.2.239.41</t>
  </si>
  <si>
    <t>21.2.239.42</t>
  </si>
  <si>
    <t>agg1.4</t>
  </si>
  <si>
    <t>DCN</t>
  </si>
  <si>
    <t>DCN出口</t>
  </si>
  <si>
    <t>防火墙使用DCN vrf跑ospf</t>
  </si>
  <si>
    <t>21.2.239.44/30</t>
  </si>
  <si>
    <t>21.2.239.45</t>
  </si>
  <si>
    <t>21.2.239.46</t>
  </si>
  <si>
    <t>agg1.5</t>
  </si>
  <si>
    <t>OS_DCN</t>
  </si>
  <si>
    <t>云内DCN</t>
  </si>
  <si>
    <t>21.2.239.48/30</t>
  </si>
  <si>
    <t>21.2.239.49</t>
  </si>
  <si>
    <t>21.2.239.50</t>
  </si>
  <si>
    <t>agg2.4</t>
  </si>
  <si>
    <t>21.2.239.52/30</t>
  </si>
  <si>
    <t>21.2.239.53</t>
  </si>
  <si>
    <t>21.2.239.54</t>
  </si>
  <si>
    <t>agg2.5</t>
  </si>
  <si>
    <t>带子接口的使用三层聚合子接口</t>
  </si>
  <si>
    <t>带vlan号的交换机侧配置使用vlanif</t>
  </si>
  <si>
    <t>边界墙的规划适用华三墙，如果其他厂商需要调整</t>
  </si>
  <si>
    <t>IP地址段</t>
  </si>
  <si>
    <t>所属机房</t>
  </si>
  <si>
    <t>地址分类</t>
  </si>
  <si>
    <t>地址性质</t>
  </si>
  <si>
    <t>地址用途</t>
  </si>
  <si>
    <t>网络分类</t>
  </si>
  <si>
    <t>IP协议</t>
  </si>
  <si>
    <t>地址来源</t>
  </si>
  <si>
    <t>地址段名</t>
  </si>
  <si>
    <t>网关IP</t>
  </si>
  <si>
    <t>是否标准掩码地址段</t>
  </si>
  <si>
    <t>IP地址父段</t>
  </si>
  <si>
    <t>使用部门</t>
  </si>
  <si>
    <t>10.1.0.0/24</t>
  </si>
  <si>
    <t/>
  </si>
  <si>
    <t>B类</t>
  </si>
  <si>
    <t>公网</t>
  </si>
  <si>
    <t>服务器带外</t>
  </si>
  <si>
    <t>163</t>
  </si>
  <si>
    <t>IPV4</t>
  </si>
  <si>
    <t>标准</t>
  </si>
  <si>
    <t>研发一部</t>
  </si>
  <si>
    <t>集群</t>
  </si>
  <si>
    <t>资源类型</t>
  </si>
  <si>
    <t>设备编码</t>
  </si>
  <si>
    <t>管理地址</t>
  </si>
  <si>
    <t>VLAN</t>
  </si>
  <si>
    <t>用途</t>
  </si>
  <si>
    <t>集群1</t>
  </si>
  <si>
    <t>物理服务器</t>
  </si>
  <si>
    <t>HNCZ-212-B18-MSW-RGS5750-1U36</t>
  </si>
  <si>
    <t>1.1.1.1</t>
  </si>
  <si>
    <t>1008~1010,1001</t>
  </si>
  <si>
    <t>物理位置</t>
  </si>
  <si>
    <t>细分产品线</t>
  </si>
  <si>
    <t>自治域AS号</t>
  </si>
  <si>
    <t>交换机</t>
  </si>
  <si>
    <t>NMCF-6FDICT-A05-SEV-NF5280-2U24</t>
  </si>
  <si>
    <t>应用服务器（接入1）-1</t>
  </si>
  <si>
    <t>长春净月数据中心103机房/02列05(46)</t>
  </si>
  <si>
    <t>云存储（OOS）产品线</t>
  </si>
  <si>
    <t>10.95.14.128</t>
  </si>
  <si>
    <t>10.95.14.254/24</t>
  </si>
  <si>
    <t>NMCF-6FDICT-A05-SEV-NF5280-2U26</t>
  </si>
  <si>
    <t>应用服务器（接入1）-2</t>
  </si>
  <si>
    <t>长春净月数据中心103机房/02列06(42)</t>
  </si>
  <si>
    <t>10.95.14.129</t>
  </si>
  <si>
    <t>1. 网卡bond绑定：无特殊要求时，业务网成员口需要分布在不同的PCI网卡上；具体参照总则</t>
  </si>
  <si>
    <t>2. 网卡bond模式：网元节点业务bond为mode2；其余均为mode4；KVM管理节点为mode1</t>
  </si>
  <si>
    <t>3. CN2配置4.4.0.0/16网段的测试地址</t>
  </si>
  <si>
    <t>4. 管理网地址规划从每段地址的第11个开始，前10个地址预留</t>
  </si>
  <si>
    <t>网络划分</t>
  </si>
  <si>
    <t>bond模式</t>
  </si>
  <si>
    <t>bond名字</t>
  </si>
  <si>
    <t>vlan TAG</t>
  </si>
  <si>
    <t>交换机VLAN</t>
  </si>
  <si>
    <t>MTU</t>
  </si>
  <si>
    <t>网卡速率</t>
  </si>
  <si>
    <t>物理网卡</t>
  </si>
  <si>
    <t>对应leaf交换机类型</t>
  </si>
  <si>
    <t>对应POD</t>
  </si>
  <si>
    <t>宿主机/GPU服务器</t>
  </si>
  <si>
    <t>计算交换机</t>
  </si>
  <si>
    <t>业务POD
server-leaf</t>
  </si>
  <si>
    <t>OpenStack管理</t>
  </si>
  <si>
    <t>mode6</t>
  </si>
  <si>
    <t>bond0.150</t>
  </si>
  <si>
    <t>trunk 150-199/native 4000</t>
  </si>
  <si>
    <t>千兆</t>
  </si>
  <si>
    <t>千兆1、千兆2</t>
  </si>
  <si>
    <t>计算内网</t>
  </si>
  <si>
    <t>mode4</t>
  </si>
  <si>
    <t>bond1</t>
  </si>
  <si>
    <t>NA</t>
  </si>
  <si>
    <t>access 301</t>
  </si>
  <si>
    <t xml:space="preserve">万兆/25G </t>
  </si>
  <si>
    <t>pci1port1、pci2port1</t>
  </si>
  <si>
    <t>存储外网</t>
  </si>
  <si>
    <t>bond2</t>
  </si>
  <si>
    <t>access 300</t>
  </si>
  <si>
    <t>pci1port2、pci2port2</t>
  </si>
  <si>
    <t>存储/全闪服务器</t>
  </si>
  <si>
    <t>存储交换机</t>
  </si>
  <si>
    <t>存储管理</t>
  </si>
  <si>
    <t>bond0.151</t>
  </si>
  <si>
    <t>存储内网</t>
  </si>
  <si>
    <t>access 302</t>
  </si>
  <si>
    <t>文件存储网关服务器（需要在一组leaf下）</t>
  </si>
  <si>
    <t>pci1port1、pci2port1、pci3port1、pci4port1</t>
  </si>
  <si>
    <t>pci1port2、pci2port2、pci3port2、pci4port2</t>
  </si>
  <si>
    <t>文件存储管理服务器（属于计算节点，需要在一组leaf下）</t>
  </si>
  <si>
    <t>CN2网</t>
  </si>
  <si>
    <t>bond0.199</t>
  </si>
  <si>
    <t>弹性裸金属服务器（基础版，无存储网关）</t>
  </si>
  <si>
    <t>弹性裸金属交换机</t>
  </si>
  <si>
    <t>OpenStack管理（板载）</t>
  </si>
  <si>
    <t>OpenStack管理（智能网卡）</t>
  </si>
  <si>
    <t>千兆1</t>
  </si>
  <si>
    <t>bond1.301</t>
  </si>
  <si>
    <t>trunk 301,309</t>
  </si>
  <si>
    <t>25G</t>
  </si>
  <si>
    <t>裸机部署网</t>
  </si>
  <si>
    <t>bond1.309</t>
  </si>
  <si>
    <t>弹性裸金属服务器（标准版，和存储网关同leaf）</t>
  </si>
  <si>
    <t>trunk 301,303,309</t>
  </si>
  <si>
    <t>裸金属存储转发网</t>
  </si>
  <si>
    <t>bond1.303</t>
  </si>
  <si>
    <t>弹性裸金属存储网关服务器（对接商用卡智能裸金属）</t>
  </si>
  <si>
    <t>Openstack管理</t>
  </si>
  <si>
    <t>access 303</t>
  </si>
  <si>
    <t>pci1port1、pci1port2</t>
  </si>
  <si>
    <t>pci2port1、pci2port2</t>
  </si>
  <si>
    <t>bond3</t>
  </si>
  <si>
    <t>pci3port1、pci3port2
pci4port1、pci4port2</t>
  </si>
  <si>
    <t>弹性裸金属存储网关服务器（对接自研卡智能裸金属）</t>
  </si>
  <si>
    <t>pci1port1、pci1port2
pci2port1、pci2port2</t>
  </si>
  <si>
    <t>网元服务器（标准部署）</t>
  </si>
  <si>
    <t>网元交换机</t>
  </si>
  <si>
    <t>云功能POD
service-leaf</t>
  </si>
  <si>
    <t>mode2</t>
  </si>
  <si>
    <t>pci1port1、pci2port1、pci1port2、pci2port2</t>
  </si>
  <si>
    <t>网元外（公网）</t>
  </si>
  <si>
    <t>access 200</t>
  </si>
  <si>
    <t>pci3port1、pci3port2</t>
  </si>
  <si>
    <t>网元服务器（小型化部署）</t>
  </si>
  <si>
    <t>mode1</t>
  </si>
  <si>
    <t>trunk301,331-346</t>
  </si>
  <si>
    <t>bond2.200</t>
  </si>
  <si>
    <t>trunk200,211-218,
221-228</t>
  </si>
  <si>
    <t>pci3port2、pci4port2</t>
  </si>
  <si>
    <t>pci3port1、pci4port1</t>
  </si>
  <si>
    <t>对象存储网关服务器</t>
  </si>
  <si>
    <t>对象网关交换机</t>
  </si>
  <si>
    <t>trunk 300-301</t>
  </si>
  <si>
    <t>bond1.300</t>
  </si>
  <si>
    <t>管理服务器(KVM管理服务器全用mode1)</t>
  </si>
  <si>
    <t>管理交换机</t>
  </si>
  <si>
    <t>trunk 300-301,309</t>
  </si>
  <si>
    <t>万兆</t>
  </si>
  <si>
    <t>trunk 200</t>
  </si>
  <si>
    <t>DMZ业务接入网</t>
  </si>
  <si>
    <t>bond2.209</t>
  </si>
  <si>
    <t>trunk 209</t>
  </si>
  <si>
    <t>AGW/SDWAN网关服务器、云网关及安全服务器</t>
  </si>
  <si>
    <t>Bridge Name</t>
  </si>
  <si>
    <t>os_manage</t>
  </si>
  <si>
    <t>storage_manage</t>
  </si>
  <si>
    <t>zabbix_eShield</t>
  </si>
  <si>
    <t>虚拟机名称</t>
  </si>
  <si>
    <t>宿主机</t>
  </si>
  <si>
    <t>账户密码</t>
  </si>
  <si>
    <t>公网IP</t>
  </si>
  <si>
    <t>os_manage/21</t>
  </si>
  <si>
    <t>storage_manage/22</t>
  </si>
  <si>
    <t>zabbix_eShield/23</t>
  </si>
  <si>
    <t>sdn_manage</t>
  </si>
  <si>
    <t>CN2/25</t>
  </si>
  <si>
    <t>150/170</t>
  </si>
  <si>
    <t>151/171</t>
  </si>
  <si>
    <t>153/173</t>
  </si>
  <si>
    <t>hbwh-yum-server</t>
  </si>
  <si>
    <t>KVM01</t>
  </si>
  <si>
    <t>8c32g/5TB</t>
  </si>
  <si>
    <t>root/Ctyun@20220801</t>
  </si>
  <si>
    <t>none</t>
  </si>
  <si>
    <t>30.55.2.</t>
  </si>
  <si>
    <t>11.107.135.</t>
  </si>
  <si>
    <t>11.107.163.</t>
  </si>
  <si>
    <t>11.107.177.</t>
  </si>
  <si>
    <t>hbwh-cobbler-server</t>
  </si>
  <si>
    <t>KVM02</t>
  </si>
  <si>
    <t>8c32g</t>
  </si>
  <si>
    <t>hbwh-nat-server</t>
  </si>
  <si>
    <t>KVM03</t>
  </si>
  <si>
    <t>4c8g</t>
  </si>
  <si>
    <t>hbwh-tiaoban01</t>
  </si>
  <si>
    <t>KVM04</t>
  </si>
  <si>
    <t>hbwh-yundiaosnmp1</t>
  </si>
  <si>
    <t>8C32G/300G</t>
  </si>
  <si>
    <t>hbwh-yundiaosnmp2</t>
  </si>
  <si>
    <t>OS 管理IP</t>
  </si>
  <si>
    <t>管理网关</t>
  </si>
  <si>
    <t>HBWH-403-A1P1-J-07-SEV-ZX5300-02U12</t>
  </si>
  <si>
    <t>11.107.128.17</t>
  </si>
  <si>
    <t>11.107.135.254/21</t>
  </si>
  <si>
    <t>HBWH-403-A1P1-J-07-SEV-ZX5300-02U15</t>
  </si>
  <si>
    <t>11.107.128.18</t>
  </si>
  <si>
    <t>HBWH-403-A1P1-J-08-SEV-ZX5300-02U12</t>
  </si>
  <si>
    <t>11.107.128.19</t>
  </si>
  <si>
    <t>HBWH-403-A1P1-J-08-SEV-ZX5300-02U15</t>
  </si>
  <si>
    <t>11.107.128.20</t>
  </si>
  <si>
    <t>kvm.csv</t>
  </si>
  <si>
    <t>centos76</t>
  </si>
  <si>
    <t>sata</t>
  </si>
  <si>
    <t>yundiao</t>
  </si>
  <si>
    <t>问设计院（双路UPS；双路高压直流；一路市电、一路UPS；一路市电、一路高压直流）</t>
    <phoneticPr fontId="51" type="noConversion"/>
  </si>
  <si>
    <t>设备型号</t>
    <phoneticPr fontId="51" type="noConversion"/>
  </si>
  <si>
    <t>机房</t>
    <phoneticPr fontId="51" type="noConversion"/>
  </si>
  <si>
    <t>机柜</t>
    <phoneticPr fontId="51" type="noConversion"/>
  </si>
  <si>
    <t>备注（如有分区域需添加）</t>
    <phoneticPr fontId="51" type="noConversion"/>
  </si>
  <si>
    <t>型号</t>
    <phoneticPr fontId="51" type="noConversion"/>
  </si>
  <si>
    <t>用途</t>
    <phoneticPr fontId="51" type="noConversion"/>
  </si>
  <si>
    <t>项目名称</t>
    <phoneticPr fontId="51" type="noConversion"/>
  </si>
  <si>
    <t>云调所属机房</t>
    <phoneticPr fontId="51" type="noConversion"/>
  </si>
  <si>
    <t>郑州市高新区枢纽楼数据中心{site_name}机房</t>
    <phoneticPr fontId="51" type="noConversion"/>
  </si>
  <si>
    <t>机架</t>
    <phoneticPr fontId="51" type="noConversion"/>
  </si>
  <si>
    <t>机房</t>
    <phoneticPr fontId="51" type="noConversion"/>
  </si>
  <si>
    <t>对应设备清单-配对列</t>
    <phoneticPr fontId="51" type="noConversion"/>
  </si>
  <si>
    <t>机架</t>
    <phoneticPr fontId="51" type="noConversion"/>
  </si>
  <si>
    <t>产品线</t>
    <phoneticPr fontId="51" type="noConversion"/>
  </si>
  <si>
    <t>配对列</t>
    <phoneticPr fontId="51" type="noConversion"/>
  </si>
  <si>
    <t>角色</t>
    <phoneticPr fontId="51" type="noConversion"/>
  </si>
  <si>
    <t>设备高度</t>
    <phoneticPr fontId="51" type="noConversion"/>
  </si>
  <si>
    <t>云调库中对应型号</t>
    <phoneticPr fontId="51" type="noConversion"/>
  </si>
  <si>
    <t>10.1.1.1</t>
    <phoneticPr fontId="51" type="noConversion"/>
  </si>
  <si>
    <t>10.1.1.2</t>
  </si>
  <si>
    <t>10.1.1.3</t>
  </si>
  <si>
    <t>10.1.1.4</t>
  </si>
  <si>
    <t>10.1.1.5</t>
  </si>
  <si>
    <t>10.1.1.6</t>
  </si>
  <si>
    <t>10.1.1.7</t>
  </si>
  <si>
    <t>10.1.1.8</t>
  </si>
  <si>
    <t>10.1.1.9</t>
  </si>
  <si>
    <t>10.1.1.10</t>
  </si>
  <si>
    <t>10.1.1.11</t>
  </si>
  <si>
    <t>10.1.1.12</t>
  </si>
  <si>
    <t>10.1.1.13</t>
  </si>
  <si>
    <t>10.1.1.14</t>
  </si>
  <si>
    <t>10.1.1.15</t>
  </si>
  <si>
    <t>10.1.1.16</t>
  </si>
  <si>
    <t>10.1.1.17</t>
  </si>
  <si>
    <t>10.1.1.18</t>
  </si>
  <si>
    <t>10.1.1.19</t>
  </si>
  <si>
    <t>10.1.1.20</t>
  </si>
  <si>
    <t>10.1.1.21</t>
  </si>
  <si>
    <t>10.1.1.22</t>
  </si>
  <si>
    <t>10.1.1.23</t>
  </si>
  <si>
    <t>10.1.1.24</t>
  </si>
  <si>
    <t>10.1.1.25</t>
  </si>
  <si>
    <t>10.1.1.26</t>
  </si>
  <si>
    <t>10.1.1.27</t>
  </si>
  <si>
    <t>10.1.1.28</t>
  </si>
  <si>
    <t>10.1.1.29</t>
  </si>
  <si>
    <t>10.1.1.30</t>
  </si>
  <si>
    <t>10.1.1.31</t>
  </si>
  <si>
    <t>10.1.1.32</t>
  </si>
  <si>
    <t>10.1.1.33</t>
  </si>
  <si>
    <t>10.1.1.34</t>
  </si>
  <si>
    <t>10.1.1.35</t>
  </si>
  <si>
    <t>10.1.1.254</t>
    <phoneticPr fontId="51" type="noConversion"/>
  </si>
  <si>
    <t>v1</t>
    <phoneticPr fontId="51" type="noConversion"/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</si>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</sst>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[$-409]d/mmm/yy;@"/>
    <numFmt numFmtId="177" formatCode="yyyy&quot;年&quot;m&quot;月&quot;d&quot;日&quot;;@"/>
    <numFmt numFmtId="178" formatCode="[$-409]d\-mmm\-yy;@"/>
    <numFmt numFmtId="179" formatCode="0_);[Red]\(0\)"/>
    <numFmt numFmtId="180" formatCode="[$-F800]dddd\,\ mmmm\ dd\,\ yyyy"/>
    <numFmt numFmtId="181" formatCode="yyyy/m/d;@"/>
    <numFmt numFmtId="182" formatCode="0.00_);[Red]\(0.00\)"/>
  </numFmts>
  <fonts count="54">
    <font>
      <sz val="11"/>
      <color theme="1"/>
      <name val="DengXian"/>
      <charset val="136"/>
      <scheme val="minor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DengXian"/>
      <scheme val="minor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theme="1"/>
      <name val="DengXian"/>
      <scheme val="minor"/>
    </font>
    <font>
      <b/>
      <sz val="11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sz val="9"/>
      <color theme="1"/>
      <name val="DengXian"/>
      <scheme val="minor"/>
    </font>
    <font>
      <sz val="9"/>
      <color indexed="10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8"/>
      <color rgb="FF000000"/>
      <name val="宋体"/>
      <family val="3"/>
      <charset val="134"/>
    </font>
    <font>
      <sz val="11"/>
      <color theme="1"/>
      <name val="DengXian"/>
      <scheme val="minor"/>
    </font>
    <font>
      <sz val="10"/>
      <color indexed="8"/>
      <name val="Arial"/>
      <family val="2"/>
    </font>
    <font>
      <b/>
      <sz val="11"/>
      <color rgb="FFFF0000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8"/>
      <color indexed="8"/>
      <name val="宋体"/>
      <family val="3"/>
      <charset val="134"/>
    </font>
    <font>
      <b/>
      <sz val="8"/>
      <color rgb="FF000000"/>
      <name val="宋体"/>
      <family val="3"/>
      <charset val="134"/>
    </font>
    <font>
      <sz val="10"/>
      <color theme="1"/>
      <name val="DengXian"/>
      <scheme val="minor"/>
    </font>
    <font>
      <sz val="8"/>
      <color theme="1"/>
      <name val="DengXian"/>
      <scheme val="minor"/>
    </font>
    <font>
      <b/>
      <sz val="10"/>
      <color theme="1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10"/>
      <color rgb="FFFF0000"/>
      <name val="DengXian"/>
      <scheme val="minor"/>
    </font>
    <font>
      <sz val="11"/>
      <color rgb="FFFF0000"/>
      <name val="DengXian"/>
      <scheme val="minor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1"/>
      <name val="DengXian"/>
      <scheme val="minor"/>
    </font>
    <font>
      <sz val="11"/>
      <color theme="1"/>
      <name val="DengXian"/>
    </font>
    <font>
      <sz val="10"/>
      <name val="Geneva"/>
      <family val="1"/>
    </font>
    <font>
      <sz val="12"/>
      <color theme="1"/>
      <name val="DengXian"/>
      <scheme val="minor"/>
    </font>
    <font>
      <u/>
      <sz val="11"/>
      <color theme="10"/>
      <name val="宋体"/>
      <family val="3"/>
      <charset val="134"/>
    </font>
    <font>
      <sz val="11"/>
      <color rgb="FF006100"/>
      <name val="DengXian"/>
      <scheme val="minor"/>
    </font>
    <font>
      <sz val="10"/>
      <name val="Arial"/>
      <family val="2"/>
    </font>
    <font>
      <sz val="11"/>
      <color rgb="FF9C0006"/>
      <name val="DengXian"/>
      <scheme val="minor"/>
    </font>
    <font>
      <sz val="11"/>
      <color rgb="FF000000"/>
      <name val="DengXian"/>
      <scheme val="minor"/>
    </font>
    <font>
      <u/>
      <sz val="12"/>
      <color theme="1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9"/>
      <name val="方正书宋_GBK"/>
      <charset val="134"/>
    </font>
    <font>
      <sz val="9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theme="7" tint="0.7999206518753624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19">
    <border>
      <left/>
      <right/>
      <top/>
      <bottom/>
      <diagonal/>
    </border>
    <border>
      <left style="thin">
        <color theme="7" tint="0.79992065187536243"/>
      </left>
      <right style="thin">
        <color theme="7" tint="0.79992065187536243"/>
      </right>
      <top style="thin">
        <color theme="7" tint="0.7999206518753624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7" tint="0.79992065187536243"/>
      </left>
      <right style="thin">
        <color theme="7" tint="0.79992065187536243"/>
      </right>
      <top style="thin">
        <color theme="7" tint="0.79992065187536243"/>
      </top>
      <bottom style="thin">
        <color theme="7" tint="0.79992065187536243"/>
      </bottom>
      <diagonal/>
    </border>
    <border diagonalUp="1">
      <left/>
      <right/>
      <top/>
      <bottom/>
      <diagonal style="thin">
        <color rgb="FF000000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FF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DBDBDB"/>
      </top>
      <bottom/>
      <diagonal/>
    </border>
    <border>
      <left style="thin">
        <color rgb="FFDBDBDB"/>
      </left>
      <right style="thin">
        <color rgb="FF000000"/>
      </right>
      <top style="thin">
        <color rgb="FFDBDBDB"/>
      </top>
      <bottom/>
      <diagonal/>
    </border>
    <border>
      <left style="thin">
        <color rgb="FFF8CBAD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DD7EE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8CBAD"/>
      </left>
      <right style="thin">
        <color rgb="FF000000"/>
      </right>
      <top style="thin">
        <color rgb="FFF8CBAD"/>
      </top>
      <bottom/>
      <diagonal/>
    </border>
    <border>
      <left style="thin">
        <color rgb="FFBDD7EE"/>
      </left>
      <right style="thin">
        <color rgb="FF000000"/>
      </right>
      <top style="thin">
        <color rgb="FFBDD7EE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0">
    <xf numFmtId="176" fontId="0" fillId="0" borderId="0">
      <alignment vertical="center"/>
    </xf>
    <xf numFmtId="176" fontId="20" fillId="0" borderId="0">
      <alignment vertical="center"/>
    </xf>
    <xf numFmtId="176" fontId="22" fillId="0" borderId="0"/>
    <xf numFmtId="176" fontId="22" fillId="0" borderId="0"/>
    <xf numFmtId="176" fontId="20" fillId="0" borderId="0"/>
    <xf numFmtId="176" fontId="22" fillId="0" borderId="0"/>
    <xf numFmtId="176" fontId="22" fillId="0" borderId="0"/>
    <xf numFmtId="176" fontId="22" fillId="0" borderId="0">
      <alignment vertical="center"/>
    </xf>
    <xf numFmtId="176" fontId="22" fillId="0" borderId="0">
      <alignment vertical="center"/>
    </xf>
    <xf numFmtId="176" fontId="40" fillId="0" borderId="0"/>
    <xf numFmtId="176" fontId="20" fillId="0" borderId="0">
      <alignment vertical="center"/>
    </xf>
    <xf numFmtId="176" fontId="41" fillId="0" borderId="0"/>
    <xf numFmtId="176" fontId="20" fillId="0" borderId="0">
      <alignment vertical="center"/>
    </xf>
    <xf numFmtId="176" fontId="22" fillId="0" borderId="0">
      <alignment vertical="center"/>
    </xf>
    <xf numFmtId="176" fontId="20" fillId="0" borderId="0"/>
    <xf numFmtId="176" fontId="20" fillId="0" borderId="0">
      <alignment vertical="center"/>
    </xf>
    <xf numFmtId="176" fontId="22" fillId="0" borderId="0">
      <alignment vertical="center"/>
    </xf>
    <xf numFmtId="176" fontId="20" fillId="0" borderId="0"/>
    <xf numFmtId="0" fontId="22" fillId="0" borderId="0">
      <alignment vertical="center"/>
    </xf>
    <xf numFmtId="176" fontId="22" fillId="0" borderId="0">
      <alignment vertical="center"/>
    </xf>
    <xf numFmtId="176" fontId="20" fillId="0" borderId="0">
      <alignment vertical="center"/>
    </xf>
    <xf numFmtId="0" fontId="40" fillId="0" borderId="0"/>
    <xf numFmtId="0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0" fillId="0" borderId="0"/>
    <xf numFmtId="176" fontId="22" fillId="0" borderId="0">
      <alignment vertical="center"/>
    </xf>
    <xf numFmtId="176" fontId="20" fillId="0" borderId="0">
      <alignment vertical="center"/>
    </xf>
    <xf numFmtId="176" fontId="20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41" fillId="0" borderId="0"/>
    <xf numFmtId="176" fontId="19" fillId="0" borderId="0"/>
    <xf numFmtId="176" fontId="42" fillId="0" borderId="0">
      <alignment vertical="top"/>
      <protection locked="0"/>
    </xf>
    <xf numFmtId="176" fontId="41" fillId="0" borderId="0"/>
    <xf numFmtId="176" fontId="40" fillId="0" borderId="0">
      <alignment vertical="center"/>
    </xf>
    <xf numFmtId="176" fontId="43" fillId="23" borderId="0">
      <alignment vertical="center"/>
    </xf>
    <xf numFmtId="176" fontId="20" fillId="0" borderId="0"/>
    <xf numFmtId="176" fontId="19" fillId="0" borderId="0"/>
    <xf numFmtId="176" fontId="20" fillId="0" borderId="0">
      <alignment vertical="center"/>
    </xf>
    <xf numFmtId="176" fontId="22" fillId="0" borderId="0"/>
    <xf numFmtId="176" fontId="42" fillId="0" borderId="0">
      <alignment vertical="top"/>
      <protection locked="0"/>
    </xf>
    <xf numFmtId="176" fontId="40" fillId="0" borderId="0">
      <alignment vertical="center"/>
    </xf>
    <xf numFmtId="176" fontId="22" fillId="0" borderId="0"/>
    <xf numFmtId="0" fontId="40" fillId="0" borderId="0"/>
    <xf numFmtId="0" fontId="22" fillId="0" borderId="0">
      <alignment vertical="center"/>
    </xf>
    <xf numFmtId="176" fontId="20" fillId="0" borderId="0"/>
    <xf numFmtId="0" fontId="22" fillId="0" borderId="0">
      <alignment vertical="center"/>
    </xf>
    <xf numFmtId="176" fontId="22" fillId="0" borderId="0">
      <alignment vertical="center"/>
    </xf>
    <xf numFmtId="176" fontId="20" fillId="0" borderId="0"/>
    <xf numFmtId="176" fontId="20" fillId="0" borderId="0">
      <alignment vertical="center"/>
    </xf>
    <xf numFmtId="176" fontId="40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/>
    <xf numFmtId="176" fontId="20" fillId="0" borderId="0"/>
    <xf numFmtId="0" fontId="22" fillId="0" borderId="0">
      <alignment vertical="center"/>
    </xf>
    <xf numFmtId="176" fontId="20" fillId="0" borderId="0">
      <alignment vertical="center"/>
    </xf>
    <xf numFmtId="0" fontId="20" fillId="0" borderId="0"/>
    <xf numFmtId="176" fontId="40" fillId="0" borderId="0"/>
    <xf numFmtId="176" fontId="22" fillId="0" borderId="0">
      <alignment vertical="center"/>
    </xf>
    <xf numFmtId="176" fontId="22" fillId="0" borderId="0">
      <alignment vertical="center"/>
    </xf>
    <xf numFmtId="176" fontId="20" fillId="0" borderId="0"/>
    <xf numFmtId="176" fontId="22" fillId="0" borderId="0">
      <alignment vertical="center"/>
    </xf>
    <xf numFmtId="176" fontId="20" fillId="0" borderId="0"/>
    <xf numFmtId="176" fontId="40" fillId="0" borderId="0"/>
    <xf numFmtId="176" fontId="20" fillId="0" borderId="0">
      <alignment vertical="center"/>
    </xf>
    <xf numFmtId="176" fontId="22" fillId="0" borderId="0">
      <alignment vertical="center"/>
    </xf>
    <xf numFmtId="176" fontId="22" fillId="0" borderId="0"/>
    <xf numFmtId="176" fontId="20" fillId="0" borderId="0"/>
    <xf numFmtId="176" fontId="20" fillId="0" borderId="0">
      <alignment vertical="center"/>
    </xf>
    <xf numFmtId="176" fontId="20" fillId="0" borderId="0">
      <alignment vertical="center"/>
    </xf>
    <xf numFmtId="176" fontId="20" fillId="0" borderId="0"/>
    <xf numFmtId="176" fontId="20" fillId="0" borderId="0">
      <alignment vertical="center"/>
    </xf>
    <xf numFmtId="176" fontId="22" fillId="0" borderId="0"/>
    <xf numFmtId="176" fontId="20" fillId="0" borderId="0"/>
    <xf numFmtId="176" fontId="20" fillId="0" borderId="0">
      <alignment vertical="center"/>
    </xf>
    <xf numFmtId="0" fontId="22" fillId="0" borderId="0"/>
    <xf numFmtId="176" fontId="20" fillId="0" borderId="0"/>
    <xf numFmtId="0" fontId="22" fillId="0" borderId="0"/>
    <xf numFmtId="176" fontId="20" fillId="0" borderId="0"/>
    <xf numFmtId="0" fontId="22" fillId="0" borderId="0"/>
    <xf numFmtId="176" fontId="20" fillId="0" borderId="0"/>
    <xf numFmtId="176" fontId="20" fillId="0" borderId="0">
      <alignment vertical="center"/>
    </xf>
    <xf numFmtId="0" fontId="22" fillId="0" borderId="0">
      <alignment vertical="center"/>
    </xf>
    <xf numFmtId="176" fontId="20" fillId="0" borderId="0"/>
    <xf numFmtId="0" fontId="22" fillId="0" borderId="0">
      <alignment vertical="center"/>
    </xf>
    <xf numFmtId="176" fontId="8" fillId="0" borderId="0"/>
    <xf numFmtId="176" fontId="20" fillId="0" borderId="0"/>
    <xf numFmtId="176" fontId="20" fillId="0" borderId="0">
      <alignment vertical="center"/>
    </xf>
    <xf numFmtId="0" fontId="20" fillId="0" borderId="0"/>
    <xf numFmtId="176" fontId="20" fillId="0" borderId="0">
      <alignment vertical="center"/>
    </xf>
    <xf numFmtId="0" fontId="20" fillId="0" borderId="0"/>
    <xf numFmtId="176" fontId="20" fillId="0" borderId="0"/>
    <xf numFmtId="176" fontId="20" fillId="0" borderId="0"/>
    <xf numFmtId="176" fontId="20" fillId="0" borderId="0">
      <alignment vertical="center"/>
    </xf>
    <xf numFmtId="0" fontId="20" fillId="0" borderId="0"/>
    <xf numFmtId="176" fontId="20" fillId="0" borderId="0"/>
    <xf numFmtId="176" fontId="22" fillId="0" borderId="0"/>
    <xf numFmtId="176" fontId="20" fillId="0" borderId="0"/>
    <xf numFmtId="176" fontId="8" fillId="0" borderId="0"/>
    <xf numFmtId="176" fontId="8" fillId="0" borderId="0"/>
    <xf numFmtId="176" fontId="8" fillId="0" borderId="0"/>
    <xf numFmtId="176" fontId="22" fillId="0" borderId="0"/>
    <xf numFmtId="176" fontId="8" fillId="0" borderId="0"/>
    <xf numFmtId="176" fontId="22" fillId="0" borderId="0"/>
    <xf numFmtId="176" fontId="20" fillId="0" borderId="0"/>
    <xf numFmtId="176" fontId="20" fillId="0" borderId="0"/>
    <xf numFmtId="176" fontId="20" fillId="0" borderId="0"/>
    <xf numFmtId="176" fontId="22" fillId="0" borderId="0">
      <alignment vertical="center"/>
    </xf>
    <xf numFmtId="176" fontId="20" fillId="0" borderId="0"/>
    <xf numFmtId="176" fontId="22" fillId="0" borderId="0">
      <alignment vertical="center"/>
    </xf>
    <xf numFmtId="176" fontId="22" fillId="0" borderId="0">
      <alignment vertical="center"/>
    </xf>
    <xf numFmtId="176" fontId="44" fillId="0" borderId="0"/>
    <xf numFmtId="176" fontId="22" fillId="0" borderId="0">
      <alignment vertical="center"/>
    </xf>
    <xf numFmtId="176" fontId="22" fillId="0" borderId="0"/>
    <xf numFmtId="176" fontId="8" fillId="0" borderId="0"/>
    <xf numFmtId="176" fontId="45" fillId="24" borderId="0">
      <alignment vertical="center"/>
    </xf>
    <xf numFmtId="176" fontId="45" fillId="24" borderId="0">
      <alignment vertical="center"/>
    </xf>
    <xf numFmtId="176" fontId="45" fillId="24" borderId="0">
      <alignment vertical="center"/>
    </xf>
    <xf numFmtId="176" fontId="45" fillId="24" borderId="0">
      <alignment vertical="center"/>
    </xf>
    <xf numFmtId="176" fontId="42" fillId="0" borderId="0">
      <alignment vertical="top"/>
      <protection locked="0"/>
    </xf>
    <xf numFmtId="176" fontId="22" fillId="0" borderId="0">
      <alignment vertical="center"/>
    </xf>
    <xf numFmtId="176" fontId="22" fillId="0" borderId="0"/>
    <xf numFmtId="176" fontId="42" fillId="0" borderId="0">
      <alignment vertical="top"/>
      <protection locked="0"/>
    </xf>
    <xf numFmtId="176" fontId="20" fillId="0" borderId="0">
      <alignment vertical="center"/>
    </xf>
    <xf numFmtId="176" fontId="40" fillId="0" borderId="0"/>
    <xf numFmtId="176" fontId="20" fillId="0" borderId="0">
      <alignment vertical="center"/>
    </xf>
    <xf numFmtId="176" fontId="20" fillId="0" borderId="0">
      <alignment vertical="center"/>
    </xf>
    <xf numFmtId="176" fontId="22" fillId="0" borderId="0"/>
    <xf numFmtId="176" fontId="20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2" fillId="0" borderId="0"/>
    <xf numFmtId="176" fontId="22" fillId="0" borderId="0">
      <alignment vertical="center"/>
    </xf>
    <xf numFmtId="176" fontId="22" fillId="0" borderId="0"/>
    <xf numFmtId="176" fontId="22" fillId="0" borderId="0"/>
    <xf numFmtId="0" fontId="22" fillId="0" borderId="0">
      <alignment vertical="center"/>
    </xf>
    <xf numFmtId="176" fontId="22" fillId="0" borderId="0"/>
    <xf numFmtId="176" fontId="20" fillId="0" borderId="0">
      <alignment vertical="center"/>
    </xf>
    <xf numFmtId="176" fontId="22" fillId="0" borderId="0"/>
    <xf numFmtId="176" fontId="22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2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2" fillId="0" borderId="0"/>
    <xf numFmtId="176" fontId="20" fillId="0" borderId="0">
      <alignment vertical="center"/>
    </xf>
    <xf numFmtId="176" fontId="22" fillId="0" borderId="0"/>
    <xf numFmtId="176" fontId="20" fillId="0" borderId="0">
      <alignment vertical="center"/>
    </xf>
    <xf numFmtId="176" fontId="22" fillId="0" borderId="0">
      <alignment vertical="center"/>
    </xf>
    <xf numFmtId="0" fontId="22" fillId="0" borderId="0"/>
    <xf numFmtId="176" fontId="20" fillId="0" borderId="0">
      <alignment vertical="center"/>
    </xf>
    <xf numFmtId="176" fontId="20" fillId="0" borderId="0">
      <alignment vertical="center"/>
    </xf>
    <xf numFmtId="176" fontId="22" fillId="0" borderId="0"/>
    <xf numFmtId="176" fontId="8" fillId="0" borderId="0"/>
    <xf numFmtId="176" fontId="22" fillId="0" borderId="0"/>
    <xf numFmtId="176" fontId="8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0" fontId="22" fillId="0" borderId="0">
      <alignment vertical="center"/>
    </xf>
    <xf numFmtId="176" fontId="11" fillId="0" borderId="0">
      <alignment vertical="center"/>
    </xf>
    <xf numFmtId="176" fontId="20" fillId="0" borderId="0">
      <alignment vertical="center"/>
    </xf>
    <xf numFmtId="176" fontId="22" fillId="0" borderId="0">
      <alignment vertical="center"/>
    </xf>
    <xf numFmtId="176" fontId="22" fillId="0" borderId="0"/>
    <xf numFmtId="176" fontId="20" fillId="0" borderId="0">
      <alignment vertical="center"/>
    </xf>
    <xf numFmtId="176" fontId="22" fillId="0" borderId="0"/>
    <xf numFmtId="176" fontId="20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2" fillId="0" borderId="0"/>
    <xf numFmtId="176" fontId="22" fillId="0" borderId="0">
      <alignment vertical="center"/>
    </xf>
    <xf numFmtId="176" fontId="22" fillId="0" borderId="0"/>
    <xf numFmtId="176" fontId="22" fillId="0" borderId="0">
      <alignment vertical="center"/>
    </xf>
    <xf numFmtId="176" fontId="22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41" fillId="0" borderId="0"/>
    <xf numFmtId="176" fontId="20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2" fillId="0" borderId="0"/>
    <xf numFmtId="176" fontId="20" fillId="0" borderId="0">
      <alignment vertical="center"/>
    </xf>
    <xf numFmtId="176" fontId="41" fillId="0" borderId="0"/>
    <xf numFmtId="176" fontId="41" fillId="0" borderId="0"/>
    <xf numFmtId="176" fontId="20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/>
    <xf numFmtId="176" fontId="22" fillId="0" borderId="0">
      <alignment vertical="center"/>
    </xf>
    <xf numFmtId="0" fontId="22" fillId="0" borderId="0">
      <alignment vertical="center"/>
    </xf>
    <xf numFmtId="0" fontId="22" fillId="0" borderId="0"/>
    <xf numFmtId="176" fontId="22" fillId="0" borderId="0">
      <alignment vertical="center"/>
    </xf>
    <xf numFmtId="0" fontId="22" fillId="0" borderId="0"/>
    <xf numFmtId="0" fontId="22" fillId="0" borderId="0"/>
    <xf numFmtId="176" fontId="22" fillId="0" borderId="0"/>
    <xf numFmtId="0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0" fontId="41" fillId="0" borderId="0">
      <alignment vertical="center"/>
    </xf>
    <xf numFmtId="176" fontId="22" fillId="0" borderId="0">
      <alignment vertical="center"/>
    </xf>
    <xf numFmtId="176" fontId="41" fillId="0" borderId="0"/>
    <xf numFmtId="176" fontId="20" fillId="0" borderId="0"/>
    <xf numFmtId="0" fontId="41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0" fontId="46" fillId="0" borderId="0"/>
    <xf numFmtId="0" fontId="46" fillId="0" borderId="0"/>
    <xf numFmtId="176" fontId="46" fillId="0" borderId="0"/>
    <xf numFmtId="176" fontId="46" fillId="0" borderId="0"/>
    <xf numFmtId="176" fontId="22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0" fontId="20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0" fontId="41" fillId="0" borderId="0">
      <alignment vertical="center"/>
    </xf>
    <xf numFmtId="176" fontId="20" fillId="0" borderId="0">
      <alignment vertical="center"/>
    </xf>
    <xf numFmtId="176" fontId="22" fillId="0" borderId="0"/>
    <xf numFmtId="176" fontId="22" fillId="0" borderId="0"/>
    <xf numFmtId="176" fontId="22" fillId="0" borderId="0">
      <alignment vertical="center"/>
    </xf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>
      <alignment vertical="center"/>
    </xf>
    <xf numFmtId="176" fontId="22" fillId="0" borderId="0"/>
    <xf numFmtId="176" fontId="22" fillId="0" borderId="0"/>
    <xf numFmtId="176" fontId="20" fillId="0" borderId="0">
      <alignment vertical="center"/>
    </xf>
    <xf numFmtId="176" fontId="22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>
      <alignment vertical="center"/>
    </xf>
    <xf numFmtId="176" fontId="22" fillId="0" borderId="0"/>
    <xf numFmtId="176" fontId="22" fillId="0" borderId="0">
      <alignment vertical="center"/>
    </xf>
    <xf numFmtId="176" fontId="22" fillId="0" borderId="0"/>
    <xf numFmtId="176" fontId="22" fillId="0" borderId="0"/>
    <xf numFmtId="176" fontId="22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/>
    <xf numFmtId="176" fontId="22" fillId="0" borderId="0"/>
    <xf numFmtId="176" fontId="22" fillId="0" borderId="0"/>
    <xf numFmtId="176" fontId="22" fillId="0" borderId="0"/>
    <xf numFmtId="176" fontId="40" fillId="0" borderId="0"/>
    <xf numFmtId="176" fontId="20" fillId="0" borderId="0">
      <alignment vertical="center"/>
    </xf>
    <xf numFmtId="176" fontId="20" fillId="0" borderId="0">
      <alignment vertical="center"/>
    </xf>
    <xf numFmtId="176" fontId="40" fillId="0" borderId="0"/>
    <xf numFmtId="176" fontId="40" fillId="0" borderId="0">
      <alignment vertical="center"/>
    </xf>
    <xf numFmtId="176" fontId="43" fillId="23" borderId="0">
      <alignment vertical="center"/>
    </xf>
    <xf numFmtId="176" fontId="20" fillId="0" borderId="0">
      <alignment vertical="center"/>
    </xf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>
      <alignment vertical="center"/>
    </xf>
    <xf numFmtId="176" fontId="20" fillId="0" borderId="0">
      <alignment vertical="center"/>
    </xf>
    <xf numFmtId="0" fontId="9" fillId="0" borderId="0"/>
    <xf numFmtId="176" fontId="22" fillId="0" borderId="0">
      <alignment vertical="center"/>
    </xf>
    <xf numFmtId="176" fontId="20" fillId="0" borderId="0">
      <alignment vertical="center"/>
    </xf>
    <xf numFmtId="176" fontId="22" fillId="0" borderId="0">
      <alignment vertical="center"/>
    </xf>
    <xf numFmtId="176" fontId="20" fillId="0" borderId="0">
      <alignment vertical="center"/>
    </xf>
    <xf numFmtId="176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40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0" fontId="40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0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47" fillId="0" borderId="0">
      <alignment vertical="top"/>
      <protection locked="0"/>
    </xf>
    <xf numFmtId="176" fontId="22" fillId="0" borderId="0">
      <alignment vertical="center"/>
    </xf>
    <xf numFmtId="176" fontId="22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2" fillId="0" borderId="0">
      <alignment vertical="center"/>
    </xf>
    <xf numFmtId="176" fontId="40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0" fillId="0" borderId="0"/>
    <xf numFmtId="176" fontId="22" fillId="0" borderId="0">
      <alignment vertical="center"/>
    </xf>
    <xf numFmtId="176" fontId="41" fillId="0" borderId="0"/>
    <xf numFmtId="176" fontId="20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0" fillId="0" borderId="0">
      <alignment vertical="center"/>
    </xf>
    <xf numFmtId="176" fontId="22" fillId="0" borderId="0">
      <alignment vertical="center"/>
    </xf>
    <xf numFmtId="176" fontId="20" fillId="0" borderId="0">
      <alignment vertical="center"/>
    </xf>
    <xf numFmtId="176" fontId="22" fillId="0" borderId="0">
      <alignment vertical="center"/>
    </xf>
    <xf numFmtId="176" fontId="11" fillId="0" borderId="0">
      <alignment vertical="center"/>
    </xf>
    <xf numFmtId="176" fontId="22" fillId="0" borderId="0">
      <alignment vertical="center"/>
    </xf>
    <xf numFmtId="176" fontId="41" fillId="0" borderId="0"/>
    <xf numFmtId="176" fontId="22" fillId="0" borderId="0">
      <alignment vertical="center"/>
    </xf>
    <xf numFmtId="0" fontId="22" fillId="0" borderId="0"/>
    <xf numFmtId="0" fontId="22" fillId="0" borderId="0"/>
    <xf numFmtId="176" fontId="22" fillId="0" borderId="0"/>
    <xf numFmtId="176" fontId="22" fillId="0" borderId="0"/>
    <xf numFmtId="0" fontId="46" fillId="0" borderId="0"/>
    <xf numFmtId="0" fontId="46" fillId="0" borderId="0"/>
    <xf numFmtId="176" fontId="46" fillId="0" borderId="0"/>
    <xf numFmtId="176" fontId="47" fillId="0" borderId="0">
      <alignment vertical="top"/>
      <protection locked="0"/>
    </xf>
    <xf numFmtId="176" fontId="46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0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11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11" fillId="0" borderId="0">
      <alignment vertical="center"/>
    </xf>
    <xf numFmtId="176" fontId="22" fillId="0" borderId="0">
      <alignment vertical="center"/>
    </xf>
    <xf numFmtId="176" fontId="20" fillId="0" borderId="0"/>
    <xf numFmtId="176" fontId="20" fillId="0" borderId="0"/>
    <xf numFmtId="176" fontId="20" fillId="0" borderId="0"/>
    <xf numFmtId="176" fontId="41" fillId="0" borderId="0"/>
    <xf numFmtId="176" fontId="22" fillId="0" borderId="0"/>
    <xf numFmtId="176" fontId="22" fillId="0" borderId="0">
      <alignment vertical="center"/>
    </xf>
    <xf numFmtId="176" fontId="22" fillId="0" borderId="0">
      <alignment vertical="center"/>
    </xf>
    <xf numFmtId="176" fontId="22" fillId="0" borderId="0">
      <alignment vertical="center"/>
    </xf>
    <xf numFmtId="176" fontId="22" fillId="0" borderId="0"/>
    <xf numFmtId="176" fontId="22" fillId="0" borderId="0"/>
    <xf numFmtId="176" fontId="22" fillId="0" borderId="0"/>
    <xf numFmtId="176" fontId="41" fillId="0" borderId="0"/>
    <xf numFmtId="176" fontId="20" fillId="0" borderId="0">
      <alignment vertical="center"/>
    </xf>
    <xf numFmtId="176" fontId="20" fillId="0" borderId="0">
      <alignment vertical="center"/>
    </xf>
    <xf numFmtId="176" fontId="41" fillId="0" borderId="0"/>
    <xf numFmtId="176" fontId="22" fillId="0" borderId="0"/>
    <xf numFmtId="176" fontId="20" fillId="0" borderId="0">
      <alignment vertical="center"/>
    </xf>
    <xf numFmtId="176" fontId="20" fillId="0" borderId="0">
      <alignment vertical="center"/>
    </xf>
    <xf numFmtId="176" fontId="20" fillId="0" borderId="0">
      <alignment vertical="center"/>
    </xf>
    <xf numFmtId="176" fontId="22" fillId="0" borderId="0"/>
    <xf numFmtId="176" fontId="22" fillId="0" borderId="0"/>
    <xf numFmtId="176" fontId="22" fillId="0" borderId="0"/>
    <xf numFmtId="176" fontId="22" fillId="0" borderId="0"/>
    <xf numFmtId="176" fontId="22" fillId="0" borderId="0"/>
    <xf numFmtId="176" fontId="42" fillId="0" borderId="0">
      <alignment vertical="top"/>
      <protection locked="0"/>
    </xf>
    <xf numFmtId="176" fontId="47" fillId="0" borderId="0">
      <alignment vertical="top"/>
      <protection locked="0"/>
    </xf>
    <xf numFmtId="176" fontId="47" fillId="0" borderId="0">
      <alignment vertical="top"/>
      <protection locked="0"/>
    </xf>
    <xf numFmtId="176" fontId="47" fillId="0" borderId="0">
      <alignment vertical="top"/>
      <protection locked="0"/>
    </xf>
    <xf numFmtId="176" fontId="42" fillId="0" borderId="0">
      <alignment vertical="top"/>
      <protection locked="0"/>
    </xf>
    <xf numFmtId="176" fontId="42" fillId="0" borderId="0">
      <alignment vertical="top"/>
      <protection locked="0"/>
    </xf>
    <xf numFmtId="176" fontId="42" fillId="0" borderId="0">
      <alignment vertical="top"/>
      <protection locked="0"/>
    </xf>
    <xf numFmtId="176" fontId="42" fillId="0" borderId="0">
      <alignment vertical="top"/>
      <protection locked="0"/>
    </xf>
    <xf numFmtId="176" fontId="47" fillId="0" borderId="0">
      <alignment vertical="top"/>
      <protection locked="0"/>
    </xf>
    <xf numFmtId="176" fontId="47" fillId="0" borderId="0">
      <alignment vertical="top"/>
      <protection locked="0"/>
    </xf>
    <xf numFmtId="176" fontId="42" fillId="0" borderId="0">
      <alignment vertical="top"/>
      <protection locked="0"/>
    </xf>
    <xf numFmtId="176" fontId="42" fillId="0" borderId="0">
      <alignment vertical="top"/>
      <protection locked="0"/>
    </xf>
    <xf numFmtId="176" fontId="42" fillId="0" borderId="0">
      <alignment vertical="top"/>
      <protection locked="0"/>
    </xf>
    <xf numFmtId="176" fontId="42" fillId="0" borderId="0">
      <alignment vertical="top"/>
      <protection locked="0"/>
    </xf>
    <xf numFmtId="176" fontId="42" fillId="0" borderId="0">
      <alignment vertical="top"/>
      <protection locked="0"/>
    </xf>
    <xf numFmtId="176" fontId="43" fillId="23" borderId="0">
      <alignment vertical="center"/>
    </xf>
    <xf numFmtId="176" fontId="43" fillId="23" borderId="0">
      <alignment vertical="center"/>
    </xf>
    <xf numFmtId="176" fontId="40" fillId="0" borderId="0"/>
    <xf numFmtId="176" fontId="40" fillId="0" borderId="0">
      <alignment vertical="center"/>
    </xf>
    <xf numFmtId="0" fontId="40" fillId="0" borderId="0"/>
    <xf numFmtId="0" fontId="40" fillId="0" borderId="0"/>
    <xf numFmtId="176" fontId="40" fillId="0" borderId="0"/>
    <xf numFmtId="0" fontId="40" fillId="0" borderId="0"/>
  </cellStyleXfs>
  <cellXfs count="225">
    <xf numFmtId="176" fontId="0" fillId="0" borderId="0" xfId="0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/>
    <xf numFmtId="49" fontId="1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/>
    </xf>
    <xf numFmtId="49" fontId="1" fillId="7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vertical="center" wrapText="1"/>
    </xf>
    <xf numFmtId="49" fontId="6" fillId="0" borderId="0" xfId="0" applyNumberFormat="1" applyFont="1" applyAlignment="1"/>
    <xf numFmtId="49" fontId="6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center"/>
    </xf>
    <xf numFmtId="49" fontId="3" fillId="8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/>
    </xf>
    <xf numFmtId="49" fontId="1" fillId="0" borderId="4" xfId="0" applyNumberFormat="1" applyFont="1" applyBorder="1" applyAlignment="1"/>
    <xf numFmtId="176" fontId="1" fillId="0" borderId="0" xfId="0" applyFont="1">
      <alignment vertical="center"/>
    </xf>
    <xf numFmtId="176" fontId="4" fillId="9" borderId="2" xfId="0" applyFont="1" applyFill="1" applyBorder="1" applyAlignment="1">
      <alignment horizontal="center" vertical="center"/>
    </xf>
    <xf numFmtId="176" fontId="4" fillId="9" borderId="2" xfId="0" applyFont="1" applyFill="1" applyBorder="1" applyAlignment="1">
      <alignment horizontal="center" vertical="center" wrapText="1"/>
    </xf>
    <xf numFmtId="176" fontId="4" fillId="0" borderId="0" xfId="0" applyFont="1" applyAlignment="1">
      <alignment horizontal="center" vertical="center"/>
    </xf>
    <xf numFmtId="0" fontId="7" fillId="10" borderId="5" xfId="285" applyFont="1" applyFill="1" applyBorder="1" applyAlignment="1">
      <alignment horizontal="center" vertical="center"/>
    </xf>
    <xf numFmtId="0" fontId="7" fillId="10" borderId="6" xfId="285" applyFont="1" applyFill="1" applyBorder="1" applyAlignment="1">
      <alignment horizontal="center" vertical="center"/>
    </xf>
    <xf numFmtId="0" fontId="8" fillId="11" borderId="5" xfId="285" applyFont="1" applyFill="1" applyBorder="1" applyAlignment="1">
      <alignment horizontal="center" vertical="center"/>
    </xf>
    <xf numFmtId="0" fontId="9" fillId="0" borderId="0" xfId="285"/>
    <xf numFmtId="0" fontId="8" fillId="12" borderId="5" xfId="285" applyFont="1" applyFill="1" applyBorder="1" applyAlignment="1">
      <alignment horizontal="center" vertical="center"/>
    </xf>
    <xf numFmtId="0" fontId="8" fillId="12" borderId="5" xfId="285" applyFont="1" applyFill="1" applyBorder="1" applyAlignment="1">
      <alignment horizontal="center" vertical="center" wrapText="1"/>
    </xf>
    <xf numFmtId="0" fontId="8" fillId="13" borderId="5" xfId="285" applyFont="1" applyFill="1" applyBorder="1" applyAlignment="1">
      <alignment horizontal="center" vertical="center"/>
    </xf>
    <xf numFmtId="0" fontId="8" fillId="13" borderId="5" xfId="285" applyFont="1" applyFill="1" applyBorder="1" applyAlignment="1">
      <alignment horizontal="center" vertical="center" wrapText="1"/>
    </xf>
    <xf numFmtId="0" fontId="1" fillId="0" borderId="0" xfId="285" applyFont="1"/>
    <xf numFmtId="0" fontId="10" fillId="0" borderId="0" xfId="285" applyFont="1" applyAlignment="1">
      <alignment horizontal="center" vertical="center"/>
    </xf>
    <xf numFmtId="176" fontId="2" fillId="0" borderId="0" xfId="0" applyFont="1" applyAlignment="1"/>
    <xf numFmtId="176" fontId="5" fillId="0" borderId="5" xfId="0" applyFont="1" applyBorder="1" applyAlignment="1">
      <alignment horizontal="center" vertical="center" wrapText="1"/>
    </xf>
    <xf numFmtId="176" fontId="11" fillId="0" borderId="5" xfId="0" applyFont="1" applyBorder="1" applyAlignment="1">
      <alignment horizontal="center" vertical="center" wrapText="1"/>
    </xf>
    <xf numFmtId="176" fontId="1" fillId="0" borderId="5" xfId="0" applyFont="1" applyBorder="1">
      <alignment vertical="center"/>
    </xf>
    <xf numFmtId="49" fontId="6" fillId="0" borderId="5" xfId="164" applyNumberFormat="1" applyFont="1" applyBorder="1" applyAlignment="1">
      <alignment horizontal="center" vertical="center" wrapText="1"/>
    </xf>
    <xf numFmtId="176" fontId="12" fillId="0" borderId="5" xfId="0" applyFont="1" applyBorder="1" applyAlignment="1">
      <alignment horizontal="center" vertical="center" wrapText="1"/>
    </xf>
    <xf numFmtId="176" fontId="13" fillId="0" borderId="0" xfId="0" applyFont="1">
      <alignment vertical="center"/>
    </xf>
    <xf numFmtId="176" fontId="14" fillId="0" borderId="5" xfId="0" applyFont="1" applyBorder="1" applyAlignment="1">
      <alignment horizontal="center" vertical="center" wrapText="1"/>
    </xf>
    <xf numFmtId="176" fontId="15" fillId="11" borderId="5" xfId="0" applyFont="1" applyFill="1" applyBorder="1" applyAlignment="1">
      <alignment horizontal="center" vertical="center" wrapText="1"/>
    </xf>
    <xf numFmtId="176" fontId="16" fillId="0" borderId="0" xfId="0" applyFont="1">
      <alignment vertical="center"/>
    </xf>
    <xf numFmtId="176" fontId="17" fillId="0" borderId="5" xfId="0" applyFont="1" applyBorder="1" applyAlignment="1">
      <alignment horizontal="center" vertical="center" wrapText="1"/>
    </xf>
    <xf numFmtId="176" fontId="18" fillId="0" borderId="5" xfId="0" applyFont="1" applyBorder="1" applyAlignment="1">
      <alignment horizontal="center" vertical="center" wrapText="1"/>
    </xf>
    <xf numFmtId="176" fontId="19" fillId="0" borderId="0" xfId="225" applyFont="1">
      <alignment vertical="center"/>
    </xf>
    <xf numFmtId="176" fontId="20" fillId="0" borderId="0" xfId="225">
      <alignment vertical="center"/>
    </xf>
    <xf numFmtId="178" fontId="3" fillId="14" borderId="2" xfId="225" applyNumberFormat="1" applyFont="1" applyFill="1" applyBorder="1" applyAlignment="1">
      <alignment vertical="center" wrapText="1"/>
    </xf>
    <xf numFmtId="178" fontId="3" fillId="14" borderId="7" xfId="225" applyNumberFormat="1" applyFont="1" applyFill="1" applyBorder="1" applyAlignment="1">
      <alignment vertical="center" wrapText="1"/>
    </xf>
    <xf numFmtId="178" fontId="3" fillId="14" borderId="7" xfId="225" applyNumberFormat="1" applyFont="1" applyFill="1" applyBorder="1" applyAlignment="1">
      <alignment horizontal="center" vertical="center" wrapText="1"/>
    </xf>
    <xf numFmtId="176" fontId="3" fillId="14" borderId="7" xfId="225" applyFont="1" applyFill="1" applyBorder="1" applyAlignment="1">
      <alignment vertical="center" wrapText="1"/>
    </xf>
    <xf numFmtId="179" fontId="6" fillId="0" borderId="8" xfId="225" applyNumberFormat="1" applyFont="1" applyBorder="1" applyAlignment="1">
      <alignment horizontal="center" vertical="center"/>
    </xf>
    <xf numFmtId="178" fontId="19" fillId="0" borderId="2" xfId="225" applyNumberFormat="1" applyFont="1" applyBorder="1" applyAlignment="1">
      <alignment vertical="center" wrapText="1"/>
    </xf>
    <xf numFmtId="178" fontId="19" fillId="0" borderId="2" xfId="225" applyNumberFormat="1" applyFont="1" applyBorder="1" applyAlignment="1">
      <alignment horizontal="center" vertical="center" wrapText="1"/>
    </xf>
    <xf numFmtId="176" fontId="6" fillId="0" borderId="2" xfId="225" applyFont="1" applyBorder="1" applyAlignment="1">
      <alignment horizontal="center" vertical="center" wrapText="1"/>
    </xf>
    <xf numFmtId="176" fontId="6" fillId="0" borderId="0" xfId="225" applyFont="1" applyAlignment="1"/>
    <xf numFmtId="176" fontId="6" fillId="0" borderId="0" xfId="225" applyFont="1" applyAlignment="1">
      <alignment horizontal="center" vertical="center"/>
    </xf>
    <xf numFmtId="176" fontId="6" fillId="0" borderId="0" xfId="225" applyFont="1" applyAlignment="1">
      <alignment horizontal="left" vertical="center"/>
    </xf>
    <xf numFmtId="176" fontId="1" fillId="0" borderId="0" xfId="225" applyFont="1" applyAlignment="1"/>
    <xf numFmtId="176" fontId="1" fillId="0" borderId="0" xfId="225" applyFont="1" applyAlignment="1">
      <alignment horizontal="center" vertical="center"/>
    </xf>
    <xf numFmtId="178" fontId="4" fillId="0" borderId="0" xfId="225" applyNumberFormat="1" applyFont="1" applyAlignment="1">
      <alignment vertical="center" wrapText="1"/>
    </xf>
    <xf numFmtId="178" fontId="6" fillId="0" borderId="2" xfId="225" applyNumberFormat="1" applyFont="1" applyBorder="1" applyAlignment="1">
      <alignment horizontal="left" vertical="center" wrapText="1"/>
    </xf>
    <xf numFmtId="176" fontId="6" fillId="0" borderId="2" xfId="225" applyFont="1" applyBorder="1" applyAlignment="1">
      <alignment horizontal="left" vertical="center" wrapText="1"/>
    </xf>
    <xf numFmtId="178" fontId="6" fillId="0" borderId="0" xfId="225" applyNumberFormat="1" applyFont="1">
      <alignment vertical="center"/>
    </xf>
    <xf numFmtId="176" fontId="19" fillId="0" borderId="0" xfId="225" applyFont="1" applyAlignment="1">
      <alignment horizontal="center" vertical="center"/>
    </xf>
    <xf numFmtId="176" fontId="1" fillId="0" borderId="0" xfId="0" applyFont="1" applyAlignment="1">
      <alignment horizontal="center" vertical="center" wrapText="1"/>
    </xf>
    <xf numFmtId="180" fontId="21" fillId="15" borderId="9" xfId="0" applyNumberFormat="1" applyFont="1" applyFill="1" applyBorder="1" applyAlignment="1">
      <alignment horizontal="center" vertical="center" wrapText="1"/>
    </xf>
    <xf numFmtId="180" fontId="21" fillId="15" borderId="10" xfId="0" applyNumberFormat="1" applyFont="1" applyFill="1" applyBorder="1" applyAlignment="1">
      <alignment horizontal="center" vertical="center" wrapText="1"/>
    </xf>
    <xf numFmtId="180" fontId="21" fillId="11" borderId="10" xfId="0" applyNumberFormat="1" applyFont="1" applyFill="1" applyBorder="1" applyAlignment="1">
      <alignment horizontal="center" vertical="center" wrapText="1"/>
    </xf>
    <xf numFmtId="180" fontId="21" fillId="0" borderId="5" xfId="0" applyNumberFormat="1" applyFont="1" applyBorder="1" applyAlignment="1">
      <alignment vertical="center" wrapText="1"/>
    </xf>
    <xf numFmtId="181" fontId="21" fillId="16" borderId="13" xfId="0" applyNumberFormat="1" applyFont="1" applyFill="1" applyBorder="1" applyAlignment="1">
      <alignment horizontal="center" vertical="center" wrapText="1"/>
    </xf>
    <xf numFmtId="179" fontId="21" fillId="11" borderId="14" xfId="0" applyNumberFormat="1" applyFont="1" applyFill="1" applyBorder="1" applyAlignment="1">
      <alignment horizontal="center" vertical="center" wrapText="1"/>
    </xf>
    <xf numFmtId="179" fontId="21" fillId="17" borderId="14" xfId="0" applyNumberFormat="1" applyFont="1" applyFill="1" applyBorder="1" applyAlignment="1">
      <alignment horizontal="center" vertical="center" wrapText="1"/>
    </xf>
    <xf numFmtId="180" fontId="21" fillId="0" borderId="5" xfId="0" applyNumberFormat="1" applyFont="1" applyBorder="1">
      <alignment vertical="center"/>
    </xf>
    <xf numFmtId="181" fontId="21" fillId="0" borderId="5" xfId="0" applyNumberFormat="1" applyFont="1" applyBorder="1" applyAlignment="1">
      <alignment vertical="center" wrapText="1"/>
    </xf>
    <xf numFmtId="179" fontId="21" fillId="0" borderId="5" xfId="0" applyNumberFormat="1" applyFont="1" applyBorder="1" applyAlignment="1">
      <alignment horizontal="center" vertical="center" wrapText="1"/>
    </xf>
    <xf numFmtId="179" fontId="21" fillId="0" borderId="5" xfId="0" applyNumberFormat="1" applyFont="1" applyBorder="1" applyAlignment="1">
      <alignment vertical="center" wrapText="1"/>
    </xf>
    <xf numFmtId="180" fontId="21" fillId="11" borderId="14" xfId="0" applyNumberFormat="1" applyFont="1" applyFill="1" applyBorder="1" applyAlignment="1">
      <alignment horizontal="center" vertical="center" wrapText="1"/>
    </xf>
    <xf numFmtId="180" fontId="21" fillId="17" borderId="14" xfId="0" applyNumberFormat="1" applyFont="1" applyFill="1" applyBorder="1" applyAlignment="1">
      <alignment horizontal="center" vertical="center" wrapText="1"/>
    </xf>
    <xf numFmtId="180" fontId="21" fillId="0" borderId="5" xfId="0" applyNumberFormat="1" applyFont="1" applyBorder="1" applyAlignment="1">
      <alignment horizontal="center" vertical="center"/>
    </xf>
    <xf numFmtId="179" fontId="21" fillId="0" borderId="5" xfId="0" applyNumberFormat="1" applyFont="1" applyBorder="1">
      <alignment vertical="center"/>
    </xf>
    <xf numFmtId="180" fontId="21" fillId="0" borderId="5" xfId="0" applyNumberFormat="1" applyFont="1" applyBorder="1" applyAlignment="1">
      <alignment horizontal="center" vertical="center" wrapText="1"/>
    </xf>
    <xf numFmtId="179" fontId="21" fillId="18" borderId="14" xfId="0" applyNumberFormat="1" applyFont="1" applyFill="1" applyBorder="1" applyAlignment="1">
      <alignment horizontal="center" vertical="center" wrapText="1"/>
    </xf>
    <xf numFmtId="180" fontId="21" fillId="18" borderId="14" xfId="0" applyNumberFormat="1" applyFont="1" applyFill="1" applyBorder="1" applyAlignment="1">
      <alignment horizontal="center" vertical="center" wrapText="1"/>
    </xf>
    <xf numFmtId="176" fontId="22" fillId="0" borderId="0" xfId="0" applyFont="1">
      <alignment vertical="center"/>
    </xf>
    <xf numFmtId="0" fontId="0" fillId="0" borderId="0" xfId="0" applyNumberFormat="1" applyAlignment="1"/>
    <xf numFmtId="0" fontId="0" fillId="0" borderId="0" xfId="0" applyNumberFormat="1" applyAlignment="1">
      <alignment horizontal="center"/>
    </xf>
    <xf numFmtId="176" fontId="0" fillId="0" borderId="0" xfId="0" applyAlignment="1">
      <alignment horizontal="center" vertical="center"/>
    </xf>
    <xf numFmtId="176" fontId="0" fillId="0" borderId="0" xfId="0" applyAlignment="1">
      <alignment horizontal="left" vertical="center"/>
    </xf>
    <xf numFmtId="49" fontId="0" fillId="0" borderId="0" xfId="0" applyNumberFormat="1" applyAlignment="1"/>
    <xf numFmtId="49" fontId="0" fillId="0" borderId="0" xfId="0" applyNumberFormat="1">
      <alignment vertical="center"/>
    </xf>
    <xf numFmtId="49" fontId="23" fillId="0" borderId="0" xfId="286" applyNumberFormat="1" applyFont="1" applyAlignment="1">
      <alignment horizontal="center" vertical="center"/>
    </xf>
    <xf numFmtId="0" fontId="23" fillId="0" borderId="0" xfId="286" applyNumberFormat="1" applyFont="1" applyAlignment="1">
      <alignment horizontal="center" vertical="center"/>
    </xf>
    <xf numFmtId="176" fontId="23" fillId="0" borderId="0" xfId="286" applyFont="1" applyAlignment="1">
      <alignment horizontal="center" vertical="center"/>
    </xf>
    <xf numFmtId="0" fontId="2" fillId="19" borderId="5" xfId="424" applyNumberFormat="1" applyFont="1" applyFill="1" applyBorder="1" applyAlignment="1">
      <alignment horizontal="center" vertical="center" wrapText="1"/>
    </xf>
    <xf numFmtId="0" fontId="24" fillId="11" borderId="5" xfId="424" applyNumberFormat="1" applyFont="1" applyFill="1" applyBorder="1" applyAlignment="1">
      <alignment horizontal="center" vertical="center" wrapText="1"/>
    </xf>
    <xf numFmtId="49" fontId="24" fillId="11" borderId="5" xfId="424" applyNumberFormat="1" applyFont="1" applyFill="1" applyBorder="1" applyAlignment="1">
      <alignment horizontal="center" vertical="center" wrapText="1"/>
    </xf>
    <xf numFmtId="49" fontId="18" fillId="6" borderId="5" xfId="286" applyNumberFormat="1" applyFont="1" applyFill="1" applyBorder="1" applyAlignment="1">
      <alignment vertical="center" wrapText="1"/>
    </xf>
    <xf numFmtId="176" fontId="25" fillId="0" borderId="5" xfId="0" applyFont="1" applyBorder="1" applyAlignment="1">
      <alignment horizontal="center" vertical="center" wrapText="1"/>
    </xf>
    <xf numFmtId="176" fontId="18" fillId="0" borderId="5" xfId="286" applyFont="1" applyBorder="1" applyAlignment="1">
      <alignment horizontal="center" vertical="center" wrapText="1"/>
    </xf>
    <xf numFmtId="49" fontId="6" fillId="11" borderId="5" xfId="0" applyNumberFormat="1" applyFont="1" applyFill="1" applyBorder="1">
      <alignment vertical="center"/>
    </xf>
    <xf numFmtId="49" fontId="26" fillId="20" borderId="5" xfId="286" applyNumberFormat="1" applyFont="1" applyFill="1" applyBorder="1" applyAlignment="1">
      <alignment horizontal="center" vertical="center" wrapText="1"/>
    </xf>
    <xf numFmtId="49" fontId="6" fillId="0" borderId="5" xfId="0" applyNumberFormat="1" applyFont="1" applyBorder="1" applyAlignment="1">
      <alignment horizontal="center" vertical="center"/>
    </xf>
    <xf numFmtId="176" fontId="6" fillId="0" borderId="0" xfId="0" applyFont="1" applyAlignment="1"/>
    <xf numFmtId="49" fontId="27" fillId="20" borderId="5" xfId="286" applyNumberFormat="1" applyFont="1" applyFill="1" applyBorder="1" applyAlignment="1">
      <alignment horizontal="center" vertical="center" wrapText="1"/>
    </xf>
    <xf numFmtId="49" fontId="6" fillId="0" borderId="5" xfId="286" applyNumberFormat="1" applyFont="1" applyBorder="1" applyAlignment="1">
      <alignment horizontal="center" vertical="center"/>
    </xf>
    <xf numFmtId="49" fontId="18" fillId="0" borderId="5" xfId="286" applyNumberFormat="1" applyFont="1" applyBorder="1" applyAlignment="1">
      <alignment horizontal="center" vertical="center"/>
    </xf>
    <xf numFmtId="49" fontId="18" fillId="6" borderId="5" xfId="286" applyNumberFormat="1" applyFont="1" applyFill="1" applyBorder="1" applyAlignment="1">
      <alignment horizontal="center" vertical="center" wrapText="1"/>
    </xf>
    <xf numFmtId="0" fontId="6" fillId="0" borderId="5" xfId="0" applyNumberFormat="1" applyFont="1" applyBorder="1" applyAlignment="1">
      <alignment horizontal="center" vertical="center"/>
    </xf>
    <xf numFmtId="176" fontId="18" fillId="6" borderId="5" xfId="286" applyFont="1" applyFill="1" applyBorder="1" applyAlignment="1">
      <alignment horizontal="center" vertical="center" wrapText="1"/>
    </xf>
    <xf numFmtId="49" fontId="2" fillId="19" borderId="5" xfId="424" applyNumberFormat="1" applyFont="1" applyFill="1" applyBorder="1" applyAlignment="1">
      <alignment horizontal="center" vertical="center" wrapText="1"/>
    </xf>
    <xf numFmtId="49" fontId="6" fillId="0" borderId="5" xfId="0" applyNumberFormat="1" applyFont="1" applyBorder="1">
      <alignment vertical="center"/>
    </xf>
    <xf numFmtId="0" fontId="6" fillId="0" borderId="0" xfId="0" applyNumberFormat="1" applyFont="1" applyAlignment="1"/>
    <xf numFmtId="176" fontId="6" fillId="0" borderId="5" xfId="0" applyFont="1" applyBorder="1">
      <alignment vertical="center"/>
    </xf>
    <xf numFmtId="0" fontId="16" fillId="0" borderId="0" xfId="0" applyNumberFormat="1" applyFont="1" applyAlignment="1"/>
    <xf numFmtId="176" fontId="28" fillId="0" borderId="0" xfId="0" applyFont="1">
      <alignment vertical="center"/>
    </xf>
    <xf numFmtId="176" fontId="6" fillId="0" borderId="0" xfId="0" applyFont="1">
      <alignment vertical="center"/>
    </xf>
    <xf numFmtId="49" fontId="29" fillId="0" borderId="0" xfId="0" applyNumberFormat="1" applyFont="1" applyAlignment="1">
      <alignment horizontal="center" vertical="center"/>
    </xf>
    <xf numFmtId="176" fontId="30" fillId="19" borderId="5" xfId="424" applyFont="1" applyFill="1" applyBorder="1" applyAlignment="1">
      <alignment horizontal="center" vertical="center" wrapText="1"/>
    </xf>
    <xf numFmtId="176" fontId="31" fillId="11" borderId="5" xfId="424" applyFont="1" applyFill="1" applyBorder="1" applyAlignment="1">
      <alignment horizontal="center" vertical="center" wrapText="1"/>
    </xf>
    <xf numFmtId="176" fontId="32" fillId="19" borderId="5" xfId="424" applyFont="1" applyFill="1" applyBorder="1" applyAlignment="1">
      <alignment horizontal="center" vertical="center" wrapText="1"/>
    </xf>
    <xf numFmtId="0" fontId="33" fillId="0" borderId="5" xfId="0" applyNumberFormat="1" applyFont="1" applyBorder="1" applyAlignment="1">
      <alignment horizontal="center" vertical="center"/>
    </xf>
    <xf numFmtId="178" fontId="19" fillId="0" borderId="2" xfId="0" applyNumberFormat="1" applyFont="1" applyBorder="1" applyAlignment="1">
      <alignment horizontal="center" vertical="center" wrapText="1"/>
    </xf>
    <xf numFmtId="49" fontId="34" fillId="11" borderId="5" xfId="424" applyNumberFormat="1" applyFont="1" applyFill="1" applyBorder="1" applyAlignment="1">
      <alignment horizontal="center" vertical="center" wrapText="1"/>
    </xf>
    <xf numFmtId="49" fontId="6" fillId="11" borderId="5" xfId="0" applyNumberFormat="1" applyFont="1" applyFill="1" applyBorder="1" applyAlignment="1"/>
    <xf numFmtId="0" fontId="19" fillId="6" borderId="5" xfId="0" applyNumberFormat="1" applyFont="1" applyFill="1" applyBorder="1" applyAlignment="1">
      <alignment horizontal="center" vertical="center"/>
    </xf>
    <xf numFmtId="176" fontId="19" fillId="0" borderId="5" xfId="286" applyFont="1" applyBorder="1" applyAlignment="1">
      <alignment horizontal="center" vertical="center" wrapText="1"/>
    </xf>
    <xf numFmtId="0" fontId="6" fillId="0" borderId="5" xfId="0" applyNumberFormat="1" applyFont="1" applyBorder="1" applyAlignment="1"/>
    <xf numFmtId="176" fontId="1" fillId="0" borderId="5" xfId="0" applyFont="1" applyBorder="1" applyAlignment="1">
      <alignment horizontal="left" vertical="center"/>
    </xf>
    <xf numFmtId="176" fontId="0" fillId="0" borderId="5" xfId="0" applyBorder="1">
      <alignment vertical="center"/>
    </xf>
    <xf numFmtId="0" fontId="3" fillId="21" borderId="5" xfId="0" applyNumberFormat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176" fontId="1" fillId="0" borderId="5" xfId="0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176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6" fontId="3" fillId="0" borderId="0" xfId="0" applyFont="1" applyAlignment="1">
      <alignment horizontal="left" vertical="center"/>
    </xf>
    <xf numFmtId="176" fontId="1" fillId="0" borderId="0" xfId="0" applyFont="1" applyAlignment="1">
      <alignment horizontal="left" vertical="center"/>
    </xf>
    <xf numFmtId="176" fontId="35" fillId="0" borderId="0" xfId="0" applyFont="1">
      <alignment vertical="center"/>
    </xf>
    <xf numFmtId="176" fontId="13" fillId="21" borderId="17" xfId="0" applyFont="1" applyFill="1" applyBorder="1" applyAlignment="1">
      <alignment horizontal="center" vertical="center"/>
    </xf>
    <xf numFmtId="0" fontId="2" fillId="3" borderId="5" xfId="0" applyNumberFormat="1" applyFont="1" applyFill="1" applyBorder="1" applyAlignment="1">
      <alignment horizontal="center" vertical="center" wrapText="1"/>
    </xf>
    <xf numFmtId="176" fontId="1" fillId="0" borderId="6" xfId="0" applyFont="1" applyBorder="1" applyAlignment="1">
      <alignment horizontal="center" vertical="center"/>
    </xf>
    <xf numFmtId="0" fontId="1" fillId="0" borderId="5" xfId="0" applyNumberFormat="1" applyFont="1" applyBorder="1">
      <alignment vertical="center"/>
    </xf>
    <xf numFmtId="0" fontId="1" fillId="0" borderId="0" xfId="0" applyNumberFormat="1" applyFont="1">
      <alignment vertical="center"/>
    </xf>
    <xf numFmtId="0" fontId="22" fillId="0" borderId="0" xfId="200"/>
    <xf numFmtId="49" fontId="22" fillId="0" borderId="0" xfId="200" applyNumberFormat="1"/>
    <xf numFmtId="176" fontId="3" fillId="7" borderId="5" xfId="225" applyFont="1" applyFill="1" applyBorder="1" applyAlignment="1">
      <alignment horizontal="center" vertical="center" wrapText="1"/>
    </xf>
    <xf numFmtId="49" fontId="8" fillId="0" borderId="5" xfId="225" applyNumberFormat="1" applyFont="1" applyBorder="1" applyAlignment="1">
      <alignment horizontal="center" vertical="center" wrapText="1"/>
    </xf>
    <xf numFmtId="176" fontId="36" fillId="0" borderId="5" xfId="0" applyFont="1" applyBorder="1" applyAlignment="1">
      <alignment horizontal="center" vertical="center"/>
    </xf>
    <xf numFmtId="176" fontId="36" fillId="0" borderId="0" xfId="0" applyFont="1">
      <alignment vertical="center"/>
    </xf>
    <xf numFmtId="176" fontId="3" fillId="0" borderId="0" xfId="0" applyFont="1" applyAlignment="1">
      <alignment horizontal="center" vertical="center"/>
    </xf>
    <xf numFmtId="176" fontId="31" fillId="11" borderId="5" xfId="424" applyFont="1" applyFill="1" applyBorder="1" applyAlignment="1">
      <alignment horizontal="left" vertical="center" wrapText="1"/>
    </xf>
    <xf numFmtId="176" fontId="36" fillId="0" borderId="5" xfId="0" applyFont="1" applyBorder="1" applyAlignment="1">
      <alignment horizontal="left" vertical="center"/>
    </xf>
    <xf numFmtId="49" fontId="36" fillId="0" borderId="5" xfId="0" applyNumberFormat="1" applyFont="1" applyBorder="1">
      <alignment vertical="center"/>
    </xf>
    <xf numFmtId="176" fontId="36" fillId="0" borderId="5" xfId="0" applyFont="1" applyBorder="1">
      <alignment vertical="center"/>
    </xf>
    <xf numFmtId="49" fontId="36" fillId="0" borderId="5" xfId="0" applyNumberFormat="1" applyFont="1" applyBorder="1" applyAlignment="1">
      <alignment horizontal="left" vertical="center"/>
    </xf>
    <xf numFmtId="179" fontId="36" fillId="0" borderId="5" xfId="0" applyNumberFormat="1" applyFont="1" applyBorder="1" applyAlignment="1">
      <alignment horizontal="left" vertical="center"/>
    </xf>
    <xf numFmtId="176" fontId="38" fillId="22" borderId="5" xfId="0" applyFont="1" applyFill="1" applyBorder="1">
      <alignment vertical="center"/>
    </xf>
    <xf numFmtId="176" fontId="38" fillId="22" borderId="5" xfId="0" applyFont="1" applyFill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6" fontId="0" fillId="0" borderId="5" xfId="0" applyBorder="1" applyAlignment="1">
      <alignment vertical="center" wrapText="1"/>
    </xf>
    <xf numFmtId="176" fontId="0" fillId="0" borderId="5" xfId="0" applyBorder="1" applyAlignment="1">
      <alignment horizontal="center" vertical="center"/>
    </xf>
    <xf numFmtId="177" fontId="0" fillId="0" borderId="5" xfId="0" applyNumberFormat="1" applyBorder="1">
      <alignment vertical="center"/>
    </xf>
    <xf numFmtId="177" fontId="0" fillId="11" borderId="5" xfId="0" applyNumberFormat="1" applyFill="1" applyBorder="1">
      <alignment vertical="center"/>
    </xf>
    <xf numFmtId="176" fontId="0" fillId="11" borderId="5" xfId="0" applyFill="1" applyBorder="1" applyAlignment="1">
      <alignment vertical="center" wrapText="1"/>
    </xf>
    <xf numFmtId="176" fontId="0" fillId="11" borderId="5" xfId="0" applyFill="1" applyBorder="1">
      <alignment vertical="center"/>
    </xf>
    <xf numFmtId="176" fontId="0" fillId="11" borderId="5" xfId="0" applyFill="1" applyBorder="1" applyAlignment="1">
      <alignment horizontal="left" vertical="center"/>
    </xf>
    <xf numFmtId="49" fontId="36" fillId="0" borderId="5" xfId="200" applyNumberFormat="1" applyFont="1" applyBorder="1"/>
    <xf numFmtId="49" fontId="8" fillId="0" borderId="5" xfId="0" applyNumberFormat="1" applyFont="1" applyBorder="1" applyAlignment="1">
      <alignment horizontal="center" vertical="center"/>
    </xf>
    <xf numFmtId="49" fontId="8" fillId="0" borderId="5" xfId="59" applyNumberFormat="1" applyFont="1" applyBorder="1" applyAlignment="1">
      <alignment horizontal="center" vertical="center" wrapText="1"/>
    </xf>
    <xf numFmtId="49" fontId="8" fillId="0" borderId="5" xfId="0" applyNumberFormat="1" applyFont="1" applyBorder="1" applyAlignment="1">
      <alignment horizontal="left" vertical="center" wrapText="1"/>
    </xf>
    <xf numFmtId="49" fontId="8" fillId="0" borderId="5" xfId="227" applyNumberFormat="1" applyFont="1" applyBorder="1" applyAlignment="1">
      <alignment horizontal="left" vertical="center"/>
    </xf>
    <xf numFmtId="49" fontId="25" fillId="0" borderId="5" xfId="0" applyNumberFormat="1" applyFont="1" applyBorder="1" applyAlignment="1">
      <alignment horizontal="center" vertical="center" wrapText="1"/>
    </xf>
    <xf numFmtId="49" fontId="8" fillId="6" borderId="5" xfId="0" applyNumberFormat="1" applyFont="1" applyFill="1" applyBorder="1" applyAlignment="1">
      <alignment horizontal="center" vertical="center"/>
    </xf>
    <xf numFmtId="49" fontId="36" fillId="0" borderId="0" xfId="200" applyNumberFormat="1" applyFont="1"/>
    <xf numFmtId="49" fontId="8" fillId="0" borderId="5" xfId="59" applyNumberFormat="1" applyFont="1" applyBorder="1" applyAlignment="1">
      <alignment horizontal="left" vertical="center" wrapText="1"/>
    </xf>
    <xf numFmtId="49" fontId="8" fillId="0" borderId="5" xfId="167" applyNumberFormat="1" applyFont="1" applyBorder="1" applyAlignment="1">
      <alignment horizontal="center" vertical="center" wrapText="1"/>
    </xf>
    <xf numFmtId="49" fontId="8" fillId="0" borderId="5" xfId="167" applyNumberFormat="1" applyFont="1" applyBorder="1" applyAlignment="1">
      <alignment horizontal="left" vertical="center" wrapText="1"/>
    </xf>
    <xf numFmtId="49" fontId="37" fillId="0" borderId="5" xfId="227" applyNumberFormat="1" applyFont="1" applyBorder="1" applyAlignment="1">
      <alignment horizontal="center" vertical="center"/>
    </xf>
    <xf numFmtId="49" fontId="8" fillId="0" borderId="5" xfId="227" applyNumberFormat="1" applyFont="1" applyBorder="1" applyAlignment="1">
      <alignment horizontal="center" vertical="center"/>
    </xf>
    <xf numFmtId="49" fontId="18" fillId="0" borderId="5" xfId="286" applyNumberFormat="1" applyFont="1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center" vertical="center" wrapText="1"/>
    </xf>
    <xf numFmtId="49" fontId="8" fillId="0" borderId="5" xfId="59" applyNumberFormat="1" applyFont="1" applyBorder="1" applyAlignment="1">
      <alignment horizontal="center" vertical="center"/>
    </xf>
    <xf numFmtId="49" fontId="36" fillId="0" borderId="5" xfId="0" applyNumberFormat="1" applyFont="1" applyBorder="1" applyAlignment="1">
      <alignment horizontal="center" vertical="center"/>
    </xf>
    <xf numFmtId="49" fontId="36" fillId="6" borderId="5" xfId="0" applyNumberFormat="1" applyFont="1" applyFill="1" applyBorder="1" applyAlignment="1">
      <alignment horizontal="center" vertical="center"/>
    </xf>
    <xf numFmtId="176" fontId="24" fillId="11" borderId="5" xfId="225" applyFont="1" applyFill="1" applyBorder="1" applyAlignment="1">
      <alignment horizontal="center" vertical="center" wrapText="1"/>
    </xf>
    <xf numFmtId="49" fontId="6" fillId="0" borderId="18" xfId="0" applyNumberFormat="1" applyFont="1" applyBorder="1" applyAlignment="1">
      <alignment horizontal="center" vertical="center"/>
    </xf>
    <xf numFmtId="176" fontId="6" fillId="0" borderId="5" xfId="0" applyFont="1" applyBorder="1" applyAlignment="1"/>
    <xf numFmtId="49" fontId="36" fillId="5" borderId="5" xfId="200" applyNumberFormat="1" applyFont="1" applyFill="1" applyBorder="1" applyAlignment="1">
      <alignment horizontal="center"/>
    </xf>
    <xf numFmtId="49" fontId="8" fillId="5" borderId="5" xfId="225" applyNumberFormat="1" applyFont="1" applyFill="1" applyBorder="1" applyAlignment="1">
      <alignment horizontal="center" vertical="center" wrapText="1"/>
    </xf>
    <xf numFmtId="49" fontId="36" fillId="5" borderId="5" xfId="200" applyNumberFormat="1" applyFont="1" applyFill="1" applyBorder="1"/>
    <xf numFmtId="49" fontId="8" fillId="5" borderId="5" xfId="167" applyNumberFormat="1" applyFont="1" applyFill="1" applyBorder="1" applyAlignment="1">
      <alignment horizontal="center" vertical="center" wrapText="1"/>
    </xf>
    <xf numFmtId="49" fontId="8" fillId="5" borderId="5" xfId="0" applyNumberFormat="1" applyFont="1" applyFill="1" applyBorder="1" applyAlignment="1">
      <alignment horizontal="center" vertical="center"/>
    </xf>
    <xf numFmtId="49" fontId="8" fillId="5" borderId="5" xfId="59" applyNumberFormat="1" applyFont="1" applyFill="1" applyBorder="1" applyAlignment="1">
      <alignment horizontal="center" vertical="center" wrapText="1"/>
    </xf>
    <xf numFmtId="49" fontId="8" fillId="5" borderId="5" xfId="167" applyNumberFormat="1" applyFont="1" applyFill="1" applyBorder="1" applyAlignment="1">
      <alignment horizontal="left" vertical="center" wrapText="1"/>
    </xf>
    <xf numFmtId="49" fontId="8" fillId="5" borderId="5" xfId="227" applyNumberFormat="1" applyFont="1" applyFill="1" applyBorder="1" applyAlignment="1">
      <alignment horizontal="left" vertical="center"/>
    </xf>
    <xf numFmtId="49" fontId="25" fillId="5" borderId="5" xfId="0" applyNumberFormat="1" applyFont="1" applyFill="1" applyBorder="1" applyAlignment="1">
      <alignment horizontal="center" vertical="center" wrapText="1"/>
    </xf>
    <xf numFmtId="0" fontId="9" fillId="0" borderId="5" xfId="0" applyNumberFormat="1" applyFont="1" applyBorder="1" applyAlignment="1">
      <alignment vertical="center" wrapText="1"/>
    </xf>
    <xf numFmtId="176" fontId="9" fillId="0" borderId="0" xfId="0" applyFont="1">
      <alignment vertical="center"/>
    </xf>
    <xf numFmtId="0" fontId="8" fillId="0" borderId="5" xfId="227" applyFont="1" applyBorder="1" applyAlignment="1">
      <alignment horizontal="left" vertical="center"/>
    </xf>
    <xf numFmtId="0" fontId="8" fillId="5" borderId="5" xfId="227" applyFont="1" applyFill="1" applyBorder="1" applyAlignment="1">
      <alignment horizontal="left" vertical="center"/>
    </xf>
    <xf numFmtId="49" fontId="8" fillId="0" borderId="5" xfId="227" applyNumberFormat="1" applyFont="1" applyBorder="1" applyAlignment="1">
      <alignment horizontal="left" vertical="center" wrapText="1"/>
    </xf>
    <xf numFmtId="49" fontId="24" fillId="19" borderId="5" xfId="424" applyNumberFormat="1" applyFont="1" applyFill="1" applyBorder="1" applyAlignment="1">
      <alignment horizontal="center" vertical="center" wrapText="1"/>
    </xf>
    <xf numFmtId="0" fontId="16" fillId="0" borderId="5" xfId="0" applyNumberFormat="1" applyFont="1" applyBorder="1" applyAlignment="1"/>
    <xf numFmtId="0" fontId="13" fillId="0" borderId="0" xfId="200" applyFont="1" applyAlignment="1">
      <alignment horizontal="center"/>
    </xf>
    <xf numFmtId="176" fontId="2" fillId="7" borderId="5" xfId="225" applyFont="1" applyFill="1" applyBorder="1" applyAlignment="1">
      <alignment horizontal="center" vertical="center" wrapText="1"/>
    </xf>
    <xf numFmtId="0" fontId="24" fillId="11" borderId="5" xfId="225" applyNumberFormat="1" applyFont="1" applyFill="1" applyBorder="1" applyAlignment="1">
      <alignment horizontal="center" vertical="center" wrapText="1"/>
    </xf>
    <xf numFmtId="176" fontId="38" fillId="0" borderId="0" xfId="85" applyNumberFormat="1" applyFont="1" applyAlignment="1">
      <alignment horizontal="center" wrapText="1"/>
    </xf>
    <xf numFmtId="182" fontId="38" fillId="0" borderId="5" xfId="85" applyNumberFormat="1" applyFont="1" applyBorder="1" applyAlignment="1">
      <alignment horizontal="center" vertical="center" wrapText="1"/>
    </xf>
    <xf numFmtId="0" fontId="9" fillId="0" borderId="5" xfId="0" applyNumberFormat="1" applyFont="1" applyBorder="1" applyAlignment="1">
      <alignment horizontal="left" vertical="center" wrapText="1"/>
    </xf>
    <xf numFmtId="0" fontId="39" fillId="0" borderId="5" xfId="0" applyNumberFormat="1" applyFont="1" applyBorder="1" applyAlignment="1">
      <alignment horizontal="left" vertical="center" wrapText="1"/>
    </xf>
    <xf numFmtId="176" fontId="13" fillId="0" borderId="5" xfId="0" applyFont="1" applyBorder="1" applyAlignment="1">
      <alignment horizontal="left" vertical="center"/>
    </xf>
    <xf numFmtId="49" fontId="30" fillId="0" borderId="5" xfId="200" applyNumberFormat="1" applyFont="1" applyBorder="1" applyAlignment="1">
      <alignment horizontal="center" vertical="center"/>
    </xf>
    <xf numFmtId="176" fontId="1" fillId="11" borderId="16" xfId="0" applyFont="1" applyFill="1" applyBorder="1" applyAlignment="1">
      <alignment horizontal="center" vertical="center"/>
    </xf>
    <xf numFmtId="0" fontId="4" fillId="0" borderId="5" xfId="0" applyNumberFormat="1" applyFont="1" applyBorder="1" applyAlignment="1">
      <alignment horizontal="left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180" fontId="21" fillId="15" borderId="2" xfId="0" applyNumberFormat="1" applyFont="1" applyFill="1" applyBorder="1" applyAlignment="1">
      <alignment horizontal="center" vertical="center" wrapText="1"/>
    </xf>
    <xf numFmtId="180" fontId="21" fillId="16" borderId="11" xfId="0" applyNumberFormat="1" applyFont="1" applyFill="1" applyBorder="1" applyAlignment="1">
      <alignment horizontal="center" vertical="center" wrapText="1"/>
    </xf>
    <xf numFmtId="181" fontId="21" fillId="16" borderId="11" xfId="0" applyNumberFormat="1" applyFont="1" applyFill="1" applyBorder="1" applyAlignment="1">
      <alignment horizontal="center" vertical="center" wrapText="1"/>
    </xf>
    <xf numFmtId="180" fontId="21" fillId="17" borderId="12" xfId="0" applyNumberFormat="1" applyFont="1" applyFill="1" applyBorder="1" applyAlignment="1">
      <alignment horizontal="center" vertical="center" wrapText="1"/>
    </xf>
    <xf numFmtId="176" fontId="19" fillId="0" borderId="0" xfId="225" applyFont="1" applyAlignment="1">
      <alignment horizontal="center" vertical="center"/>
    </xf>
    <xf numFmtId="0" fontId="10" fillId="0" borderId="0" xfId="285" applyFont="1" applyAlignment="1">
      <alignment horizontal="center" vertical="center" wrapText="1"/>
    </xf>
    <xf numFmtId="0" fontId="9" fillId="0" borderId="0" xfId="285"/>
    <xf numFmtId="0" fontId="1" fillId="0" borderId="0" xfId="285" applyFont="1" applyAlignment="1">
      <alignment horizontal="left" vertical="center"/>
    </xf>
  </cellXfs>
  <cellStyles count="430">
    <cellStyle name="?? 3" xfId="39" xr:uid="{00000000-0005-0000-0000-000000000000}"/>
    <cellStyle name="?? 3 2" xfId="33" xr:uid="{00000000-0005-0000-0000-000001000000}"/>
    <cellStyle name="0,0_x000a__x000a_NA_x000a__x000a_" xfId="59" xr:uid="{00000000-0005-0000-0000-000002000000}"/>
    <cellStyle name="0,0_x000a__x000a_NA_x000a__x000a_ 2" xfId="47" xr:uid="{00000000-0005-0000-0000-000003000000}"/>
    <cellStyle name="0,0_x000a__x000a_NA_x000a__x000a_ 2 2" xfId="25" xr:uid="{00000000-0005-0000-0000-000004000000}"/>
    <cellStyle name="0,0_x000a__x000a_NA_x000a__x000a_ 2 2 2" xfId="63" xr:uid="{00000000-0005-0000-0000-000005000000}"/>
    <cellStyle name="0,0_x000a__x000a_NA_x000a__x000a_ 2 2 2 2" xfId="14" xr:uid="{00000000-0005-0000-0000-000006000000}"/>
    <cellStyle name="0,0_x000a__x000a_NA_x000a__x000a_ 2 2 3" xfId="65" xr:uid="{00000000-0005-0000-0000-000007000000}"/>
    <cellStyle name="0,0_x000a__x000a_NA_x000a__x000a_ 2 2 3 2" xfId="50" xr:uid="{00000000-0005-0000-0000-000008000000}"/>
    <cellStyle name="0,0_x000a__x000a_NA_x000a__x000a_ 2 2 4" xfId="56" xr:uid="{00000000-0005-0000-0000-000009000000}"/>
    <cellStyle name="0,0_x000a__x000a_NA_x000a__x000a_ 2 3" xfId="70" xr:uid="{00000000-0005-0000-0000-00000A000000}"/>
    <cellStyle name="0,0_x000a__x000a_NA_x000a__x000a_ 2 3 2" xfId="4" xr:uid="{00000000-0005-0000-0000-00000B000000}"/>
    <cellStyle name="0,0_x000a__x000a_NA_x000a__x000a_ 2 4" xfId="73" xr:uid="{00000000-0005-0000-0000-00000C000000}"/>
    <cellStyle name="0,0_x000d__x000a_NA_x000d__x000a_" xfId="28" xr:uid="{00000000-0005-0000-0000-00000D000000}"/>
    <cellStyle name="0,0_x000d__x000a_NA_x000d__x000a_ 2" xfId="76" xr:uid="{00000000-0005-0000-0000-00000E000000}"/>
    <cellStyle name="0,0_x000d__x000a_NA_x000d__x000a_ 2 2" xfId="79" xr:uid="{00000000-0005-0000-0000-00000F000000}"/>
    <cellStyle name="0,0_x000d__x000a_NA_x000d__x000a_ 2 2 2" xfId="81" xr:uid="{00000000-0005-0000-0000-000010000000}"/>
    <cellStyle name="0,0_x000d__x000a_NA_x000d__x000a_ 2 3" xfId="83" xr:uid="{00000000-0005-0000-0000-000011000000}"/>
    <cellStyle name="0,0_x000d__x000a_NA_x000d__x000a_ 3" xfId="86" xr:uid="{00000000-0005-0000-0000-000012000000}"/>
    <cellStyle name="0,0_x000d__x000a_NA_x000d__x000a_ 3 2" xfId="89" xr:uid="{00000000-0005-0000-0000-000013000000}"/>
    <cellStyle name="0,0_x000d__x000a_NA_x000d__x000a_ 4" xfId="91" xr:uid="{00000000-0005-0000-0000-000014000000}"/>
    <cellStyle name="0,0_x000d__x000a_NA_x000d__x000a_ 4 2" xfId="93" xr:uid="{00000000-0005-0000-0000-000015000000}"/>
    <cellStyle name="0,0_x000d__x000a_NA_x000d__x000a_ 4 2 2" xfId="94" xr:uid="{00000000-0005-0000-0000-000016000000}"/>
    <cellStyle name="0,0_x000d__x000a_NA_x000d__x000a_ 4 3" xfId="95" xr:uid="{00000000-0005-0000-0000-000017000000}"/>
    <cellStyle name="0,0_x000d__x000a_NA_x000d__x000a_ 5" xfId="97" xr:uid="{00000000-0005-0000-0000-000018000000}"/>
    <cellStyle name="0,0_x000d__x000a_NA_x000d__x000a_ 5 2" xfId="98" xr:uid="{00000000-0005-0000-0000-000019000000}"/>
    <cellStyle name="0,0_x000d__x000a_NA_x000d__x000a_ 6" xfId="100" xr:uid="{00000000-0005-0000-0000-00001A000000}"/>
    <cellStyle name="gcd" xfId="101" xr:uid="{00000000-0005-0000-0000-00001B000000}"/>
    <cellStyle name="gcd 2" xfId="102" xr:uid="{00000000-0005-0000-0000-00001C000000}"/>
    <cellStyle name="gcd 2 2" xfId="103" xr:uid="{00000000-0005-0000-0000-00001D000000}"/>
    <cellStyle name="gcd 3" xfId="105" xr:uid="{00000000-0005-0000-0000-00001E000000}"/>
    <cellStyle name="Normal 2" xfId="107" xr:uid="{00000000-0005-0000-0000-00001F000000}"/>
    <cellStyle name="Normal 2 2" xfId="108" xr:uid="{00000000-0005-0000-0000-000020000000}"/>
    <cellStyle name="Normal 2 2 2" xfId="109" xr:uid="{00000000-0005-0000-0000-000021000000}"/>
    <cellStyle name="Normal 2 3" xfId="111" xr:uid="{00000000-0005-0000-0000-000022000000}"/>
    <cellStyle name="Normal_存储" xfId="114" xr:uid="{00000000-0005-0000-0000-000023000000}"/>
    <cellStyle name="差_IP地址规划表" xfId="118" xr:uid="{00000000-0005-0000-0000-000024000000}"/>
    <cellStyle name="差_IP地址规划表 2" xfId="119" xr:uid="{00000000-0005-0000-0000-000025000000}"/>
    <cellStyle name="差_IP地址规划表 2 2" xfId="120" xr:uid="{00000000-0005-0000-0000-000026000000}"/>
    <cellStyle name="差_IP地址规划表 3" xfId="121" xr:uid="{00000000-0005-0000-0000-000027000000}"/>
    <cellStyle name="常规" xfId="0" builtinId="0"/>
    <cellStyle name="常规 10" xfId="124" xr:uid="{00000000-0005-0000-0000-000029000000}"/>
    <cellStyle name="常规 10 2" xfId="126" xr:uid="{00000000-0005-0000-0000-00002A000000}"/>
    <cellStyle name="常规 10 2 2" xfId="72" xr:uid="{00000000-0005-0000-0000-00002B000000}"/>
    <cellStyle name="常规 10 2 2 2" xfId="129" xr:uid="{00000000-0005-0000-0000-00002C000000}"/>
    <cellStyle name="常规 10 2 3" xfId="131" xr:uid="{00000000-0005-0000-0000-00002D000000}"/>
    <cellStyle name="常规 10 3" xfId="132" xr:uid="{00000000-0005-0000-0000-00002E000000}"/>
    <cellStyle name="常规 10 3 2" xfId="134" xr:uid="{00000000-0005-0000-0000-00002F000000}"/>
    <cellStyle name="常规 10 3 2 2" xfId="136" xr:uid="{00000000-0005-0000-0000-000030000000}"/>
    <cellStyle name="常规 10 3 3" xfId="58" xr:uid="{00000000-0005-0000-0000-000031000000}"/>
    <cellStyle name="常规 10 4" xfId="137" xr:uid="{00000000-0005-0000-0000-000032000000}"/>
    <cellStyle name="常规 10 4 2" xfId="139" xr:uid="{00000000-0005-0000-0000-000033000000}"/>
    <cellStyle name="常规 10 5" xfId="140" xr:uid="{00000000-0005-0000-0000-000034000000}"/>
    <cellStyle name="常规 10 5 2" xfId="142" xr:uid="{00000000-0005-0000-0000-000035000000}"/>
    <cellStyle name="常规 10 6" xfId="144" xr:uid="{00000000-0005-0000-0000-000036000000}"/>
    <cellStyle name="常规 11" xfId="88" xr:uid="{00000000-0005-0000-0000-000037000000}"/>
    <cellStyle name="常规 11 2" xfId="146" xr:uid="{00000000-0005-0000-0000-000038000000}"/>
    <cellStyle name="常规 11 2 2" xfId="147" xr:uid="{00000000-0005-0000-0000-000039000000}"/>
    <cellStyle name="常规 11 2 2 2" xfId="149" xr:uid="{00000000-0005-0000-0000-00003A000000}"/>
    <cellStyle name="常规 11 2 3" xfId="150" xr:uid="{00000000-0005-0000-0000-00003B000000}"/>
    <cellStyle name="常规 11 3" xfId="152" xr:uid="{00000000-0005-0000-0000-00003C000000}"/>
    <cellStyle name="常规 11 3 2" xfId="154" xr:uid="{00000000-0005-0000-0000-00003D000000}"/>
    <cellStyle name="常规 11 3 2 2" xfId="157" xr:uid="{00000000-0005-0000-0000-00003E000000}"/>
    <cellStyle name="常规 11 3 3" xfId="158" xr:uid="{00000000-0005-0000-0000-00003F000000}"/>
    <cellStyle name="常规 11 4" xfId="160" xr:uid="{00000000-0005-0000-0000-000040000000}"/>
    <cellStyle name="常规 11 4 2" xfId="117" xr:uid="{00000000-0005-0000-0000-000041000000}"/>
    <cellStyle name="常规 11 5" xfId="162" xr:uid="{00000000-0005-0000-0000-000042000000}"/>
    <cellStyle name="常规 12" xfId="164" xr:uid="{00000000-0005-0000-0000-000043000000}"/>
    <cellStyle name="常规 12 2" xfId="165" xr:uid="{00000000-0005-0000-0000-000044000000}"/>
    <cellStyle name="常规 12 2 2" xfId="15" xr:uid="{00000000-0005-0000-0000-000045000000}"/>
    <cellStyle name="常规 12 2 2 2" xfId="168" xr:uid="{00000000-0005-0000-0000-000046000000}"/>
    <cellStyle name="常规 12 2 2 2 2" xfId="20" xr:uid="{00000000-0005-0000-0000-000047000000}"/>
    <cellStyle name="常规 12 2 2 3" xfId="12" xr:uid="{00000000-0005-0000-0000-000048000000}"/>
    <cellStyle name="常规 12 2 3" xfId="7" xr:uid="{00000000-0005-0000-0000-000049000000}"/>
    <cellStyle name="常规 12 2 3 2" xfId="169" xr:uid="{00000000-0005-0000-0000-00004A000000}"/>
    <cellStyle name="常规 12 2 4" xfId="31" xr:uid="{00000000-0005-0000-0000-00004B000000}"/>
    <cellStyle name="常规 12 3" xfId="171" xr:uid="{00000000-0005-0000-0000-00004C000000}"/>
    <cellStyle name="常规 12 3 2" xfId="173" xr:uid="{00000000-0005-0000-0000-00004D000000}"/>
    <cellStyle name="常规 12 3 2 2" xfId="174" xr:uid="{00000000-0005-0000-0000-00004E000000}"/>
    <cellStyle name="常规 12 3 3" xfId="175" xr:uid="{00000000-0005-0000-0000-00004F000000}"/>
    <cellStyle name="常规 12 4" xfId="177" xr:uid="{00000000-0005-0000-0000-000050000000}"/>
    <cellStyle name="常规 12 4 2" xfId="179" xr:uid="{00000000-0005-0000-0000-000051000000}"/>
    <cellStyle name="常规 12 5" xfId="181" xr:uid="{00000000-0005-0000-0000-000052000000}"/>
    <cellStyle name="常规 12 5 2" xfId="182" xr:uid="{00000000-0005-0000-0000-000053000000}"/>
    <cellStyle name="常规 12 6" xfId="183" xr:uid="{00000000-0005-0000-0000-000054000000}"/>
    <cellStyle name="常规 12 7" xfId="184" xr:uid="{00000000-0005-0000-0000-000055000000}"/>
    <cellStyle name="常规 13" xfId="185" xr:uid="{00000000-0005-0000-0000-000056000000}"/>
    <cellStyle name="常规 13 2" xfId="186" xr:uid="{00000000-0005-0000-0000-000057000000}"/>
    <cellStyle name="常规 13 2 2" xfId="187" xr:uid="{00000000-0005-0000-0000-000058000000}"/>
    <cellStyle name="常规 13 2 2 2" xfId="51" xr:uid="{00000000-0005-0000-0000-000059000000}"/>
    <cellStyle name="常规 13 2 3" xfId="188" xr:uid="{00000000-0005-0000-0000-00005A000000}"/>
    <cellStyle name="常规 13 3" xfId="190" xr:uid="{00000000-0005-0000-0000-00005B000000}"/>
    <cellStyle name="常规 13 3 2" xfId="90" xr:uid="{00000000-0005-0000-0000-00005C000000}"/>
    <cellStyle name="常规 13 3 2 2" xfId="92" xr:uid="{00000000-0005-0000-0000-00005D000000}"/>
    <cellStyle name="常规 13 3 3" xfId="96" xr:uid="{00000000-0005-0000-0000-00005E000000}"/>
    <cellStyle name="常规 13 4" xfId="191" xr:uid="{00000000-0005-0000-0000-00005F000000}"/>
    <cellStyle name="常规 13 5" xfId="32" xr:uid="{00000000-0005-0000-0000-000060000000}"/>
    <cellStyle name="常规 13 5 2" xfId="192" xr:uid="{00000000-0005-0000-0000-000061000000}"/>
    <cellStyle name="常规 14" xfId="194" xr:uid="{00000000-0005-0000-0000-000062000000}"/>
    <cellStyle name="常规 14 2" xfId="195" xr:uid="{00000000-0005-0000-0000-000063000000}"/>
    <cellStyle name="常规 14 2 2" xfId="196" xr:uid="{00000000-0005-0000-0000-000064000000}"/>
    <cellStyle name="常规 14 3" xfId="198" xr:uid="{00000000-0005-0000-0000-000065000000}"/>
    <cellStyle name="常规 15" xfId="200" xr:uid="{00000000-0005-0000-0000-000066000000}"/>
    <cellStyle name="常规 15 2" xfId="202" xr:uid="{00000000-0005-0000-0000-000067000000}"/>
    <cellStyle name="常规 15 2 2" xfId="203" xr:uid="{00000000-0005-0000-0000-000068000000}"/>
    <cellStyle name="常规 15 2 2 2" xfId="204" xr:uid="{00000000-0005-0000-0000-000069000000}"/>
    <cellStyle name="常规 15 2 3" xfId="205" xr:uid="{00000000-0005-0000-0000-00006A000000}"/>
    <cellStyle name="常规 15 2 3 2" xfId="206" xr:uid="{00000000-0005-0000-0000-00006B000000}"/>
    <cellStyle name="常规 15 2 4" xfId="207" xr:uid="{00000000-0005-0000-0000-00006C000000}"/>
    <cellStyle name="常规 15 3" xfId="78" xr:uid="{00000000-0005-0000-0000-00006D000000}"/>
    <cellStyle name="常规 15 3 2" xfId="80" xr:uid="{00000000-0005-0000-0000-00006E000000}"/>
    <cellStyle name="常规 15 3 2 2" xfId="209" xr:uid="{00000000-0005-0000-0000-00006F000000}"/>
    <cellStyle name="常规 15 3 3" xfId="211" xr:uid="{00000000-0005-0000-0000-000070000000}"/>
    <cellStyle name="常规 15 4" xfId="82" xr:uid="{00000000-0005-0000-0000-000071000000}"/>
    <cellStyle name="常规 15 4 2" xfId="2" xr:uid="{00000000-0005-0000-0000-000072000000}"/>
    <cellStyle name="常规 15 5" xfId="212" xr:uid="{00000000-0005-0000-0000-000073000000}"/>
    <cellStyle name="常规 16" xfId="214" xr:uid="{00000000-0005-0000-0000-000074000000}"/>
    <cellStyle name="常规 16 2" xfId="123" xr:uid="{00000000-0005-0000-0000-000075000000}"/>
    <cellStyle name="常规 17" xfId="218" xr:uid="{00000000-0005-0000-0000-000076000000}"/>
    <cellStyle name="常规 18" xfId="156" xr:uid="{00000000-0005-0000-0000-000077000000}"/>
    <cellStyle name="常规 18 2" xfId="99" xr:uid="{00000000-0005-0000-0000-000078000000}"/>
    <cellStyle name="常规 19" xfId="220" xr:uid="{00000000-0005-0000-0000-000079000000}"/>
    <cellStyle name="常规 19 2" xfId="221" xr:uid="{00000000-0005-0000-0000-00007A000000}"/>
    <cellStyle name="常规 19 2 2" xfId="222" xr:uid="{00000000-0005-0000-0000-00007B000000}"/>
    <cellStyle name="常规 19 3" xfId="223" xr:uid="{00000000-0005-0000-0000-00007C000000}"/>
    <cellStyle name="常规 2" xfId="225" xr:uid="{00000000-0005-0000-0000-00007D000000}"/>
    <cellStyle name="常规 2 10" xfId="226" xr:uid="{00000000-0005-0000-0000-00007E000000}"/>
    <cellStyle name="常规 2 10 2" xfId="193" xr:uid="{00000000-0005-0000-0000-00007F000000}"/>
    <cellStyle name="常规 2 11" xfId="227" xr:uid="{00000000-0005-0000-0000-000080000000}"/>
    <cellStyle name="常规 2 11 2" xfId="229" xr:uid="{00000000-0005-0000-0000-000081000000}"/>
    <cellStyle name="常规 2 12" xfId="230" xr:uid="{00000000-0005-0000-0000-000082000000}"/>
    <cellStyle name="常规 2 13" xfId="231" xr:uid="{00000000-0005-0000-0000-000083000000}"/>
    <cellStyle name="常规 2 2" xfId="232" xr:uid="{00000000-0005-0000-0000-000084000000}"/>
    <cellStyle name="常规 2 2 2" xfId="233" xr:uid="{00000000-0005-0000-0000-000085000000}"/>
    <cellStyle name="常规 2 2 2 2" xfId="210" xr:uid="{00000000-0005-0000-0000-000086000000}"/>
    <cellStyle name="常规 2 2 2 2 2" xfId="235" xr:uid="{00000000-0005-0000-0000-000087000000}"/>
    <cellStyle name="常规 2 2 2 3" xfId="236" xr:uid="{00000000-0005-0000-0000-000088000000}"/>
    <cellStyle name="常规 2 2 2 3 2" xfId="55" xr:uid="{00000000-0005-0000-0000-000089000000}"/>
    <cellStyle name="常规 2 2 2 4" xfId="41" xr:uid="{00000000-0005-0000-0000-00008A000000}"/>
    <cellStyle name="常规 2 2 3" xfId="237" xr:uid="{00000000-0005-0000-0000-00008B000000}"/>
    <cellStyle name="常规 2 2 3 2" xfId="238" xr:uid="{00000000-0005-0000-0000-00008C000000}"/>
    <cellStyle name="常规 2 2 3 2 2" xfId="240" xr:uid="{00000000-0005-0000-0000-00008D000000}"/>
    <cellStyle name="常规 2 2 3 3" xfId="241" xr:uid="{00000000-0005-0000-0000-00008E000000}"/>
    <cellStyle name="常规 2 2 3 3 2" xfId="243" xr:uid="{00000000-0005-0000-0000-00008F000000}"/>
    <cellStyle name="常规 2 2 3 4" xfId="244" xr:uid="{00000000-0005-0000-0000-000090000000}"/>
    <cellStyle name="常规 2 2 4" xfId="1" xr:uid="{00000000-0005-0000-0000-000091000000}"/>
    <cellStyle name="常规 2 2 4 2" xfId="245" xr:uid="{00000000-0005-0000-0000-000092000000}"/>
    <cellStyle name="常规 2 2 4 2 2" xfId="247" xr:uid="{00000000-0005-0000-0000-000093000000}"/>
    <cellStyle name="常规 2 2 4 3" xfId="248" xr:uid="{00000000-0005-0000-0000-000094000000}"/>
    <cellStyle name="常规 2 2 5" xfId="249" xr:uid="{00000000-0005-0000-0000-000095000000}"/>
    <cellStyle name="常规 2 2 5 2" xfId="250" xr:uid="{00000000-0005-0000-0000-000096000000}"/>
    <cellStyle name="常规 2 2 6" xfId="251" xr:uid="{00000000-0005-0000-0000-000097000000}"/>
    <cellStyle name="常规 2 2 6 2" xfId="252" xr:uid="{00000000-0005-0000-0000-000098000000}"/>
    <cellStyle name="常规 2 2 7" xfId="253" xr:uid="{00000000-0005-0000-0000-000099000000}"/>
    <cellStyle name="常规 2 3" xfId="255" xr:uid="{00000000-0005-0000-0000-00009A000000}"/>
    <cellStyle name="常规 2 3 2" xfId="257" xr:uid="{00000000-0005-0000-0000-00009B000000}"/>
    <cellStyle name="常规 2 3 2 2" xfId="151" xr:uid="{00000000-0005-0000-0000-00009C000000}"/>
    <cellStyle name="常规 2 3 2 2 2" xfId="153" xr:uid="{00000000-0005-0000-0000-00009D000000}"/>
    <cellStyle name="常规 2 3 2 3" xfId="159" xr:uid="{00000000-0005-0000-0000-00009E000000}"/>
    <cellStyle name="常规 2 3 2 3 2" xfId="116" xr:uid="{00000000-0005-0000-0000-00009F000000}"/>
    <cellStyle name="常规 2 3 2 4" xfId="161" xr:uid="{00000000-0005-0000-0000-0000A0000000}"/>
    <cellStyle name="常规 2 3 3" xfId="258" xr:uid="{00000000-0005-0000-0000-0000A1000000}"/>
    <cellStyle name="常规 2 3 3 2" xfId="170" xr:uid="{00000000-0005-0000-0000-0000A2000000}"/>
    <cellStyle name="常规 2 3 3 2 2" xfId="172" xr:uid="{00000000-0005-0000-0000-0000A3000000}"/>
    <cellStyle name="常规 2 3 3 3" xfId="176" xr:uid="{00000000-0005-0000-0000-0000A4000000}"/>
    <cellStyle name="常规 2 3 3 3 2" xfId="178" xr:uid="{00000000-0005-0000-0000-0000A5000000}"/>
    <cellStyle name="常规 2 3 3 4" xfId="180" xr:uid="{00000000-0005-0000-0000-0000A6000000}"/>
    <cellStyle name="常规 2 3 4" xfId="208" xr:uid="{00000000-0005-0000-0000-0000A7000000}"/>
    <cellStyle name="常规 2 3 4 2" xfId="189" xr:uid="{00000000-0005-0000-0000-0000A8000000}"/>
    <cellStyle name="常规 2 3 5" xfId="259" xr:uid="{00000000-0005-0000-0000-0000A9000000}"/>
    <cellStyle name="常规 2 3 5 2" xfId="197" xr:uid="{00000000-0005-0000-0000-0000AA000000}"/>
    <cellStyle name="常规 2 3 6" xfId="75" xr:uid="{00000000-0005-0000-0000-0000AB000000}"/>
    <cellStyle name="常规 2 3 7" xfId="85" xr:uid="{00000000-0005-0000-0000-0000AC000000}"/>
    <cellStyle name="常规 2 3 7 2" xfId="87" xr:uid="{00000000-0005-0000-0000-0000AD000000}"/>
    <cellStyle name="常规 2 3 7 2 2" xfId="145" xr:uid="{00000000-0005-0000-0000-0000AE000000}"/>
    <cellStyle name="常规 2 3 7 3" xfId="163" xr:uid="{00000000-0005-0000-0000-0000AF000000}"/>
    <cellStyle name="常规 2 4" xfId="261" xr:uid="{00000000-0005-0000-0000-0000B0000000}"/>
    <cellStyle name="常规 2 4 2" xfId="263" xr:uid="{00000000-0005-0000-0000-0000B1000000}"/>
    <cellStyle name="常规 2 4 2 2" xfId="264" xr:uid="{00000000-0005-0000-0000-0000B2000000}"/>
    <cellStyle name="常规 2 4 3" xfId="265" xr:uid="{00000000-0005-0000-0000-0000B3000000}"/>
    <cellStyle name="常规 2 4 3 2" xfId="266" xr:uid="{00000000-0005-0000-0000-0000B4000000}"/>
    <cellStyle name="常规 2 4 4" xfId="234" xr:uid="{00000000-0005-0000-0000-0000B5000000}"/>
    <cellStyle name="常规 2 5" xfId="24" xr:uid="{00000000-0005-0000-0000-0000B6000000}"/>
    <cellStyle name="常规 2 5 2" xfId="62" xr:uid="{00000000-0005-0000-0000-0000B7000000}"/>
    <cellStyle name="常规 2 5 2 2" xfId="13" xr:uid="{00000000-0005-0000-0000-0000B8000000}"/>
    <cellStyle name="常规 2 5 3" xfId="64" xr:uid="{00000000-0005-0000-0000-0000B9000000}"/>
    <cellStyle name="常规 2 5 3 2" xfId="49" xr:uid="{00000000-0005-0000-0000-0000BA000000}"/>
    <cellStyle name="常规 2 5 4" xfId="54" xr:uid="{00000000-0005-0000-0000-0000BB000000}"/>
    <cellStyle name="常规 2 6" xfId="69" xr:uid="{00000000-0005-0000-0000-0000BC000000}"/>
    <cellStyle name="常规 2 6 2" xfId="3" xr:uid="{00000000-0005-0000-0000-0000BD000000}"/>
    <cellStyle name="常规 2 6 2 2" xfId="267" xr:uid="{00000000-0005-0000-0000-0000BE000000}"/>
    <cellStyle name="常规 2 6 3" xfId="268" xr:uid="{00000000-0005-0000-0000-0000BF000000}"/>
    <cellStyle name="常规 2 6 3 2" xfId="269" xr:uid="{00000000-0005-0000-0000-0000C0000000}"/>
    <cellStyle name="常规 2 6 4" xfId="270" xr:uid="{00000000-0005-0000-0000-0000C1000000}"/>
    <cellStyle name="常规 2 7" xfId="71" xr:uid="{00000000-0005-0000-0000-0000C2000000}"/>
    <cellStyle name="常规 2 7 2" xfId="128" xr:uid="{00000000-0005-0000-0000-0000C3000000}"/>
    <cellStyle name="常规 2 7 2 2" xfId="272" xr:uid="{00000000-0005-0000-0000-0000C4000000}"/>
    <cellStyle name="常规 2 7 3" xfId="10" xr:uid="{00000000-0005-0000-0000-0000C5000000}"/>
    <cellStyle name="常规 2 7 3 2" xfId="273" xr:uid="{00000000-0005-0000-0000-0000C6000000}"/>
    <cellStyle name="常规 2 7 4" xfId="277" xr:uid="{00000000-0005-0000-0000-0000C7000000}"/>
    <cellStyle name="常规 2 8" xfId="130" xr:uid="{00000000-0005-0000-0000-0000C8000000}"/>
    <cellStyle name="常规 2 8 2" xfId="278" xr:uid="{00000000-0005-0000-0000-0000C9000000}"/>
    <cellStyle name="常规 2 8 2 2" xfId="279" xr:uid="{00000000-0005-0000-0000-0000CA000000}"/>
    <cellStyle name="常规 2 8 3" xfId="280" xr:uid="{00000000-0005-0000-0000-0000CB000000}"/>
    <cellStyle name="常规 2 8 3 2" xfId="281" xr:uid="{00000000-0005-0000-0000-0000CC000000}"/>
    <cellStyle name="常规 2 8 4" xfId="282" xr:uid="{00000000-0005-0000-0000-0000CD000000}"/>
    <cellStyle name="常规 2 9" xfId="283" xr:uid="{00000000-0005-0000-0000-0000CE000000}"/>
    <cellStyle name="常规 2 9 2" xfId="254" xr:uid="{00000000-0005-0000-0000-0000CF000000}"/>
    <cellStyle name="常规 2 9 2 2" xfId="256" xr:uid="{00000000-0005-0000-0000-0000D0000000}"/>
    <cellStyle name="常规 2 9 3" xfId="260" xr:uid="{00000000-0005-0000-0000-0000D1000000}"/>
    <cellStyle name="常规 2 9 3 2" xfId="262" xr:uid="{00000000-0005-0000-0000-0000D2000000}"/>
    <cellStyle name="常规 2 9 4" xfId="23" xr:uid="{00000000-0005-0000-0000-0000D3000000}"/>
    <cellStyle name="常规 2_IP地址规划表" xfId="284" xr:uid="{00000000-0005-0000-0000-0000D4000000}"/>
    <cellStyle name="常规 20" xfId="199" xr:uid="{00000000-0005-0000-0000-0000D5000000}"/>
    <cellStyle name="常规 20 2" xfId="201" xr:uid="{00000000-0005-0000-0000-0000D6000000}"/>
    <cellStyle name="常规 21" xfId="213" xr:uid="{00000000-0005-0000-0000-0000D7000000}"/>
    <cellStyle name="常规 22" xfId="217" xr:uid="{00000000-0005-0000-0000-0000D8000000}"/>
    <cellStyle name="常规 23" xfId="155" xr:uid="{00000000-0005-0000-0000-0000D9000000}"/>
    <cellStyle name="常规 24" xfId="219" xr:uid="{00000000-0005-0000-0000-0000DA000000}"/>
    <cellStyle name="常规 25" xfId="285" xr:uid="{00000000-0005-0000-0000-0000DB000000}"/>
    <cellStyle name="常规 3" xfId="286" xr:uid="{00000000-0005-0000-0000-0000DC000000}"/>
    <cellStyle name="常规 3 10" xfId="246" xr:uid="{00000000-0005-0000-0000-0000DD000000}"/>
    <cellStyle name="常规 3 10 2" xfId="110" xr:uid="{00000000-0005-0000-0000-0000DE000000}"/>
    <cellStyle name="常规 3 11" xfId="288" xr:uid="{00000000-0005-0000-0000-0000DF000000}"/>
    <cellStyle name="常规 3 12" xfId="291" xr:uid="{00000000-0005-0000-0000-0000E0000000}"/>
    <cellStyle name="常规 3 12 2" xfId="292" xr:uid="{00000000-0005-0000-0000-0000E1000000}"/>
    <cellStyle name="常规 3 12 2 2" xfId="293" xr:uid="{00000000-0005-0000-0000-0000E2000000}"/>
    <cellStyle name="常规 3 12 3" xfId="294" xr:uid="{00000000-0005-0000-0000-0000E3000000}"/>
    <cellStyle name="常规 3 13" xfId="295" xr:uid="{00000000-0005-0000-0000-0000E4000000}"/>
    <cellStyle name="常规 3 2" xfId="296" xr:uid="{00000000-0005-0000-0000-0000E5000000}"/>
    <cellStyle name="常规 3 2 2" xfId="297" xr:uid="{00000000-0005-0000-0000-0000E6000000}"/>
    <cellStyle name="常规 3 2 2 2" xfId="298" xr:uid="{00000000-0005-0000-0000-0000E7000000}"/>
    <cellStyle name="常规 3 2 2 2 2" xfId="299" xr:uid="{00000000-0005-0000-0000-0000E8000000}"/>
    <cellStyle name="常规 3 2 2 3" xfId="228" xr:uid="{00000000-0005-0000-0000-0000E9000000}"/>
    <cellStyle name="常规 3 2 3" xfId="301" xr:uid="{00000000-0005-0000-0000-0000EA000000}"/>
    <cellStyle name="常规 3 2 3 2" xfId="302" xr:uid="{00000000-0005-0000-0000-0000EB000000}"/>
    <cellStyle name="常规 3 2 4" xfId="303" xr:uid="{00000000-0005-0000-0000-0000EC000000}"/>
    <cellStyle name="常规 3 2 4 2" xfId="304" xr:uid="{00000000-0005-0000-0000-0000ED000000}"/>
    <cellStyle name="常规 3 2 5" xfId="305" xr:uid="{00000000-0005-0000-0000-0000EE000000}"/>
    <cellStyle name="常规 3 3" xfId="306" xr:uid="{00000000-0005-0000-0000-0000EF000000}"/>
    <cellStyle name="常规 3 3 2" xfId="307" xr:uid="{00000000-0005-0000-0000-0000F0000000}"/>
    <cellStyle name="常规 3 3 2 2" xfId="309" xr:uid="{00000000-0005-0000-0000-0000F1000000}"/>
    <cellStyle name="常规 3 3 3" xfId="310" xr:uid="{00000000-0005-0000-0000-0000F2000000}"/>
    <cellStyle name="常规 3 3 3 2" xfId="311" xr:uid="{00000000-0005-0000-0000-0000F3000000}"/>
    <cellStyle name="常规 3 3 4" xfId="224" xr:uid="{00000000-0005-0000-0000-0000F4000000}"/>
    <cellStyle name="常规 3 4" xfId="312" xr:uid="{00000000-0005-0000-0000-0000F5000000}"/>
    <cellStyle name="常规 3 4 2" xfId="104" xr:uid="{00000000-0005-0000-0000-0000F6000000}"/>
    <cellStyle name="常规 3 4 2 2" xfId="106" xr:uid="{00000000-0005-0000-0000-0000F7000000}"/>
    <cellStyle name="常规 3 4 3" xfId="5" xr:uid="{00000000-0005-0000-0000-0000F8000000}"/>
    <cellStyle name="常规 3 4 3 2" xfId="44" xr:uid="{00000000-0005-0000-0000-0000F9000000}"/>
    <cellStyle name="常规 3 4 4" xfId="239" xr:uid="{00000000-0005-0000-0000-0000FA000000}"/>
    <cellStyle name="常规 3 5" xfId="314" xr:uid="{00000000-0005-0000-0000-0000FB000000}"/>
    <cellStyle name="常规 3 5 2" xfId="315" xr:uid="{00000000-0005-0000-0000-0000FC000000}"/>
    <cellStyle name="常规 3 5 2 2" xfId="317" xr:uid="{00000000-0005-0000-0000-0000FD000000}"/>
    <cellStyle name="常规 3 5 3" xfId="318" xr:uid="{00000000-0005-0000-0000-0000FE000000}"/>
    <cellStyle name="常规 3 5 3 2" xfId="319" xr:uid="{00000000-0005-0000-0000-0000FF000000}"/>
    <cellStyle name="常规 3 5 4" xfId="242" xr:uid="{00000000-0005-0000-0000-000000010000}"/>
    <cellStyle name="常规 3 6" xfId="320" xr:uid="{00000000-0005-0000-0000-000001010000}"/>
    <cellStyle name="常规 3 6 2" xfId="321" xr:uid="{00000000-0005-0000-0000-000002010000}"/>
    <cellStyle name="常规 3 6 2 2" xfId="322" xr:uid="{00000000-0005-0000-0000-000003010000}"/>
    <cellStyle name="常规 3 6 3" xfId="8" xr:uid="{00000000-0005-0000-0000-000004010000}"/>
    <cellStyle name="常规 3 6 3 2" xfId="324" xr:uid="{00000000-0005-0000-0000-000005010000}"/>
    <cellStyle name="常规 3 6 4" xfId="325" xr:uid="{00000000-0005-0000-0000-000006010000}"/>
    <cellStyle name="常规 3 7" xfId="133" xr:uid="{00000000-0005-0000-0000-000007010000}"/>
    <cellStyle name="常规 3 7 2" xfId="135" xr:uid="{00000000-0005-0000-0000-000008010000}"/>
    <cellStyle name="常规 3 7 2 2" xfId="326" xr:uid="{00000000-0005-0000-0000-000009010000}"/>
    <cellStyle name="常规 3 7 3" xfId="327" xr:uid="{00000000-0005-0000-0000-00000A010000}"/>
    <cellStyle name="常规 3 8" xfId="57" xr:uid="{00000000-0005-0000-0000-00000B010000}"/>
    <cellStyle name="常规 3 8 2" xfId="46" xr:uid="{00000000-0005-0000-0000-00000C010000}"/>
    <cellStyle name="常规 3 8 2 2" xfId="22" xr:uid="{00000000-0005-0000-0000-00000D010000}"/>
    <cellStyle name="常规 3 8 2 2 2" xfId="61" xr:uid="{00000000-0005-0000-0000-00000E010000}"/>
    <cellStyle name="常规 3 8 2 3" xfId="68" xr:uid="{00000000-0005-0000-0000-00000F010000}"/>
    <cellStyle name="常规 3 8 3" xfId="48" xr:uid="{00000000-0005-0000-0000-000010010000}"/>
    <cellStyle name="常规 3 8 3 2" xfId="313" xr:uid="{00000000-0005-0000-0000-000011010000}"/>
    <cellStyle name="常规 3 8 4" xfId="53" xr:uid="{00000000-0005-0000-0000-000012010000}"/>
    <cellStyle name="常规 3 9" xfId="328" xr:uid="{00000000-0005-0000-0000-000013010000}"/>
    <cellStyle name="常规 3 9 2" xfId="330" xr:uid="{00000000-0005-0000-0000-000014010000}"/>
    <cellStyle name="常规 3_IP地址规划表" xfId="30" xr:uid="{00000000-0005-0000-0000-000015010000}"/>
    <cellStyle name="常规 4" xfId="332" xr:uid="{00000000-0005-0000-0000-000016010000}"/>
    <cellStyle name="常规 4 2" xfId="333" xr:uid="{00000000-0005-0000-0000-000017010000}"/>
    <cellStyle name="常规 4 2 2" xfId="335" xr:uid="{00000000-0005-0000-0000-000018010000}"/>
    <cellStyle name="常规 4 2 2 2" xfId="338" xr:uid="{00000000-0005-0000-0000-000019010000}"/>
    <cellStyle name="常规 4 2 3" xfId="340" xr:uid="{00000000-0005-0000-0000-00001A010000}"/>
    <cellStyle name="常规 4 2 3 2" xfId="343" xr:uid="{00000000-0005-0000-0000-00001B010000}"/>
    <cellStyle name="常规 4 2 4" xfId="345" xr:uid="{00000000-0005-0000-0000-00001C010000}"/>
    <cellStyle name="常规 4 3" xfId="346" xr:uid="{00000000-0005-0000-0000-00001D010000}"/>
    <cellStyle name="常规 4 3 2" xfId="348" xr:uid="{00000000-0005-0000-0000-00001E010000}"/>
    <cellStyle name="常规 4 3 2 2" xfId="350" xr:uid="{00000000-0005-0000-0000-00001F010000}"/>
    <cellStyle name="常规 4 3 3" xfId="352" xr:uid="{00000000-0005-0000-0000-000020010000}"/>
    <cellStyle name="常规 4 3 3 2" xfId="354" xr:uid="{00000000-0005-0000-0000-000021010000}"/>
    <cellStyle name="常规 4 3 4" xfId="356" xr:uid="{00000000-0005-0000-0000-000022010000}"/>
    <cellStyle name="常规 4 4" xfId="334" xr:uid="{00000000-0005-0000-0000-000023010000}"/>
    <cellStyle name="常规 4 4 2" xfId="337" xr:uid="{00000000-0005-0000-0000-000024010000}"/>
    <cellStyle name="常规 4 4 2 2" xfId="216" xr:uid="{00000000-0005-0000-0000-000025010000}"/>
    <cellStyle name="常规 4 4 3" xfId="17" xr:uid="{00000000-0005-0000-0000-000026010000}"/>
    <cellStyle name="常规 4 5" xfId="339" xr:uid="{00000000-0005-0000-0000-000027010000}"/>
    <cellStyle name="常规 4 5 2" xfId="342" xr:uid="{00000000-0005-0000-0000-000028010000}"/>
    <cellStyle name="常规 4 6" xfId="344" xr:uid="{00000000-0005-0000-0000-000029010000}"/>
    <cellStyle name="常规 4 6 2" xfId="358" xr:uid="{00000000-0005-0000-0000-00002A010000}"/>
    <cellStyle name="常规 4 7" xfId="138" xr:uid="{00000000-0005-0000-0000-00002B010000}"/>
    <cellStyle name="常规 4 8" xfId="359" xr:uid="{00000000-0005-0000-0000-00002C010000}"/>
    <cellStyle name="常规 4 8 2" xfId="360" xr:uid="{00000000-0005-0000-0000-00002D010000}"/>
    <cellStyle name="常规 4 8 2 2" xfId="361" xr:uid="{00000000-0005-0000-0000-00002E010000}"/>
    <cellStyle name="常规 4 8 3" xfId="362" xr:uid="{00000000-0005-0000-0000-00002F010000}"/>
    <cellStyle name="常规 4 9" xfId="363" xr:uid="{00000000-0005-0000-0000-000030010000}"/>
    <cellStyle name="常规 4 9 2" xfId="364" xr:uid="{00000000-0005-0000-0000-000031010000}"/>
    <cellStyle name="常规 4 9 2 2" xfId="365" xr:uid="{00000000-0005-0000-0000-000032010000}"/>
    <cellStyle name="常规 4 9 3" xfId="367" xr:uid="{00000000-0005-0000-0000-000033010000}"/>
    <cellStyle name="常规 5" xfId="167" xr:uid="{00000000-0005-0000-0000-000034010000}"/>
    <cellStyle name="常规 5 2" xfId="19" xr:uid="{00000000-0005-0000-0000-000035010000}"/>
    <cellStyle name="常规 5 2 2" xfId="27" xr:uid="{00000000-0005-0000-0000-000036010000}"/>
    <cellStyle name="常规 5 2 2 2" xfId="74" xr:uid="{00000000-0005-0000-0000-000037010000}"/>
    <cellStyle name="常规 5 2 2 2 2" xfId="77" xr:uid="{00000000-0005-0000-0000-000038010000}"/>
    <cellStyle name="常规 5 2 2 3" xfId="84" xr:uid="{00000000-0005-0000-0000-000039010000}"/>
    <cellStyle name="常规 5 2 3" xfId="29" xr:uid="{00000000-0005-0000-0000-00003A010000}"/>
    <cellStyle name="常规 5 2 3 2" xfId="113" xr:uid="{00000000-0005-0000-0000-00003B010000}"/>
    <cellStyle name="常规 5 2 4" xfId="16" xr:uid="{00000000-0005-0000-0000-00003C010000}"/>
    <cellStyle name="常规 5 2 4 2" xfId="368" xr:uid="{00000000-0005-0000-0000-00003D010000}"/>
    <cellStyle name="常规 5 2 5" xfId="115" xr:uid="{00000000-0005-0000-0000-00003E010000}"/>
    <cellStyle name="常规 5 3" xfId="370" xr:uid="{00000000-0005-0000-0000-00003F010000}"/>
    <cellStyle name="常规 5 3 2" xfId="371" xr:uid="{00000000-0005-0000-0000-000040010000}"/>
    <cellStyle name="常规 5 3 2 2" xfId="331" xr:uid="{00000000-0005-0000-0000-000041010000}"/>
    <cellStyle name="常规 5 3 2 3" xfId="166" xr:uid="{00000000-0005-0000-0000-000042010000}"/>
    <cellStyle name="常规 5 3 2 3 2" xfId="18" xr:uid="{00000000-0005-0000-0000-000043010000}"/>
    <cellStyle name="常规 5 3 2 3 2 2" xfId="26" xr:uid="{00000000-0005-0000-0000-000044010000}"/>
    <cellStyle name="常规 5 3 2 3 3" xfId="369" xr:uid="{00000000-0005-0000-0000-000045010000}"/>
    <cellStyle name="常规 5 3 3" xfId="372" xr:uid="{00000000-0005-0000-0000-000046010000}"/>
    <cellStyle name="常规 5 3 3 2" xfId="374" xr:uid="{00000000-0005-0000-0000-000047010000}"/>
    <cellStyle name="常规 5 3 4" xfId="375" xr:uid="{00000000-0005-0000-0000-000048010000}"/>
    <cellStyle name="常规 5 4" xfId="347" xr:uid="{00000000-0005-0000-0000-000049010000}"/>
    <cellStyle name="常规 5 4 2" xfId="349" xr:uid="{00000000-0005-0000-0000-00004A010000}"/>
    <cellStyle name="常规 5 4 2 2" xfId="377" xr:uid="{00000000-0005-0000-0000-00004B010000}"/>
    <cellStyle name="常规 5 4 3" xfId="148" xr:uid="{00000000-0005-0000-0000-00004C010000}"/>
    <cellStyle name="常规 5 4 3 2" xfId="290" xr:uid="{00000000-0005-0000-0000-00004D010000}"/>
    <cellStyle name="常规 5 4 4" xfId="378" xr:uid="{00000000-0005-0000-0000-00004E010000}"/>
    <cellStyle name="常规 5 5" xfId="351" xr:uid="{00000000-0005-0000-0000-00004F010000}"/>
    <cellStyle name="常规 5 5 2" xfId="353" xr:uid="{00000000-0005-0000-0000-000050010000}"/>
    <cellStyle name="常规 5 5 2 2" xfId="379" xr:uid="{00000000-0005-0000-0000-000051010000}"/>
    <cellStyle name="常规 5 5 3" xfId="380" xr:uid="{00000000-0005-0000-0000-000052010000}"/>
    <cellStyle name="常规 5 6" xfId="355" xr:uid="{00000000-0005-0000-0000-000053010000}"/>
    <cellStyle name="常规 5 6 2" xfId="381" xr:uid="{00000000-0005-0000-0000-000054010000}"/>
    <cellStyle name="常规 5 7" xfId="141" xr:uid="{00000000-0005-0000-0000-000055010000}"/>
    <cellStyle name="常规 5 7 2" xfId="382" xr:uid="{00000000-0005-0000-0000-000056010000}"/>
    <cellStyle name="常规 5 8" xfId="376" xr:uid="{00000000-0005-0000-0000-000057010000}"/>
    <cellStyle name="常规 6" xfId="11" xr:uid="{00000000-0005-0000-0000-000058010000}"/>
    <cellStyle name="常规 6 2" xfId="383" xr:uid="{00000000-0005-0000-0000-000059010000}"/>
    <cellStyle name="常规 6 2 2" xfId="384" xr:uid="{00000000-0005-0000-0000-00005A010000}"/>
    <cellStyle name="常规 6 2 2 2" xfId="385" xr:uid="{00000000-0005-0000-0000-00005B010000}"/>
    <cellStyle name="常规 6 2 3" xfId="38" xr:uid="{00000000-0005-0000-0000-00005C010000}"/>
    <cellStyle name="常规 6 3" xfId="386" xr:uid="{00000000-0005-0000-0000-00005D010000}"/>
    <cellStyle name="常规 6 4" xfId="336" xr:uid="{00000000-0005-0000-0000-00005E010000}"/>
    <cellStyle name="常规 6 4 2" xfId="215" xr:uid="{00000000-0005-0000-0000-00005F010000}"/>
    <cellStyle name="常规 7" xfId="387" xr:uid="{00000000-0005-0000-0000-000060010000}"/>
    <cellStyle name="常规 7 2" xfId="388" xr:uid="{00000000-0005-0000-0000-000061010000}"/>
    <cellStyle name="常规 7 2 2" xfId="389" xr:uid="{00000000-0005-0000-0000-000062010000}"/>
    <cellStyle name="常规 7 2 2 2" xfId="390" xr:uid="{00000000-0005-0000-0000-000063010000}"/>
    <cellStyle name="常规 7 2 3" xfId="112" xr:uid="{00000000-0005-0000-0000-000064010000}"/>
    <cellStyle name="常规 7 3" xfId="6" xr:uid="{00000000-0005-0000-0000-000065010000}"/>
    <cellStyle name="常规 7 3 2" xfId="391" xr:uid="{00000000-0005-0000-0000-000066010000}"/>
    <cellStyle name="常规 7 4" xfId="341" xr:uid="{00000000-0005-0000-0000-000067010000}"/>
    <cellStyle name="常规 7 4 2" xfId="392" xr:uid="{00000000-0005-0000-0000-000068010000}"/>
    <cellStyle name="常规 7 5" xfId="393" xr:uid="{00000000-0005-0000-0000-000069010000}"/>
    <cellStyle name="常规 8" xfId="394" xr:uid="{00000000-0005-0000-0000-00006A010000}"/>
    <cellStyle name="常规 8 2" xfId="40" xr:uid="{00000000-0005-0000-0000-00006B010000}"/>
    <cellStyle name="常规 8 2 2" xfId="395" xr:uid="{00000000-0005-0000-0000-00006C010000}"/>
    <cellStyle name="常规 8 2 2 2" xfId="396" xr:uid="{00000000-0005-0000-0000-00006D010000}"/>
    <cellStyle name="常规 8 2 3" xfId="373" xr:uid="{00000000-0005-0000-0000-00006E010000}"/>
    <cellStyle name="常规 8 3" xfId="35" xr:uid="{00000000-0005-0000-0000-00006F010000}"/>
    <cellStyle name="常规 8 4" xfId="357" xr:uid="{00000000-0005-0000-0000-000070010000}"/>
    <cellStyle name="常规 8 4 2" xfId="397" xr:uid="{00000000-0005-0000-0000-000071010000}"/>
    <cellStyle name="常规 9" xfId="398" xr:uid="{00000000-0005-0000-0000-000072010000}"/>
    <cellStyle name="常规 9 2" xfId="143" xr:uid="{00000000-0005-0000-0000-000073010000}"/>
    <cellStyle name="常规 9 2 2" xfId="287" xr:uid="{00000000-0005-0000-0000-000074010000}"/>
    <cellStyle name="常规 9 2 2 2" xfId="399" xr:uid="{00000000-0005-0000-0000-000075010000}"/>
    <cellStyle name="常规 9 2 3" xfId="289" xr:uid="{00000000-0005-0000-0000-000076010000}"/>
    <cellStyle name="常规 9 3" xfId="316" xr:uid="{00000000-0005-0000-0000-000077010000}"/>
    <cellStyle name="常规 9 3 2" xfId="400" xr:uid="{00000000-0005-0000-0000-000078010000}"/>
    <cellStyle name="常规 9 3 2 2" xfId="67" xr:uid="{00000000-0005-0000-0000-000079010000}"/>
    <cellStyle name="常规 9 3 3" xfId="401" xr:uid="{00000000-0005-0000-0000-00007A010000}"/>
    <cellStyle name="常规 9 4" xfId="402" xr:uid="{00000000-0005-0000-0000-00007B010000}"/>
    <cellStyle name="常规 9 4 2" xfId="403" xr:uid="{00000000-0005-0000-0000-00007C010000}"/>
    <cellStyle name="常规 9 5" xfId="404" xr:uid="{00000000-0005-0000-0000-00007D010000}"/>
    <cellStyle name="常规 9 5 2" xfId="405" xr:uid="{00000000-0005-0000-0000-00007E010000}"/>
    <cellStyle name="常规 9 6" xfId="406" xr:uid="{00000000-0005-0000-0000-00007F010000}"/>
    <cellStyle name="超链接 10" xfId="407" xr:uid="{00000000-0005-0000-0000-000080010000}"/>
    <cellStyle name="超链接 10 2" xfId="34" xr:uid="{00000000-0005-0000-0000-000081010000}"/>
    <cellStyle name="超链接 2" xfId="323" xr:uid="{00000000-0005-0000-0000-000082010000}"/>
    <cellStyle name="超链接 2 2" xfId="408" xr:uid="{00000000-0005-0000-0000-000083010000}"/>
    <cellStyle name="超链接 2 2 2" xfId="409" xr:uid="{00000000-0005-0000-0000-000084010000}"/>
    <cellStyle name="超链接 2 3" xfId="410" xr:uid="{00000000-0005-0000-0000-000085010000}"/>
    <cellStyle name="超链接 2_IP地址规划表" xfId="366" xr:uid="{00000000-0005-0000-0000-000086010000}"/>
    <cellStyle name="超链接 3" xfId="411" xr:uid="{00000000-0005-0000-0000-000087010000}"/>
    <cellStyle name="超链接 3 2" xfId="412" xr:uid="{00000000-0005-0000-0000-000088010000}"/>
    <cellStyle name="超链接 4" xfId="413" xr:uid="{00000000-0005-0000-0000-000089010000}"/>
    <cellStyle name="超链接 4 2" xfId="414" xr:uid="{00000000-0005-0000-0000-00008A010000}"/>
    <cellStyle name="超链接 5" xfId="415" xr:uid="{00000000-0005-0000-0000-00008B010000}"/>
    <cellStyle name="超链接 5 2" xfId="416" xr:uid="{00000000-0005-0000-0000-00008C010000}"/>
    <cellStyle name="超链接 6" xfId="417" xr:uid="{00000000-0005-0000-0000-00008D010000}"/>
    <cellStyle name="超链接 6 2" xfId="418" xr:uid="{00000000-0005-0000-0000-00008E010000}"/>
    <cellStyle name="超链接 7" xfId="419" xr:uid="{00000000-0005-0000-0000-00008F010000}"/>
    <cellStyle name="超链接 7 2" xfId="420" xr:uid="{00000000-0005-0000-0000-000090010000}"/>
    <cellStyle name="超链接 8" xfId="421" xr:uid="{00000000-0005-0000-0000-000091010000}"/>
    <cellStyle name="超链接 8 2" xfId="42" xr:uid="{00000000-0005-0000-0000-000092010000}"/>
    <cellStyle name="超链接 9" xfId="122" xr:uid="{00000000-0005-0000-0000-000093010000}"/>
    <cellStyle name="超链接 9 2" xfId="125" xr:uid="{00000000-0005-0000-0000-000094010000}"/>
    <cellStyle name="好_IP地址规划表" xfId="37" xr:uid="{00000000-0005-0000-0000-000095010000}"/>
    <cellStyle name="好_IP地址规划表 2" xfId="276" xr:uid="{00000000-0005-0000-0000-000096010000}"/>
    <cellStyle name="好_IP地址规划表 2 2" xfId="422" xr:uid="{00000000-0005-0000-0000-000097010000}"/>
    <cellStyle name="好_IP地址规划表 3" xfId="423" xr:uid="{00000000-0005-0000-0000-000098010000}"/>
    <cellStyle name="样式 1" xfId="424" xr:uid="{00000000-0005-0000-0000-000099010000}"/>
    <cellStyle name="样式 1 2" xfId="425" xr:uid="{00000000-0005-0000-0000-00009A010000}"/>
    <cellStyle name="样式 1 2 2" xfId="36" xr:uid="{00000000-0005-0000-0000-00009B010000}"/>
    <cellStyle name="样式 1 2 2 2" xfId="275" xr:uid="{00000000-0005-0000-0000-00009C010000}"/>
    <cellStyle name="样式 1 2 3" xfId="43" xr:uid="{00000000-0005-0000-0000-00009D010000}"/>
    <cellStyle name="样式 1 2 4" xfId="45" xr:uid="{00000000-0005-0000-0000-00009E010000}"/>
    <cellStyle name="样式 1 2 4 2" xfId="21" xr:uid="{00000000-0005-0000-0000-00009F010000}"/>
    <cellStyle name="样式 1 2 4 2 2" xfId="60" xr:uid="{00000000-0005-0000-0000-0000A0010000}"/>
    <cellStyle name="样式 1 2 4 3" xfId="66" xr:uid="{00000000-0005-0000-0000-0000A1010000}"/>
    <cellStyle name="样式 1 3" xfId="308" xr:uid="{00000000-0005-0000-0000-0000A2010000}"/>
    <cellStyle name="样式 1 3 2" xfId="426" xr:uid="{00000000-0005-0000-0000-0000A3010000}"/>
    <cellStyle name="样式 1 3 2 2" xfId="427" xr:uid="{00000000-0005-0000-0000-0000A4010000}"/>
    <cellStyle name="样式 1 3 2 2 2" xfId="300" xr:uid="{00000000-0005-0000-0000-0000A5010000}"/>
    <cellStyle name="样式 1 3 2 3" xfId="428" xr:uid="{00000000-0005-0000-0000-0000A6010000}"/>
    <cellStyle name="样式 1 3 3" xfId="429" xr:uid="{00000000-0005-0000-0000-0000A7010000}"/>
    <cellStyle name="样式 1 3 3 2" xfId="52" xr:uid="{00000000-0005-0000-0000-0000A8010000}"/>
    <cellStyle name="样式 1 3 4" xfId="329" xr:uid="{00000000-0005-0000-0000-0000A9010000}"/>
    <cellStyle name="样式 1 4" xfId="127" xr:uid="{00000000-0005-0000-0000-0000AA010000}"/>
    <cellStyle name="样式 1 4 2" xfId="271" xr:uid="{00000000-0005-0000-0000-0000AB010000}"/>
    <cellStyle name="样式 1 5" xfId="9" xr:uid="{00000000-0005-0000-0000-0000AC010000}"/>
    <cellStyle name="样式 1 6" xfId="274" xr:uid="{00000000-0005-0000-0000-0000AD01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Ctyun@20220801" TargetMode="External"/><Relationship Id="rId2" Type="http://schemas.openxmlformats.org/officeDocument/2006/relationships/hyperlink" Target="mailto:Ctyun@20220801" TargetMode="External"/><Relationship Id="rId1" Type="http://schemas.openxmlformats.org/officeDocument/2006/relationships/hyperlink" Target="mailto:Ctyun@20220801" TargetMode="External"/><Relationship Id="rId4" Type="http://schemas.openxmlformats.org/officeDocument/2006/relationships/hyperlink" Target="mailto:Ctyun@20220801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B4" sqref="B4:C4"/>
    </sheetView>
  </sheetViews>
  <sheetFormatPr defaultColWidth="9.08203125" defaultRowHeight="14"/>
  <cols>
    <col min="1" max="1" width="17.5" customWidth="1"/>
    <col min="2" max="2" width="70.58203125" customWidth="1"/>
    <col min="3" max="3" width="22.08203125" customWidth="1"/>
    <col min="4" max="4" width="15.58203125" customWidth="1"/>
  </cols>
  <sheetData>
    <row r="1" spans="1:3" ht="25.15" customHeight="1">
      <c r="A1" s="198" t="s">
        <v>0</v>
      </c>
      <c r="B1" s="210" t="s">
        <v>1</v>
      </c>
      <c r="C1" s="210"/>
    </row>
    <row r="2" spans="1:3" ht="25.15" customHeight="1">
      <c r="A2" s="198" t="s">
        <v>2</v>
      </c>
      <c r="B2" s="210" t="s">
        <v>3</v>
      </c>
      <c r="C2" s="210"/>
    </row>
    <row r="3" spans="1:3" ht="25.15" customHeight="1">
      <c r="A3" s="198" t="s">
        <v>4</v>
      </c>
      <c r="B3" s="210" t="s">
        <v>5</v>
      </c>
      <c r="C3" s="210"/>
    </row>
    <row r="4" spans="1:3" ht="110.15" customHeight="1">
      <c r="A4" s="198" t="s">
        <v>6</v>
      </c>
      <c r="B4" s="211" t="s">
        <v>7</v>
      </c>
      <c r="C4" s="210"/>
    </row>
    <row r="5" spans="1:3" ht="52.15" customHeight="1">
      <c r="A5" s="212" t="s">
        <v>8</v>
      </c>
      <c r="B5" s="212"/>
      <c r="C5" s="212"/>
    </row>
    <row r="6" spans="1:3" ht="24" customHeight="1">
      <c r="A6" s="158" t="s">
        <v>9</v>
      </c>
      <c r="B6" s="158" t="s">
        <v>10</v>
      </c>
      <c r="C6" s="159" t="s">
        <v>11</v>
      </c>
    </row>
    <row r="7" spans="1:3" ht="229.15" customHeight="1">
      <c r="A7" s="160">
        <v>44783</v>
      </c>
      <c r="B7" s="161" t="s">
        <v>12</v>
      </c>
      <c r="C7" s="162" t="s">
        <v>13</v>
      </c>
    </row>
    <row r="8" spans="1:3" ht="55.15" customHeight="1">
      <c r="A8" s="160">
        <v>44784</v>
      </c>
      <c r="B8" s="161" t="s">
        <v>14</v>
      </c>
      <c r="C8" s="162" t="s">
        <v>13</v>
      </c>
    </row>
    <row r="9" spans="1:3" ht="95.15" customHeight="1">
      <c r="A9" s="160">
        <v>44785</v>
      </c>
      <c r="B9" s="161" t="s">
        <v>15</v>
      </c>
      <c r="C9" s="130" t="s">
        <v>16</v>
      </c>
    </row>
    <row r="10" spans="1:3" ht="60" customHeight="1">
      <c r="A10" s="163">
        <v>44789</v>
      </c>
      <c r="B10" s="161" t="s">
        <v>17</v>
      </c>
      <c r="C10" s="130" t="s">
        <v>18</v>
      </c>
    </row>
    <row r="11" spans="1:3" ht="59.15" customHeight="1">
      <c r="A11" s="164">
        <v>44789</v>
      </c>
      <c r="B11" s="165" t="s">
        <v>19</v>
      </c>
      <c r="C11" s="166" t="s">
        <v>13</v>
      </c>
    </row>
    <row r="12" spans="1:3" ht="146.15" customHeight="1">
      <c r="A12" s="163">
        <v>44792</v>
      </c>
      <c r="B12" s="161" t="s">
        <v>20</v>
      </c>
      <c r="C12" s="130" t="s">
        <v>18</v>
      </c>
    </row>
    <row r="13" spans="1:3" ht="111" customHeight="1">
      <c r="A13" s="166" t="s">
        <v>21</v>
      </c>
      <c r="B13" s="165" t="s">
        <v>22</v>
      </c>
      <c r="C13" s="166" t="s">
        <v>18</v>
      </c>
    </row>
    <row r="14" spans="1:3" ht="59.15" customHeight="1">
      <c r="A14" s="167" t="s">
        <v>23</v>
      </c>
      <c r="B14" s="165" t="s">
        <v>24</v>
      </c>
      <c r="C14" s="166" t="s">
        <v>18</v>
      </c>
    </row>
  </sheetData>
  <mergeCells count="5">
    <mergeCell ref="B1:C1"/>
    <mergeCell ref="B2:C2"/>
    <mergeCell ref="B3:C3"/>
    <mergeCell ref="B4:C4"/>
    <mergeCell ref="A5:C5"/>
  </mergeCells>
  <phoneticPr fontId="51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F2"/>
  <sheetViews>
    <sheetView workbookViewId="0">
      <selection activeCell="F15" sqref="F15"/>
    </sheetView>
  </sheetViews>
  <sheetFormatPr defaultColWidth="9" defaultRowHeight="14"/>
  <cols>
    <col min="1" max="1" width="6.5" customWidth="1"/>
    <col min="2" max="2" width="11.58203125" customWidth="1"/>
    <col min="3" max="3" width="37.83203125" customWidth="1"/>
    <col min="4" max="4" width="10" customWidth="1"/>
    <col min="5" max="5" width="24.33203125" customWidth="1"/>
    <col min="6" max="6" width="12.5" customWidth="1"/>
  </cols>
  <sheetData>
    <row r="1" spans="1:6" s="40" customFormat="1">
      <c r="A1" s="41" t="s">
        <v>727</v>
      </c>
      <c r="B1" s="42" t="s">
        <v>728</v>
      </c>
      <c r="C1" s="42" t="s">
        <v>729</v>
      </c>
      <c r="D1" s="42" t="s">
        <v>730</v>
      </c>
      <c r="E1" s="42" t="s">
        <v>731</v>
      </c>
      <c r="F1" s="41" t="s">
        <v>732</v>
      </c>
    </row>
    <row r="2" spans="1:6" ht="30" customHeight="1">
      <c r="A2" s="36" t="s">
        <v>733</v>
      </c>
      <c r="B2" s="39" t="s">
        <v>734</v>
      </c>
      <c r="C2" s="39" t="s">
        <v>735</v>
      </c>
      <c r="D2" s="39" t="s">
        <v>736</v>
      </c>
      <c r="E2" s="39" t="s">
        <v>737</v>
      </c>
      <c r="F2" s="36" t="s">
        <v>906</v>
      </c>
    </row>
  </sheetData>
  <phoneticPr fontId="51" type="noConversion"/>
  <dataValidations count="1">
    <dataValidation type="list" allowBlank="1" showErrorMessage="1" sqref="B2:B10001" xr:uid="{00000000-0002-0000-0900-000000000000}">
      <formula1>"物理服务器,ACS设备,KVM设备,交换机,无源分光器,波分设备,负载均衡,路由器,DDOS设备,DPI设备,IDS设备,IPS设备,SVN安全网关,WEB应用防火墙（WAF）,堡垒机,安全管理设备,防火墙,防病毒网关,NAS,磁带库,磁盘阵列"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J3"/>
  <sheetViews>
    <sheetView topLeftCell="D1" workbookViewId="0">
      <selection activeCell="J19" sqref="J19"/>
    </sheetView>
  </sheetViews>
  <sheetFormatPr defaultColWidth="9" defaultRowHeight="14"/>
  <cols>
    <col min="1" max="1" width="9.5" customWidth="1"/>
    <col min="2" max="2" width="26.83203125" customWidth="1"/>
    <col min="3" max="3" width="19.83203125" customWidth="1"/>
    <col min="4" max="4" width="26" customWidth="1"/>
    <col min="5" max="6" width="21.5" customWidth="1"/>
    <col min="7" max="7" width="12.33203125" customWidth="1"/>
    <col min="8" max="8" width="15.08203125" customWidth="1"/>
    <col min="9" max="9" width="13.83203125" customWidth="1"/>
    <col min="10" max="10" width="11.58203125" customWidth="1"/>
  </cols>
  <sheetData>
    <row r="1" spans="1:10">
      <c r="A1" s="35" t="s">
        <v>728</v>
      </c>
      <c r="B1" s="35" t="s">
        <v>729</v>
      </c>
      <c r="C1" s="35" t="s">
        <v>74</v>
      </c>
      <c r="D1" s="35" t="s">
        <v>738</v>
      </c>
      <c r="E1" s="35" t="s">
        <v>80</v>
      </c>
      <c r="F1" s="36" t="s">
        <v>739</v>
      </c>
      <c r="G1" s="35" t="s">
        <v>348</v>
      </c>
      <c r="H1" s="35" t="s">
        <v>350</v>
      </c>
      <c r="I1" s="35" t="s">
        <v>347</v>
      </c>
      <c r="J1" s="35" t="s">
        <v>740</v>
      </c>
    </row>
    <row r="2" spans="1:10" s="20" customFormat="1" ht="28">
      <c r="A2" s="37" t="s">
        <v>741</v>
      </c>
      <c r="B2" s="38" t="s">
        <v>742</v>
      </c>
      <c r="C2" s="38" t="s">
        <v>743</v>
      </c>
      <c r="D2" s="39" t="s">
        <v>744</v>
      </c>
      <c r="E2" s="37" t="s">
        <v>745</v>
      </c>
      <c r="F2" s="37" t="s">
        <v>745</v>
      </c>
      <c r="G2" s="38" t="s">
        <v>746</v>
      </c>
      <c r="H2" s="38" t="s">
        <v>747</v>
      </c>
      <c r="I2" s="38">
        <v>2100</v>
      </c>
      <c r="J2" s="38">
        <v>65258</v>
      </c>
    </row>
    <row r="3" spans="1:10" s="20" customFormat="1" ht="28">
      <c r="A3" s="37" t="s">
        <v>741</v>
      </c>
      <c r="B3" s="38" t="s">
        <v>748</v>
      </c>
      <c r="C3" s="38" t="s">
        <v>749</v>
      </c>
      <c r="D3" s="39" t="s">
        <v>750</v>
      </c>
      <c r="E3" s="37" t="s">
        <v>745</v>
      </c>
      <c r="F3" s="37" t="s">
        <v>745</v>
      </c>
      <c r="G3" s="38" t="s">
        <v>751</v>
      </c>
      <c r="H3" s="38" t="s">
        <v>747</v>
      </c>
      <c r="I3" s="38">
        <v>2100</v>
      </c>
      <c r="J3" s="38">
        <v>65258</v>
      </c>
    </row>
  </sheetData>
  <phoneticPr fontId="51" type="noConversion"/>
  <dataValidations count="3">
    <dataValidation type="list" allowBlank="1" showErrorMessage="1" sqref="B4:B10001" xr:uid="{00000000-0002-0000-0A00-000000000000}">
      <formula1>"物理服务器,ACS设备,KVM设备,交换机,无源分光器,波分设备,负载均衡,路由器,DDOS设备,DPI设备,IDS设备,IPS设备,SVN安全网关,WEB应用防火墙（WAF）,堡垒机,安全管理设备,防火墙,防病毒网关,NAS,磁带库,磁盘阵列"</formula1>
    </dataValidation>
    <dataValidation type="list" allowBlank="1" showErrorMessage="1" sqref="E2:E3" xr:uid="{00000000-0002-0000-0A00-000001000000}">
      <formula1>"云存储（OOS）产品线,dx111标准产品线,云终端产品线,CDN产品线,数据库产品线,云网融合产品线,应用研发与运营中心,弹性计算产品线,PaaS平台产品线,大数据平台研发与运营中心,弹性存储产品线,合营产品线,网信安,办公网,广东IDC,内蒙IDC,贵州IDC,云网运营部,Zstack产品线,ZStack混合云,自研混合云,HCSO混合云,其他IDC,超融合产品线,待治理,IT运营中心,产品与生态部,市场营销部,研发一部,战略客户中心"</formula1>
    </dataValidation>
    <dataValidation type="list" allowBlank="1" showInputMessage="1" showErrorMessage="1" sqref="F2:F3" xr:uid="{00000000-0002-0000-0A00-000002000000}">
      <formula1>"CDN,边缘计算,存储,云网融合产品线,弹性存储产品线,弹性计算产品线,大数据AI,大数据AI,数据库,云存储（OOS）产品线,云终端产品线,PaaS平台产品线"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01"/>
  <sheetViews>
    <sheetView workbookViewId="0">
      <selection activeCell="I15" sqref="I15"/>
    </sheetView>
  </sheetViews>
  <sheetFormatPr defaultColWidth="9" defaultRowHeight="14"/>
  <cols>
    <col min="1" max="1" width="54.83203125" customWidth="1"/>
    <col min="2" max="2" width="9.33203125" customWidth="1"/>
    <col min="3" max="3" width="10.5" customWidth="1"/>
    <col min="4" max="4" width="9.5" customWidth="1"/>
    <col min="5" max="5" width="28.08203125" customWidth="1"/>
    <col min="6" max="6" width="5.5" customWidth="1"/>
    <col min="7" max="7" width="10.33203125" customWidth="1"/>
    <col min="8" max="8" width="46.5" customWidth="1"/>
    <col min="9" max="9" width="19.58203125" customWidth="1"/>
    <col min="10" max="10" width="13.83203125" customWidth="1"/>
    <col min="11" max="11" width="10" customWidth="1"/>
    <col min="12" max="12" width="17" customWidth="1"/>
    <col min="13" max="13" width="21" customWidth="1"/>
  </cols>
  <sheetData>
    <row r="1" spans="1:13" s="20" customFormat="1" ht="15" customHeight="1">
      <c r="A1" s="224" t="s">
        <v>752</v>
      </c>
      <c r="B1" s="224"/>
      <c r="C1" s="224"/>
      <c r="D1" s="224"/>
      <c r="E1" s="224"/>
      <c r="F1" s="224"/>
      <c r="G1" s="224"/>
      <c r="H1" s="224"/>
      <c r="I1" s="32"/>
      <c r="J1" s="32"/>
      <c r="K1" s="23"/>
      <c r="L1" s="23"/>
      <c r="M1" s="23"/>
    </row>
    <row r="2" spans="1:13" s="20" customFormat="1" ht="15" customHeight="1">
      <c r="A2" s="224" t="s">
        <v>753</v>
      </c>
      <c r="B2" s="224"/>
      <c r="C2" s="224"/>
      <c r="D2" s="224"/>
      <c r="E2" s="224"/>
      <c r="F2" s="224"/>
      <c r="G2" s="224"/>
      <c r="H2" s="224"/>
      <c r="I2" s="32"/>
      <c r="J2" s="32"/>
      <c r="K2" s="23"/>
      <c r="L2" s="23"/>
      <c r="M2" s="23"/>
    </row>
    <row r="3" spans="1:13" s="20" customFormat="1" ht="15" customHeight="1">
      <c r="A3" s="224" t="s">
        <v>754</v>
      </c>
      <c r="B3" s="224"/>
      <c r="C3" s="224"/>
      <c r="D3" s="224"/>
      <c r="E3" s="224"/>
      <c r="F3" s="224"/>
      <c r="G3" s="224"/>
      <c r="H3" s="224"/>
      <c r="I3" s="32"/>
      <c r="J3" s="32"/>
      <c r="K3" s="23"/>
      <c r="L3" s="23"/>
      <c r="M3" s="23"/>
    </row>
    <row r="4" spans="1:13" s="20" customFormat="1" ht="15" customHeight="1">
      <c r="A4" s="224" t="s">
        <v>755</v>
      </c>
      <c r="B4" s="224"/>
      <c r="C4" s="224"/>
      <c r="D4" s="224"/>
      <c r="E4" s="224"/>
      <c r="F4" s="224"/>
      <c r="G4" s="224"/>
      <c r="H4" s="224"/>
      <c r="I4" s="32"/>
      <c r="J4" s="32"/>
      <c r="K4" s="23"/>
      <c r="L4" s="23"/>
      <c r="M4" s="23"/>
    </row>
    <row r="5" spans="1:13" ht="15" customHeight="1">
      <c r="A5" s="21"/>
      <c r="B5" s="21"/>
      <c r="C5" s="21"/>
      <c r="D5" s="21"/>
      <c r="E5" s="21"/>
      <c r="F5" s="22"/>
      <c r="G5" s="23"/>
      <c r="H5" s="23"/>
      <c r="I5" s="23"/>
      <c r="J5" s="23"/>
      <c r="K5" s="23"/>
      <c r="L5" s="23"/>
      <c r="M5" s="23"/>
    </row>
    <row r="6" spans="1:13" ht="15" customHeight="1">
      <c r="A6" s="21"/>
      <c r="B6" s="21"/>
      <c r="C6" s="21"/>
      <c r="D6" s="21"/>
      <c r="E6" s="21"/>
      <c r="F6" s="22"/>
      <c r="G6" s="23"/>
      <c r="H6" s="23"/>
      <c r="I6" s="23"/>
      <c r="J6" s="23"/>
      <c r="K6" s="23"/>
      <c r="L6" s="23"/>
      <c r="M6" s="23"/>
    </row>
    <row r="7" spans="1:13" ht="15" customHeight="1">
      <c r="A7" s="24" t="s">
        <v>756</v>
      </c>
      <c r="B7" s="24" t="s">
        <v>757</v>
      </c>
      <c r="C7" s="24" t="s">
        <v>758</v>
      </c>
      <c r="D7" s="24" t="s">
        <v>759</v>
      </c>
      <c r="E7" s="24" t="s">
        <v>760</v>
      </c>
      <c r="F7" s="24" t="s">
        <v>761</v>
      </c>
      <c r="G7" s="24" t="s">
        <v>762</v>
      </c>
      <c r="H7" s="25" t="s">
        <v>763</v>
      </c>
      <c r="I7" s="24" t="s">
        <v>764</v>
      </c>
      <c r="J7" s="24" t="s">
        <v>765</v>
      </c>
      <c r="K7" s="23"/>
      <c r="L7" s="23"/>
      <c r="M7" s="23"/>
    </row>
    <row r="8" spans="1:13" ht="15" customHeight="1">
      <c r="A8" s="26" t="s">
        <v>766</v>
      </c>
      <c r="B8" s="27"/>
      <c r="C8" s="27"/>
      <c r="D8" s="27"/>
      <c r="E8" s="27"/>
      <c r="F8" s="27"/>
      <c r="G8" s="27"/>
      <c r="H8" s="27"/>
      <c r="I8" s="33" t="s">
        <v>767</v>
      </c>
      <c r="J8" s="222" t="s">
        <v>768</v>
      </c>
      <c r="K8" s="23"/>
      <c r="L8" s="23"/>
      <c r="M8" s="23"/>
    </row>
    <row r="9" spans="1:13" ht="15" customHeight="1">
      <c r="A9" s="28" t="s">
        <v>769</v>
      </c>
      <c r="B9" s="28" t="s">
        <v>770</v>
      </c>
      <c r="C9" s="28" t="s">
        <v>771</v>
      </c>
      <c r="D9" s="28">
        <v>150</v>
      </c>
      <c r="E9" s="28" t="s">
        <v>772</v>
      </c>
      <c r="F9" s="28">
        <v>1500</v>
      </c>
      <c r="G9" s="28" t="s">
        <v>773</v>
      </c>
      <c r="H9" s="28" t="s">
        <v>774</v>
      </c>
      <c r="I9" s="27"/>
      <c r="J9" s="223"/>
      <c r="K9" s="23"/>
      <c r="L9" s="23"/>
      <c r="M9" s="23"/>
    </row>
    <row r="10" spans="1:13" ht="15" customHeight="1">
      <c r="A10" s="28" t="s">
        <v>775</v>
      </c>
      <c r="B10" s="28" t="s">
        <v>776</v>
      </c>
      <c r="C10" s="28" t="s">
        <v>777</v>
      </c>
      <c r="D10" s="28" t="s">
        <v>778</v>
      </c>
      <c r="E10" s="28" t="s">
        <v>779</v>
      </c>
      <c r="F10" s="28">
        <v>9000</v>
      </c>
      <c r="G10" s="28" t="s">
        <v>780</v>
      </c>
      <c r="H10" s="28" t="s">
        <v>781</v>
      </c>
      <c r="I10" s="27"/>
      <c r="J10" s="223"/>
      <c r="K10" s="23"/>
      <c r="L10" s="23"/>
      <c r="M10" s="23"/>
    </row>
    <row r="11" spans="1:13" ht="15" customHeight="1">
      <c r="A11" s="28" t="s">
        <v>782</v>
      </c>
      <c r="B11" s="28" t="s">
        <v>776</v>
      </c>
      <c r="C11" s="28" t="s">
        <v>783</v>
      </c>
      <c r="D11" s="28" t="s">
        <v>778</v>
      </c>
      <c r="E11" s="28" t="s">
        <v>784</v>
      </c>
      <c r="F11" s="28">
        <v>9000</v>
      </c>
      <c r="G11" s="28" t="s">
        <v>780</v>
      </c>
      <c r="H11" s="28" t="s">
        <v>785</v>
      </c>
      <c r="I11" s="27"/>
      <c r="J11" s="223"/>
      <c r="K11" s="23"/>
      <c r="L11" s="23"/>
      <c r="M11" s="23"/>
    </row>
    <row r="12" spans="1:13" ht="15" customHeight="1">
      <c r="A12" s="26" t="s">
        <v>786</v>
      </c>
      <c r="B12" s="27"/>
      <c r="C12" s="27"/>
      <c r="D12" s="27"/>
      <c r="E12" s="27"/>
      <c r="F12" s="27"/>
      <c r="G12" s="27"/>
      <c r="H12" s="27"/>
      <c r="I12" s="33" t="s">
        <v>787</v>
      </c>
      <c r="J12" s="223"/>
      <c r="K12" s="23"/>
      <c r="L12" s="23"/>
      <c r="M12" s="23"/>
    </row>
    <row r="13" spans="1:13" ht="15" customHeight="1">
      <c r="A13" s="28" t="s">
        <v>788</v>
      </c>
      <c r="B13" s="28" t="s">
        <v>770</v>
      </c>
      <c r="C13" s="28" t="s">
        <v>789</v>
      </c>
      <c r="D13" s="28">
        <v>151</v>
      </c>
      <c r="E13" s="28" t="s">
        <v>772</v>
      </c>
      <c r="F13" s="28">
        <v>1500</v>
      </c>
      <c r="G13" s="28" t="s">
        <v>773</v>
      </c>
      <c r="H13" s="28" t="s">
        <v>774</v>
      </c>
      <c r="I13" s="27"/>
      <c r="J13" s="223"/>
      <c r="K13" s="23"/>
      <c r="L13" s="23"/>
      <c r="M13" s="23"/>
    </row>
    <row r="14" spans="1:13" ht="31.5" customHeight="1">
      <c r="A14" s="28" t="s">
        <v>790</v>
      </c>
      <c r="B14" s="28" t="s">
        <v>776</v>
      </c>
      <c r="C14" s="28" t="s">
        <v>777</v>
      </c>
      <c r="D14" s="28" t="s">
        <v>778</v>
      </c>
      <c r="E14" s="28" t="s">
        <v>791</v>
      </c>
      <c r="F14" s="28">
        <v>9000</v>
      </c>
      <c r="G14" s="28" t="s">
        <v>780</v>
      </c>
      <c r="H14" s="28" t="s">
        <v>781</v>
      </c>
      <c r="I14" s="27"/>
      <c r="J14" s="223"/>
      <c r="K14" s="23"/>
      <c r="L14" s="23"/>
      <c r="M14" s="23"/>
    </row>
    <row r="15" spans="1:13">
      <c r="A15" s="28" t="s">
        <v>782</v>
      </c>
      <c r="B15" s="28" t="s">
        <v>776</v>
      </c>
      <c r="C15" s="28" t="s">
        <v>783</v>
      </c>
      <c r="D15" s="28" t="s">
        <v>778</v>
      </c>
      <c r="E15" s="28" t="s">
        <v>784</v>
      </c>
      <c r="F15" s="28">
        <v>9000</v>
      </c>
      <c r="G15" s="28" t="s">
        <v>780</v>
      </c>
      <c r="H15" s="28" t="s">
        <v>785</v>
      </c>
      <c r="I15" s="27"/>
      <c r="J15" s="223"/>
      <c r="K15" s="23"/>
      <c r="L15" s="23"/>
      <c r="M15" s="23"/>
    </row>
    <row r="16" spans="1:13">
      <c r="A16" s="26" t="s">
        <v>792</v>
      </c>
      <c r="B16" s="27"/>
      <c r="C16" s="27"/>
      <c r="D16" s="27"/>
      <c r="E16" s="27"/>
      <c r="F16" s="27"/>
      <c r="G16" s="27"/>
      <c r="H16" s="27"/>
      <c r="I16" s="33" t="s">
        <v>767</v>
      </c>
      <c r="J16" s="223"/>
      <c r="K16" s="23"/>
      <c r="L16" s="23"/>
      <c r="M16" s="23"/>
    </row>
    <row r="17" spans="1:13" ht="15" customHeight="1">
      <c r="A17" s="28" t="s">
        <v>788</v>
      </c>
      <c r="B17" s="28" t="s">
        <v>770</v>
      </c>
      <c r="C17" s="28" t="s">
        <v>789</v>
      </c>
      <c r="D17" s="28">
        <v>151</v>
      </c>
      <c r="E17" s="28" t="s">
        <v>772</v>
      </c>
      <c r="F17" s="28">
        <v>1500</v>
      </c>
      <c r="G17" s="28" t="s">
        <v>773</v>
      </c>
      <c r="H17" s="28" t="s">
        <v>774</v>
      </c>
      <c r="I17" s="27"/>
      <c r="J17" s="223"/>
      <c r="K17" s="23"/>
      <c r="L17" s="23"/>
      <c r="M17" s="23"/>
    </row>
    <row r="18" spans="1:13" ht="15" customHeight="1">
      <c r="A18" s="28" t="s">
        <v>775</v>
      </c>
      <c r="B18" s="28" t="s">
        <v>776</v>
      </c>
      <c r="C18" s="28" t="s">
        <v>777</v>
      </c>
      <c r="D18" s="28" t="s">
        <v>778</v>
      </c>
      <c r="E18" s="28" t="s">
        <v>779</v>
      </c>
      <c r="F18" s="28">
        <v>9000</v>
      </c>
      <c r="G18" s="28" t="s">
        <v>780</v>
      </c>
      <c r="H18" s="29" t="s">
        <v>793</v>
      </c>
      <c r="I18" s="27"/>
      <c r="J18" s="223"/>
      <c r="K18" s="23"/>
      <c r="L18" s="23"/>
      <c r="M18" s="23"/>
    </row>
    <row r="19" spans="1:13" ht="15" customHeight="1">
      <c r="A19" s="28" t="s">
        <v>782</v>
      </c>
      <c r="B19" s="28" t="s">
        <v>776</v>
      </c>
      <c r="C19" s="28" t="s">
        <v>783</v>
      </c>
      <c r="D19" s="28" t="s">
        <v>778</v>
      </c>
      <c r="E19" s="28" t="s">
        <v>784</v>
      </c>
      <c r="F19" s="28">
        <v>9000</v>
      </c>
      <c r="G19" s="28" t="s">
        <v>780</v>
      </c>
      <c r="H19" s="29" t="s">
        <v>794</v>
      </c>
      <c r="I19" s="27"/>
      <c r="J19" s="223"/>
      <c r="K19" s="23"/>
      <c r="L19" s="34"/>
      <c r="M19" s="34"/>
    </row>
    <row r="20" spans="1:13" ht="15" customHeight="1">
      <c r="A20" s="26" t="s">
        <v>795</v>
      </c>
      <c r="B20" s="27"/>
      <c r="C20" s="27"/>
      <c r="D20" s="27"/>
      <c r="E20" s="27"/>
      <c r="F20" s="27"/>
      <c r="G20" s="27"/>
      <c r="H20" s="27"/>
      <c r="I20" s="33" t="s">
        <v>767</v>
      </c>
      <c r="J20" s="223"/>
      <c r="K20" s="23"/>
      <c r="L20" s="34"/>
      <c r="M20" s="34"/>
    </row>
    <row r="21" spans="1:13" ht="15" customHeight="1">
      <c r="A21" s="28" t="s">
        <v>788</v>
      </c>
      <c r="B21" s="28" t="s">
        <v>770</v>
      </c>
      <c r="C21" s="28" t="s">
        <v>789</v>
      </c>
      <c r="D21" s="28">
        <v>151</v>
      </c>
      <c r="E21" s="28" t="s">
        <v>772</v>
      </c>
      <c r="F21" s="28">
        <v>1500</v>
      </c>
      <c r="G21" s="28" t="s">
        <v>773</v>
      </c>
      <c r="H21" s="28" t="s">
        <v>774</v>
      </c>
      <c r="I21" s="27"/>
      <c r="J21" s="223"/>
      <c r="K21" s="23"/>
      <c r="L21" s="34"/>
      <c r="M21" s="34"/>
    </row>
    <row r="22" spans="1:13" ht="15" customHeight="1">
      <c r="A22" s="28" t="s">
        <v>796</v>
      </c>
      <c r="B22" s="28" t="s">
        <v>770</v>
      </c>
      <c r="C22" s="28" t="s">
        <v>797</v>
      </c>
      <c r="D22" s="28">
        <v>199</v>
      </c>
      <c r="E22" s="28" t="s">
        <v>772</v>
      </c>
      <c r="F22" s="28">
        <v>1500</v>
      </c>
      <c r="G22" s="28" t="s">
        <v>773</v>
      </c>
      <c r="H22" s="28" t="s">
        <v>774</v>
      </c>
      <c r="I22" s="27"/>
      <c r="J22" s="223"/>
      <c r="K22" s="23"/>
      <c r="L22" s="34"/>
      <c r="M22" s="34"/>
    </row>
    <row r="23" spans="1:13" ht="15" customHeight="1">
      <c r="A23" s="28" t="s">
        <v>775</v>
      </c>
      <c r="B23" s="28" t="s">
        <v>776</v>
      </c>
      <c r="C23" s="28" t="s">
        <v>777</v>
      </c>
      <c r="D23" s="28" t="s">
        <v>778</v>
      </c>
      <c r="E23" s="28" t="s">
        <v>779</v>
      </c>
      <c r="F23" s="28">
        <v>9000</v>
      </c>
      <c r="G23" s="28" t="s">
        <v>780</v>
      </c>
      <c r="H23" s="28" t="s">
        <v>781</v>
      </c>
      <c r="I23" s="27"/>
      <c r="J23" s="223"/>
      <c r="K23" s="23"/>
      <c r="L23" s="34"/>
      <c r="M23" s="34"/>
    </row>
    <row r="24" spans="1:13" ht="15" customHeight="1">
      <c r="A24" s="28" t="s">
        <v>782</v>
      </c>
      <c r="B24" s="28" t="s">
        <v>776</v>
      </c>
      <c r="C24" s="28" t="s">
        <v>783</v>
      </c>
      <c r="D24" s="28" t="s">
        <v>778</v>
      </c>
      <c r="E24" s="28" t="s">
        <v>784</v>
      </c>
      <c r="F24" s="28">
        <v>9000</v>
      </c>
      <c r="G24" s="28" t="s">
        <v>780</v>
      </c>
      <c r="H24" s="28" t="s">
        <v>785</v>
      </c>
      <c r="I24" s="27"/>
      <c r="J24" s="223"/>
      <c r="K24" s="34"/>
      <c r="L24" s="23"/>
      <c r="M24" s="23"/>
    </row>
    <row r="25" spans="1:13" ht="15" customHeight="1">
      <c r="A25" s="26" t="s">
        <v>798</v>
      </c>
      <c r="B25" s="27"/>
      <c r="C25" s="27"/>
      <c r="D25" s="27"/>
      <c r="E25" s="27"/>
      <c r="F25" s="27"/>
      <c r="G25" s="27"/>
      <c r="H25" s="27"/>
      <c r="I25" s="33" t="s">
        <v>799</v>
      </c>
      <c r="J25" s="223"/>
      <c r="K25" s="23"/>
      <c r="L25" s="23"/>
      <c r="M25" s="23"/>
    </row>
    <row r="26" spans="1:13" ht="15" customHeight="1">
      <c r="A26" s="28" t="s">
        <v>800</v>
      </c>
      <c r="B26" s="28" t="s">
        <v>770</v>
      </c>
      <c r="C26" s="28" t="s">
        <v>771</v>
      </c>
      <c r="D26" s="28">
        <v>150</v>
      </c>
      <c r="E26" s="28" t="s">
        <v>772</v>
      </c>
      <c r="F26" s="28">
        <v>1500</v>
      </c>
      <c r="G26" s="28" t="s">
        <v>773</v>
      </c>
      <c r="H26" s="28" t="s">
        <v>774</v>
      </c>
      <c r="I26" s="27"/>
      <c r="J26" s="223"/>
      <c r="K26" s="23"/>
      <c r="L26" s="23"/>
      <c r="M26" s="23"/>
    </row>
    <row r="27" spans="1:13" ht="15" customHeight="1">
      <c r="A27" s="28" t="s">
        <v>801</v>
      </c>
      <c r="B27" s="28" t="s">
        <v>778</v>
      </c>
      <c r="C27" s="28" t="s">
        <v>778</v>
      </c>
      <c r="D27" s="28">
        <v>150</v>
      </c>
      <c r="E27" s="28">
        <v>150</v>
      </c>
      <c r="F27" s="28">
        <v>1500</v>
      </c>
      <c r="G27" s="28" t="s">
        <v>773</v>
      </c>
      <c r="H27" s="28" t="s">
        <v>802</v>
      </c>
      <c r="I27" s="27"/>
      <c r="J27" s="223"/>
      <c r="K27" s="23"/>
      <c r="L27" s="23"/>
      <c r="M27" s="23"/>
    </row>
    <row r="28" spans="1:13" ht="15" customHeight="1">
      <c r="A28" s="28" t="s">
        <v>775</v>
      </c>
      <c r="B28" s="28" t="s">
        <v>776</v>
      </c>
      <c r="C28" s="28" t="s">
        <v>803</v>
      </c>
      <c r="D28" s="28">
        <v>301</v>
      </c>
      <c r="E28" s="28" t="s">
        <v>804</v>
      </c>
      <c r="F28" s="28">
        <v>9000</v>
      </c>
      <c r="G28" s="28" t="s">
        <v>805</v>
      </c>
      <c r="H28" s="28" t="s">
        <v>778</v>
      </c>
      <c r="I28" s="27"/>
      <c r="J28" s="223"/>
      <c r="K28" s="23"/>
      <c r="L28" s="23"/>
      <c r="M28" s="23"/>
    </row>
    <row r="29" spans="1:13" ht="15" customHeight="1">
      <c r="A29" s="28" t="s">
        <v>806</v>
      </c>
      <c r="B29" s="28" t="s">
        <v>776</v>
      </c>
      <c r="C29" s="28" t="s">
        <v>807</v>
      </c>
      <c r="D29" s="28">
        <v>309</v>
      </c>
      <c r="E29" s="28" t="s">
        <v>804</v>
      </c>
      <c r="F29" s="28">
        <v>9000</v>
      </c>
      <c r="G29" s="28" t="s">
        <v>805</v>
      </c>
      <c r="H29" s="28" t="s">
        <v>778</v>
      </c>
      <c r="I29" s="27"/>
      <c r="J29" s="223"/>
      <c r="K29" s="23"/>
      <c r="L29" s="23"/>
      <c r="M29" s="23"/>
    </row>
    <row r="30" spans="1:13" ht="15" customHeight="1">
      <c r="A30" s="26" t="s">
        <v>808</v>
      </c>
      <c r="B30" s="27"/>
      <c r="C30" s="27"/>
      <c r="D30" s="27"/>
      <c r="E30" s="27"/>
      <c r="F30" s="27"/>
      <c r="G30" s="27"/>
      <c r="H30" s="27"/>
      <c r="I30" s="33" t="s">
        <v>799</v>
      </c>
      <c r="J30" s="223"/>
      <c r="K30" s="23"/>
      <c r="L30" s="23"/>
      <c r="M30" s="23"/>
    </row>
    <row r="31" spans="1:13" ht="15" customHeight="1">
      <c r="A31" s="28" t="s">
        <v>800</v>
      </c>
      <c r="B31" s="28" t="s">
        <v>770</v>
      </c>
      <c r="C31" s="28" t="s">
        <v>771</v>
      </c>
      <c r="D31" s="28">
        <v>150</v>
      </c>
      <c r="E31" s="28" t="s">
        <v>772</v>
      </c>
      <c r="F31" s="28">
        <v>1500</v>
      </c>
      <c r="G31" s="28" t="s">
        <v>773</v>
      </c>
      <c r="H31" s="28" t="s">
        <v>774</v>
      </c>
      <c r="I31" s="27"/>
      <c r="J31" s="223"/>
      <c r="K31" s="23"/>
      <c r="L31" s="23"/>
      <c r="M31" s="23"/>
    </row>
    <row r="32" spans="1:13" ht="15" customHeight="1">
      <c r="A32" s="28" t="s">
        <v>801</v>
      </c>
      <c r="B32" s="28" t="s">
        <v>778</v>
      </c>
      <c r="C32" s="28" t="s">
        <v>778</v>
      </c>
      <c r="D32" s="28">
        <v>150</v>
      </c>
      <c r="E32" s="28" t="s">
        <v>772</v>
      </c>
      <c r="F32" s="28">
        <v>1500</v>
      </c>
      <c r="G32" s="28" t="s">
        <v>773</v>
      </c>
      <c r="H32" s="28" t="s">
        <v>802</v>
      </c>
      <c r="I32" s="27"/>
      <c r="J32" s="223"/>
      <c r="K32" s="23"/>
      <c r="L32" s="23"/>
      <c r="M32" s="23"/>
    </row>
    <row r="33" spans="1:13" ht="15" customHeight="1">
      <c r="A33" s="28" t="s">
        <v>775</v>
      </c>
      <c r="B33" s="28" t="s">
        <v>776</v>
      </c>
      <c r="C33" s="28" t="s">
        <v>803</v>
      </c>
      <c r="D33" s="28">
        <v>301</v>
      </c>
      <c r="E33" s="28" t="s">
        <v>809</v>
      </c>
      <c r="F33" s="28">
        <v>9000</v>
      </c>
      <c r="G33" s="28" t="s">
        <v>805</v>
      </c>
      <c r="H33" s="28" t="s">
        <v>778</v>
      </c>
      <c r="I33" s="27"/>
      <c r="J33" s="223"/>
      <c r="K33" s="23"/>
      <c r="L33" s="23"/>
      <c r="M33" s="23"/>
    </row>
    <row r="34" spans="1:13" ht="15" customHeight="1">
      <c r="A34" s="28" t="s">
        <v>810</v>
      </c>
      <c r="B34" s="28" t="s">
        <v>776</v>
      </c>
      <c r="C34" s="28" t="s">
        <v>811</v>
      </c>
      <c r="D34" s="28">
        <v>303</v>
      </c>
      <c r="E34" s="28" t="s">
        <v>809</v>
      </c>
      <c r="F34" s="28">
        <v>9000</v>
      </c>
      <c r="G34" s="28" t="s">
        <v>805</v>
      </c>
      <c r="H34" s="28" t="s">
        <v>778</v>
      </c>
      <c r="I34" s="27"/>
      <c r="J34" s="223"/>
      <c r="K34" s="23"/>
      <c r="L34" s="23"/>
      <c r="M34" s="23"/>
    </row>
    <row r="35" spans="1:13" ht="15" customHeight="1">
      <c r="A35" s="28" t="s">
        <v>806</v>
      </c>
      <c r="B35" s="28" t="s">
        <v>776</v>
      </c>
      <c r="C35" s="28" t="s">
        <v>807</v>
      </c>
      <c r="D35" s="28">
        <v>309</v>
      </c>
      <c r="E35" s="28" t="s">
        <v>809</v>
      </c>
      <c r="F35" s="28">
        <v>9000</v>
      </c>
      <c r="G35" s="28" t="s">
        <v>805</v>
      </c>
      <c r="H35" s="28" t="s">
        <v>778</v>
      </c>
      <c r="I35" s="27"/>
      <c r="J35" s="223"/>
      <c r="K35" s="23"/>
      <c r="L35" s="23"/>
      <c r="M35" s="23"/>
    </row>
    <row r="36" spans="1:13" ht="15" customHeight="1">
      <c r="A36" s="26" t="s">
        <v>812</v>
      </c>
      <c r="B36" s="27"/>
      <c r="C36" s="27"/>
      <c r="D36" s="27"/>
      <c r="E36" s="27"/>
      <c r="F36" s="27"/>
      <c r="G36" s="27"/>
      <c r="H36" s="27"/>
      <c r="I36" s="33" t="s">
        <v>799</v>
      </c>
      <c r="J36" s="223"/>
      <c r="K36" s="23"/>
      <c r="L36" s="23"/>
      <c r="M36" s="23"/>
    </row>
    <row r="37" spans="1:13" ht="15" customHeight="1">
      <c r="A37" s="28" t="s">
        <v>813</v>
      </c>
      <c r="B37" s="28" t="s">
        <v>770</v>
      </c>
      <c r="C37" s="28" t="s">
        <v>771</v>
      </c>
      <c r="D37" s="28">
        <v>150</v>
      </c>
      <c r="E37" s="28" t="s">
        <v>772</v>
      </c>
      <c r="F37" s="28">
        <v>1500</v>
      </c>
      <c r="G37" s="28" t="s">
        <v>773</v>
      </c>
      <c r="H37" s="28" t="s">
        <v>774</v>
      </c>
      <c r="I37" s="27"/>
      <c r="J37" s="223"/>
      <c r="K37" s="23"/>
      <c r="L37" s="23"/>
      <c r="M37" s="23"/>
    </row>
    <row r="38" spans="1:13" ht="15" customHeight="1">
      <c r="A38" s="28" t="s">
        <v>810</v>
      </c>
      <c r="B38" s="28" t="s">
        <v>776</v>
      </c>
      <c r="C38" s="28" t="s">
        <v>777</v>
      </c>
      <c r="D38" s="28" t="s">
        <v>778</v>
      </c>
      <c r="E38" s="28" t="s">
        <v>814</v>
      </c>
      <c r="F38" s="28">
        <v>9000</v>
      </c>
      <c r="G38" s="28" t="s">
        <v>805</v>
      </c>
      <c r="H38" s="30" t="s">
        <v>815</v>
      </c>
      <c r="I38" s="27"/>
      <c r="J38" s="223"/>
      <c r="K38" s="23"/>
      <c r="L38" s="23"/>
      <c r="M38" s="23"/>
    </row>
    <row r="39" spans="1:13" ht="15" customHeight="1">
      <c r="A39" s="28" t="s">
        <v>810</v>
      </c>
      <c r="B39" s="28" t="s">
        <v>776</v>
      </c>
      <c r="C39" s="28" t="s">
        <v>783</v>
      </c>
      <c r="D39" s="28" t="s">
        <v>778</v>
      </c>
      <c r="E39" s="28" t="s">
        <v>814</v>
      </c>
      <c r="F39" s="28">
        <v>9000</v>
      </c>
      <c r="G39" s="28" t="s">
        <v>805</v>
      </c>
      <c r="H39" s="30" t="s">
        <v>816</v>
      </c>
      <c r="I39" s="27"/>
      <c r="J39" s="223"/>
      <c r="K39" s="23"/>
      <c r="L39" s="23"/>
      <c r="M39" s="23"/>
    </row>
    <row r="40" spans="1:13" ht="15" customHeight="1">
      <c r="A40" s="28" t="s">
        <v>782</v>
      </c>
      <c r="B40" s="28" t="s">
        <v>776</v>
      </c>
      <c r="C40" s="28" t="s">
        <v>817</v>
      </c>
      <c r="D40" s="28" t="s">
        <v>778</v>
      </c>
      <c r="E40" s="28" t="s">
        <v>784</v>
      </c>
      <c r="F40" s="28">
        <v>9000</v>
      </c>
      <c r="G40" s="28" t="s">
        <v>805</v>
      </c>
      <c r="H40" s="31" t="s">
        <v>818</v>
      </c>
      <c r="I40" s="27"/>
      <c r="J40" s="223"/>
      <c r="K40" s="23"/>
      <c r="L40" s="23"/>
      <c r="M40" s="23"/>
    </row>
    <row r="41" spans="1:13" ht="15" customHeight="1">
      <c r="A41" s="26" t="s">
        <v>819</v>
      </c>
      <c r="B41" s="27"/>
      <c r="C41" s="27"/>
      <c r="D41" s="27"/>
      <c r="E41" s="27"/>
      <c r="F41" s="27"/>
      <c r="G41" s="27"/>
      <c r="H41" s="27"/>
      <c r="I41" s="33" t="s">
        <v>799</v>
      </c>
      <c r="J41" s="223"/>
      <c r="K41" s="23"/>
      <c r="L41" s="23"/>
      <c r="M41" s="23"/>
    </row>
    <row r="42" spans="1:13" ht="15" customHeight="1">
      <c r="A42" s="28" t="s">
        <v>813</v>
      </c>
      <c r="B42" s="28" t="s">
        <v>770</v>
      </c>
      <c r="C42" s="28" t="s">
        <v>771</v>
      </c>
      <c r="D42" s="28">
        <v>150</v>
      </c>
      <c r="E42" s="28" t="s">
        <v>772</v>
      </c>
      <c r="F42" s="28">
        <v>1500</v>
      </c>
      <c r="G42" s="28" t="s">
        <v>773</v>
      </c>
      <c r="H42" s="28" t="s">
        <v>774</v>
      </c>
      <c r="I42" s="27"/>
      <c r="J42" s="223"/>
      <c r="K42" s="23"/>
      <c r="L42" s="23"/>
      <c r="M42" s="23"/>
    </row>
    <row r="43" spans="1:13" ht="15" customHeight="1">
      <c r="A43" s="28" t="s">
        <v>810</v>
      </c>
      <c r="B43" s="28" t="s">
        <v>776</v>
      </c>
      <c r="C43" s="28" t="s">
        <v>777</v>
      </c>
      <c r="D43" s="28" t="s">
        <v>778</v>
      </c>
      <c r="E43" s="28" t="s">
        <v>814</v>
      </c>
      <c r="F43" s="28">
        <v>9000</v>
      </c>
      <c r="G43" s="28" t="s">
        <v>805</v>
      </c>
      <c r="H43" s="31" t="s">
        <v>820</v>
      </c>
      <c r="I43" s="27"/>
      <c r="J43" s="223"/>
      <c r="K43" s="23"/>
      <c r="L43" s="23"/>
      <c r="M43" s="23"/>
    </row>
    <row r="44" spans="1:13" ht="15" customHeight="1">
      <c r="A44" s="28" t="s">
        <v>782</v>
      </c>
      <c r="B44" s="28" t="s">
        <v>776</v>
      </c>
      <c r="C44" s="28" t="s">
        <v>783</v>
      </c>
      <c r="D44" s="28" t="s">
        <v>778</v>
      </c>
      <c r="E44" s="28" t="s">
        <v>784</v>
      </c>
      <c r="F44" s="28">
        <v>9000</v>
      </c>
      <c r="G44" s="28" t="s">
        <v>805</v>
      </c>
      <c r="H44" s="31" t="s">
        <v>818</v>
      </c>
      <c r="I44" s="27"/>
      <c r="J44" s="223"/>
      <c r="K44" s="23"/>
      <c r="L44" s="23"/>
      <c r="M44" s="23"/>
    </row>
    <row r="45" spans="1:13" ht="15" customHeight="1">
      <c r="A45" s="26" t="s">
        <v>821</v>
      </c>
      <c r="B45" s="27"/>
      <c r="C45" s="27"/>
      <c r="D45" s="27"/>
      <c r="E45" s="27"/>
      <c r="F45" s="27"/>
      <c r="G45" s="27"/>
      <c r="H45" s="27"/>
      <c r="I45" s="33" t="s">
        <v>822</v>
      </c>
      <c r="J45" s="222" t="s">
        <v>823</v>
      </c>
      <c r="K45" s="23"/>
      <c r="L45" s="23"/>
      <c r="M45" s="23"/>
    </row>
    <row r="46" spans="1:13">
      <c r="A46" s="28" t="s">
        <v>813</v>
      </c>
      <c r="B46" s="28" t="s">
        <v>770</v>
      </c>
      <c r="C46" s="28" t="s">
        <v>771</v>
      </c>
      <c r="D46" s="28">
        <v>150</v>
      </c>
      <c r="E46" s="28" t="s">
        <v>772</v>
      </c>
      <c r="F46" s="28">
        <v>1500</v>
      </c>
      <c r="G46" s="28" t="s">
        <v>773</v>
      </c>
      <c r="H46" s="28" t="s">
        <v>774</v>
      </c>
      <c r="I46" s="27"/>
      <c r="J46" s="223"/>
      <c r="K46" s="23"/>
      <c r="L46" s="23"/>
      <c r="M46" s="23"/>
    </row>
    <row r="47" spans="1:13">
      <c r="A47" s="28" t="s">
        <v>775</v>
      </c>
      <c r="B47" s="28" t="s">
        <v>824</v>
      </c>
      <c r="C47" s="28" t="s">
        <v>777</v>
      </c>
      <c r="D47" s="28" t="s">
        <v>778</v>
      </c>
      <c r="E47" s="28" t="s">
        <v>779</v>
      </c>
      <c r="F47" s="28">
        <v>9000</v>
      </c>
      <c r="G47" s="28" t="s">
        <v>805</v>
      </c>
      <c r="H47" s="29" t="s">
        <v>825</v>
      </c>
      <c r="I47" s="27"/>
      <c r="J47" s="223"/>
      <c r="K47" s="23"/>
      <c r="L47" s="23"/>
      <c r="M47" s="23"/>
    </row>
    <row r="48" spans="1:13">
      <c r="A48" s="28" t="s">
        <v>826</v>
      </c>
      <c r="B48" s="28" t="s">
        <v>824</v>
      </c>
      <c r="C48" s="28" t="s">
        <v>783</v>
      </c>
      <c r="D48" s="28" t="s">
        <v>778</v>
      </c>
      <c r="E48" s="28" t="s">
        <v>827</v>
      </c>
      <c r="F48" s="28">
        <v>1500</v>
      </c>
      <c r="G48" s="28" t="s">
        <v>805</v>
      </c>
      <c r="H48" s="28" t="s">
        <v>828</v>
      </c>
      <c r="I48" s="27"/>
      <c r="J48" s="223"/>
      <c r="K48" s="23"/>
      <c r="L48" s="23"/>
      <c r="M48" s="23"/>
    </row>
    <row r="49" spans="1:13">
      <c r="A49" s="26" t="s">
        <v>829</v>
      </c>
      <c r="B49" s="27"/>
      <c r="C49" s="27"/>
      <c r="D49" s="27"/>
      <c r="E49" s="27"/>
      <c r="F49" s="27"/>
      <c r="G49" s="27"/>
      <c r="H49" s="27"/>
      <c r="I49" s="27"/>
      <c r="J49" s="223"/>
      <c r="K49" s="23"/>
      <c r="L49" s="23"/>
      <c r="M49" s="23"/>
    </row>
    <row r="50" spans="1:13">
      <c r="A50" s="28" t="s">
        <v>813</v>
      </c>
      <c r="B50" s="28" t="s">
        <v>830</v>
      </c>
      <c r="C50" s="28" t="s">
        <v>771</v>
      </c>
      <c r="D50" s="28">
        <v>150</v>
      </c>
      <c r="E50" s="28" t="s">
        <v>772</v>
      </c>
      <c r="F50" s="28">
        <v>1500</v>
      </c>
      <c r="G50" s="28" t="s">
        <v>773</v>
      </c>
      <c r="H50" s="28" t="s">
        <v>774</v>
      </c>
      <c r="I50" s="27"/>
      <c r="J50" s="223"/>
      <c r="K50" s="23"/>
      <c r="L50" s="23"/>
      <c r="M50" s="23"/>
    </row>
    <row r="51" spans="1:13">
      <c r="A51" s="28" t="s">
        <v>775</v>
      </c>
      <c r="B51" s="28" t="s">
        <v>770</v>
      </c>
      <c r="C51" s="28" t="s">
        <v>803</v>
      </c>
      <c r="D51" s="28">
        <v>301</v>
      </c>
      <c r="E51" s="28" t="s">
        <v>831</v>
      </c>
      <c r="F51" s="28">
        <v>9000</v>
      </c>
      <c r="G51" s="28" t="s">
        <v>805</v>
      </c>
      <c r="H51" s="29" t="s">
        <v>825</v>
      </c>
      <c r="I51" s="27"/>
      <c r="J51" s="223"/>
      <c r="K51" s="23"/>
      <c r="L51" s="23"/>
      <c r="M51" s="23"/>
    </row>
    <row r="52" spans="1:13" ht="26">
      <c r="A52" s="28" t="s">
        <v>826</v>
      </c>
      <c r="B52" s="28" t="s">
        <v>770</v>
      </c>
      <c r="C52" s="28" t="s">
        <v>832</v>
      </c>
      <c r="D52" s="29">
        <v>200</v>
      </c>
      <c r="E52" s="29" t="s">
        <v>833</v>
      </c>
      <c r="F52" s="28">
        <v>1500</v>
      </c>
      <c r="G52" s="28" t="s">
        <v>805</v>
      </c>
      <c r="H52" s="28" t="s">
        <v>834</v>
      </c>
      <c r="I52" s="27"/>
      <c r="J52" s="223"/>
      <c r="K52" s="23"/>
      <c r="L52" s="23"/>
      <c r="M52" s="23"/>
    </row>
    <row r="53" spans="1:13">
      <c r="A53" s="28" t="s">
        <v>782</v>
      </c>
      <c r="B53" s="28" t="s">
        <v>776</v>
      </c>
      <c r="C53" s="28" t="s">
        <v>817</v>
      </c>
      <c r="D53" s="28" t="s">
        <v>778</v>
      </c>
      <c r="E53" s="28" t="s">
        <v>784</v>
      </c>
      <c r="F53" s="28">
        <v>9000</v>
      </c>
      <c r="G53" s="28" t="s">
        <v>805</v>
      </c>
      <c r="H53" s="28" t="s">
        <v>835</v>
      </c>
      <c r="I53" s="27"/>
      <c r="J53" s="223"/>
      <c r="K53" s="23"/>
      <c r="L53" s="23"/>
      <c r="M53" s="23"/>
    </row>
    <row r="54" spans="1:13">
      <c r="A54" s="26" t="s">
        <v>836</v>
      </c>
      <c r="B54" s="27"/>
      <c r="C54" s="27"/>
      <c r="D54" s="27"/>
      <c r="E54" s="27"/>
      <c r="F54" s="27"/>
      <c r="G54" s="27"/>
      <c r="H54" s="27"/>
      <c r="I54" s="33" t="s">
        <v>837</v>
      </c>
      <c r="J54" s="223"/>
      <c r="K54" s="23"/>
      <c r="L54" s="23"/>
      <c r="M54" s="23"/>
    </row>
    <row r="55" spans="1:13">
      <c r="A55" s="28" t="s">
        <v>788</v>
      </c>
      <c r="B55" s="28" t="s">
        <v>770</v>
      </c>
      <c r="C55" s="28" t="s">
        <v>789</v>
      </c>
      <c r="D55" s="28">
        <v>151</v>
      </c>
      <c r="E55" s="28" t="s">
        <v>772</v>
      </c>
      <c r="F55" s="28">
        <v>1500</v>
      </c>
      <c r="G55" s="28" t="s">
        <v>773</v>
      </c>
      <c r="H55" s="28" t="s">
        <v>774</v>
      </c>
      <c r="I55" s="27"/>
      <c r="J55" s="223"/>
      <c r="K55" s="23"/>
      <c r="L55" s="23"/>
      <c r="M55" s="23"/>
    </row>
    <row r="56" spans="1:13">
      <c r="A56" s="28" t="s">
        <v>775</v>
      </c>
      <c r="B56" s="28" t="s">
        <v>776</v>
      </c>
      <c r="C56" s="28" t="s">
        <v>803</v>
      </c>
      <c r="D56" s="28">
        <v>301</v>
      </c>
      <c r="E56" s="28" t="s">
        <v>838</v>
      </c>
      <c r="F56" s="28">
        <v>9000</v>
      </c>
      <c r="G56" s="28" t="s">
        <v>780</v>
      </c>
      <c r="H56" s="29" t="s">
        <v>793</v>
      </c>
      <c r="I56" s="27"/>
      <c r="J56" s="223"/>
      <c r="K56" s="23"/>
      <c r="L56" s="23"/>
      <c r="M56" s="23"/>
    </row>
    <row r="57" spans="1:13">
      <c r="A57" s="28" t="s">
        <v>782</v>
      </c>
      <c r="B57" s="28" t="s">
        <v>776</v>
      </c>
      <c r="C57" s="28" t="s">
        <v>839</v>
      </c>
      <c r="D57" s="28">
        <v>300</v>
      </c>
      <c r="E57" s="28" t="s">
        <v>838</v>
      </c>
      <c r="F57" s="28">
        <v>9000</v>
      </c>
      <c r="G57" s="28" t="s">
        <v>780</v>
      </c>
      <c r="H57" s="29" t="s">
        <v>793</v>
      </c>
      <c r="I57" s="27"/>
      <c r="J57" s="223"/>
      <c r="K57" s="23"/>
      <c r="L57" s="23"/>
      <c r="M57" s="23"/>
    </row>
    <row r="58" spans="1:13">
      <c r="A58" s="28" t="s">
        <v>826</v>
      </c>
      <c r="B58" s="28" t="s">
        <v>776</v>
      </c>
      <c r="C58" s="28" t="s">
        <v>783</v>
      </c>
      <c r="D58" s="28" t="s">
        <v>778</v>
      </c>
      <c r="E58" s="28" t="s">
        <v>827</v>
      </c>
      <c r="F58" s="28">
        <v>1500</v>
      </c>
      <c r="G58" s="28" t="s">
        <v>780</v>
      </c>
      <c r="H58" s="29" t="s">
        <v>794</v>
      </c>
      <c r="I58" s="27"/>
      <c r="J58" s="223"/>
      <c r="K58" s="23"/>
      <c r="L58" s="23"/>
      <c r="M58" s="23"/>
    </row>
    <row r="59" spans="1:13">
      <c r="A59" s="26" t="s">
        <v>840</v>
      </c>
      <c r="B59" s="27"/>
      <c r="C59" s="27"/>
      <c r="D59" s="27"/>
      <c r="E59" s="27"/>
      <c r="F59" s="27"/>
      <c r="G59" s="27"/>
      <c r="H59" s="27"/>
      <c r="I59" s="33" t="s">
        <v>841</v>
      </c>
      <c r="J59" s="223"/>
      <c r="K59" s="23"/>
      <c r="L59" s="23"/>
      <c r="M59" s="23"/>
    </row>
    <row r="60" spans="1:13">
      <c r="A60" s="28" t="s">
        <v>769</v>
      </c>
      <c r="B60" s="28" t="s">
        <v>830</v>
      </c>
      <c r="C60" s="28" t="s">
        <v>771</v>
      </c>
      <c r="D60" s="28">
        <v>150</v>
      </c>
      <c r="E60" s="28" t="s">
        <v>772</v>
      </c>
      <c r="F60" s="28">
        <v>1500</v>
      </c>
      <c r="G60" s="28" t="s">
        <v>773</v>
      </c>
      <c r="H60" s="28" t="s">
        <v>774</v>
      </c>
      <c r="I60" s="27"/>
      <c r="J60" s="223"/>
      <c r="K60" s="23"/>
      <c r="L60" s="23"/>
      <c r="M60" s="23"/>
    </row>
    <row r="61" spans="1:13">
      <c r="A61" s="28" t="s">
        <v>796</v>
      </c>
      <c r="B61" s="28" t="s">
        <v>830</v>
      </c>
      <c r="C61" s="28" t="s">
        <v>797</v>
      </c>
      <c r="D61" s="28">
        <v>199</v>
      </c>
      <c r="E61" s="28" t="s">
        <v>772</v>
      </c>
      <c r="F61" s="28">
        <v>1500</v>
      </c>
      <c r="G61" s="28" t="s">
        <v>773</v>
      </c>
      <c r="H61" s="28" t="s">
        <v>774</v>
      </c>
      <c r="I61" s="27"/>
      <c r="J61" s="223"/>
      <c r="K61" s="23"/>
      <c r="L61" s="23"/>
      <c r="M61" s="23"/>
    </row>
    <row r="62" spans="1:13">
      <c r="A62" s="28" t="s">
        <v>775</v>
      </c>
      <c r="B62" s="28" t="s">
        <v>830</v>
      </c>
      <c r="C62" s="28" t="s">
        <v>803</v>
      </c>
      <c r="D62" s="28">
        <v>301</v>
      </c>
      <c r="E62" s="28" t="s">
        <v>842</v>
      </c>
      <c r="F62" s="28">
        <v>9000</v>
      </c>
      <c r="G62" s="28" t="s">
        <v>843</v>
      </c>
      <c r="H62" s="28" t="s">
        <v>781</v>
      </c>
      <c r="I62" s="27"/>
      <c r="J62" s="223"/>
      <c r="K62" s="23"/>
      <c r="L62" s="23"/>
      <c r="M62" s="23"/>
    </row>
    <row r="63" spans="1:13">
      <c r="A63" s="28" t="s">
        <v>806</v>
      </c>
      <c r="B63" s="28" t="s">
        <v>830</v>
      </c>
      <c r="C63" s="28" t="s">
        <v>807</v>
      </c>
      <c r="D63" s="28">
        <v>309</v>
      </c>
      <c r="E63" s="28" t="s">
        <v>842</v>
      </c>
      <c r="F63" s="28">
        <v>9000</v>
      </c>
      <c r="G63" s="28" t="s">
        <v>843</v>
      </c>
      <c r="H63" s="28" t="s">
        <v>781</v>
      </c>
      <c r="I63" s="27"/>
      <c r="J63" s="223"/>
      <c r="K63" s="23"/>
      <c r="L63" s="23"/>
      <c r="M63" s="23"/>
    </row>
    <row r="64" spans="1:13">
      <c r="A64" s="28" t="s">
        <v>782</v>
      </c>
      <c r="B64" s="28" t="s">
        <v>830</v>
      </c>
      <c r="C64" s="28" t="s">
        <v>839</v>
      </c>
      <c r="D64" s="28">
        <v>300</v>
      </c>
      <c r="E64" s="28" t="s">
        <v>842</v>
      </c>
      <c r="F64" s="28">
        <v>9000</v>
      </c>
      <c r="G64" s="28" t="s">
        <v>843</v>
      </c>
      <c r="H64" s="28" t="s">
        <v>781</v>
      </c>
      <c r="I64" s="27"/>
      <c r="J64" s="223"/>
      <c r="K64" s="23"/>
      <c r="L64" s="23"/>
      <c r="M64" s="23"/>
    </row>
    <row r="65" spans="1:13">
      <c r="A65" s="28" t="s">
        <v>826</v>
      </c>
      <c r="B65" s="28" t="s">
        <v>830</v>
      </c>
      <c r="C65" s="28" t="s">
        <v>832</v>
      </c>
      <c r="D65" s="28">
        <v>200</v>
      </c>
      <c r="E65" s="28" t="s">
        <v>844</v>
      </c>
      <c r="F65" s="28">
        <v>1500</v>
      </c>
      <c r="G65" s="28" t="s">
        <v>843</v>
      </c>
      <c r="H65" s="28" t="s">
        <v>785</v>
      </c>
      <c r="I65" s="27"/>
      <c r="J65" s="223"/>
      <c r="K65" s="23"/>
      <c r="L65" s="23"/>
      <c r="M65" s="23"/>
    </row>
    <row r="66" spans="1:13">
      <c r="A66" s="28" t="s">
        <v>845</v>
      </c>
      <c r="B66" s="28" t="s">
        <v>830</v>
      </c>
      <c r="C66" s="28" t="s">
        <v>846</v>
      </c>
      <c r="D66" s="28">
        <v>209</v>
      </c>
      <c r="E66" s="28" t="s">
        <v>847</v>
      </c>
      <c r="F66" s="28">
        <v>1500</v>
      </c>
      <c r="G66" s="28" t="s">
        <v>843</v>
      </c>
      <c r="H66" s="28" t="s">
        <v>785</v>
      </c>
      <c r="I66" s="27"/>
      <c r="J66" s="223"/>
      <c r="K66" s="23"/>
      <c r="L66" s="23"/>
      <c r="M66" s="23"/>
    </row>
    <row r="67" spans="1:13">
      <c r="A67" s="26" t="s">
        <v>848</v>
      </c>
      <c r="B67" s="27"/>
      <c r="C67" s="27"/>
      <c r="D67" s="27"/>
      <c r="E67" s="27"/>
      <c r="F67" s="27"/>
      <c r="G67" s="27"/>
      <c r="H67" s="27"/>
      <c r="I67" s="27"/>
      <c r="J67" s="27"/>
      <c r="K67" s="23"/>
      <c r="L67" s="23"/>
      <c r="M67" s="23"/>
    </row>
    <row r="68" spans="1:13">
      <c r="A68" s="28" t="s">
        <v>769</v>
      </c>
      <c r="B68" s="28" t="s">
        <v>770</v>
      </c>
      <c r="C68" s="28" t="s">
        <v>771</v>
      </c>
      <c r="D68" s="28">
        <v>150</v>
      </c>
      <c r="E68" s="28" t="s">
        <v>772</v>
      </c>
      <c r="F68" s="28">
        <v>1500</v>
      </c>
      <c r="G68" s="28" t="s">
        <v>773</v>
      </c>
      <c r="H68" s="28" t="s">
        <v>774</v>
      </c>
      <c r="I68" s="27"/>
      <c r="J68" s="27"/>
      <c r="K68" s="23"/>
      <c r="L68" s="23"/>
      <c r="M68" s="23"/>
    </row>
    <row r="69" spans="1:13">
      <c r="A69" s="28" t="s">
        <v>775</v>
      </c>
      <c r="B69" s="28" t="s">
        <v>824</v>
      </c>
      <c r="C69" s="28" t="s">
        <v>777</v>
      </c>
      <c r="D69" s="28">
        <v>301</v>
      </c>
      <c r="E69" s="28" t="s">
        <v>779</v>
      </c>
      <c r="F69" s="28">
        <v>9000</v>
      </c>
      <c r="G69" s="28" t="s">
        <v>843</v>
      </c>
      <c r="H69" s="28" t="s">
        <v>781</v>
      </c>
      <c r="I69" s="27"/>
      <c r="J69" s="27"/>
      <c r="K69" s="23"/>
      <c r="L69" s="23"/>
      <c r="M69" s="23"/>
    </row>
    <row r="70" spans="1:13">
      <c r="A70" s="28" t="s">
        <v>826</v>
      </c>
      <c r="B70" s="28" t="s">
        <v>824</v>
      </c>
      <c r="C70" s="28" t="s">
        <v>783</v>
      </c>
      <c r="D70" s="28">
        <v>200</v>
      </c>
      <c r="E70" s="28" t="s">
        <v>827</v>
      </c>
      <c r="F70" s="28">
        <v>1500</v>
      </c>
      <c r="G70" s="28" t="s">
        <v>843</v>
      </c>
      <c r="H70" s="28" t="s">
        <v>785</v>
      </c>
      <c r="I70" s="27"/>
      <c r="J70" s="27"/>
      <c r="K70" s="23"/>
      <c r="L70" s="23"/>
      <c r="M70" s="23"/>
    </row>
    <row r="71" spans="1:13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</row>
    <row r="72" spans="1:13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</row>
    <row r="73" spans="1:1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</row>
    <row r="74" spans="1:13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</row>
    <row r="75" spans="1:13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</row>
    <row r="76" spans="1:13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</row>
    <row r="77" spans="1:13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</row>
    <row r="78" spans="1:13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</row>
    <row r="79" spans="1:13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</row>
    <row r="80" spans="1:13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</row>
    <row r="81" spans="1:13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</row>
    <row r="82" spans="1:13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</row>
    <row r="83" spans="1:1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</row>
    <row r="84" spans="1:13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</row>
    <row r="85" spans="1:13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</row>
    <row r="86" spans="1:13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</row>
    <row r="87" spans="1:13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</row>
    <row r="88" spans="1:13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</row>
    <row r="89" spans="1:13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</row>
    <row r="90" spans="1:13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</row>
    <row r="91" spans="1:13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</row>
    <row r="92" spans="1:13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</row>
    <row r="93" spans="1:1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</row>
    <row r="94" spans="1:13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</row>
    <row r="95" spans="1:13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</row>
    <row r="96" spans="1:13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</row>
    <row r="97" spans="1:13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</row>
    <row r="98" spans="1:13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</row>
    <row r="99" spans="1:13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</row>
    <row r="100" spans="1:13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</row>
    <row r="101" spans="1:13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</row>
    <row r="102" spans="1:13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</row>
    <row r="103" spans="1:1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</row>
    <row r="104" spans="1:13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</row>
    <row r="105" spans="1:13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</row>
    <row r="106" spans="1:13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</row>
    <row r="107" spans="1:13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</row>
    <row r="108" spans="1:13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</row>
    <row r="109" spans="1:13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</row>
    <row r="110" spans="1:13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</row>
    <row r="111" spans="1:13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</row>
    <row r="112" spans="1:13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</row>
    <row r="113" spans="1: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</row>
    <row r="114" spans="1:13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</row>
    <row r="115" spans="1:13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</row>
    <row r="116" spans="1:13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</row>
    <row r="117" spans="1:13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</row>
    <row r="118" spans="1:13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</row>
    <row r="119" spans="1:13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</row>
    <row r="120" spans="1:13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</row>
    <row r="121" spans="1:13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</row>
    <row r="122" spans="1:13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</row>
    <row r="123" spans="1:1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</row>
    <row r="124" spans="1:13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</row>
    <row r="125" spans="1:13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</row>
    <row r="126" spans="1:13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</row>
    <row r="127" spans="1:13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</row>
    <row r="128" spans="1:13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</row>
    <row r="129" spans="1:13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</row>
    <row r="130" spans="1:13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</row>
    <row r="131" spans="1:13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</row>
    <row r="132" spans="1:13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</row>
    <row r="133" spans="1:1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</row>
    <row r="134" spans="1:13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</row>
    <row r="135" spans="1:13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</row>
    <row r="136" spans="1:13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</row>
    <row r="137" spans="1:13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</row>
    <row r="138" spans="1:13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</row>
    <row r="139" spans="1:13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</row>
    <row r="140" spans="1:13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</row>
    <row r="141" spans="1:13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</row>
    <row r="142" spans="1:13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</row>
    <row r="143" spans="1:1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</row>
    <row r="144" spans="1:13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</row>
    <row r="145" spans="1:13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</row>
    <row r="146" spans="1:13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</row>
    <row r="147" spans="1:13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</row>
    <row r="148" spans="1:13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</row>
    <row r="149" spans="1:13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</row>
    <row r="150" spans="1:13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</row>
    <row r="151" spans="1:13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</row>
    <row r="152" spans="1:13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</row>
    <row r="153" spans="1:1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</row>
    <row r="154" spans="1:13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</row>
    <row r="155" spans="1:13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</row>
    <row r="156" spans="1:13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</row>
    <row r="157" spans="1:13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</row>
    <row r="158" spans="1:13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</row>
    <row r="159" spans="1:13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</row>
    <row r="160" spans="1:13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</row>
    <row r="161" spans="1:13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</row>
    <row r="162" spans="1:13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</row>
    <row r="163" spans="1:1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</row>
    <row r="164" spans="1:13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</row>
    <row r="165" spans="1:13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</row>
    <row r="166" spans="1:13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</row>
    <row r="167" spans="1:13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</row>
    <row r="168" spans="1:13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</row>
    <row r="169" spans="1:13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</row>
    <row r="170" spans="1:13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</row>
    <row r="171" spans="1:13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</row>
    <row r="172" spans="1:13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</row>
    <row r="173" spans="1:1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</row>
    <row r="174" spans="1:13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</row>
    <row r="175" spans="1:13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</row>
    <row r="176" spans="1:13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</row>
    <row r="177" spans="1:13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</row>
    <row r="178" spans="1:13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</row>
    <row r="179" spans="1:13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</row>
    <row r="180" spans="1:13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</row>
    <row r="181" spans="1:13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1:13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</row>
    <row r="183" spans="1:1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</row>
    <row r="184" spans="1:13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</row>
    <row r="185" spans="1:13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</row>
    <row r="186" spans="1:13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</row>
    <row r="187" spans="1:13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</row>
    <row r="188" spans="1:13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</row>
    <row r="189" spans="1:13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</row>
    <row r="190" spans="1:13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</row>
    <row r="191" spans="1:13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</row>
    <row r="192" spans="1:13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</row>
    <row r="193" spans="1:1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</row>
    <row r="194" spans="1:13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</row>
    <row r="195" spans="1:13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</row>
    <row r="196" spans="1:13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</row>
    <row r="197" spans="1:13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</row>
    <row r="198" spans="1:13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</row>
    <row r="199" spans="1:13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</row>
    <row r="200" spans="1:13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</row>
    <row r="201" spans="1:13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</row>
  </sheetData>
  <mergeCells count="6">
    <mergeCell ref="J45:J66"/>
    <mergeCell ref="A1:H1"/>
    <mergeCell ref="A2:H2"/>
    <mergeCell ref="A3:H3"/>
    <mergeCell ref="A4:H4"/>
    <mergeCell ref="J8:J44"/>
  </mergeCells>
  <phoneticPr fontId="51" type="noConversion"/>
  <pageMargins left="0.75" right="0.75" top="1" bottom="1" header="0.51180555555555596" footer="0.5118055555555559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84"/>
  <sheetViews>
    <sheetView workbookViewId="0">
      <selection activeCell="H15" sqref="H15"/>
    </sheetView>
  </sheetViews>
  <sheetFormatPr defaultColWidth="8.83203125" defaultRowHeight="14"/>
  <cols>
    <col min="1" max="1" width="23" style="1" customWidth="1"/>
    <col min="2" max="2" width="39" style="1" customWidth="1"/>
    <col min="3" max="3" width="14.58203125" style="1" customWidth="1"/>
    <col min="4" max="4" width="15" style="1" customWidth="1"/>
    <col min="5" max="5" width="28" style="1" customWidth="1"/>
    <col min="6" max="6" width="13" style="1" customWidth="1"/>
    <col min="7" max="7" width="23.5" style="1" customWidth="1"/>
    <col min="8" max="9" width="21.5" style="1" customWidth="1"/>
    <col min="10" max="10" width="16" style="1" customWidth="1"/>
    <col min="11" max="11" width="19.5" style="1" customWidth="1"/>
    <col min="12" max="12" width="15" style="1" customWidth="1"/>
    <col min="13" max="13" width="12.33203125" style="1" customWidth="1"/>
    <col min="14" max="14" width="13.5" style="1" customWidth="1"/>
    <col min="15" max="15" width="16.08203125" style="1" customWidth="1"/>
    <col min="16" max="16" width="16.83203125" style="1" customWidth="1"/>
    <col min="17" max="17" width="13" style="1" customWidth="1"/>
    <col min="18" max="26" width="10" style="1" customWidth="1"/>
    <col min="27" max="16384" width="8.83203125" style="1"/>
  </cols>
  <sheetData>
    <row r="1" spans="1:26" ht="18" customHeight="1">
      <c r="A1" s="2"/>
      <c r="B1" s="2"/>
      <c r="C1" s="2"/>
      <c r="D1" s="2"/>
      <c r="E1" s="2"/>
      <c r="F1" s="2"/>
      <c r="G1" s="3" t="s">
        <v>849</v>
      </c>
      <c r="H1" s="4"/>
      <c r="I1" s="4"/>
      <c r="J1" s="4"/>
      <c r="K1" s="4"/>
      <c r="L1" s="2"/>
      <c r="M1" s="16"/>
      <c r="N1" s="16" t="s">
        <v>850</v>
      </c>
      <c r="O1" s="16" t="s">
        <v>851</v>
      </c>
      <c r="P1" s="16" t="s">
        <v>852</v>
      </c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8" customHeight="1">
      <c r="A2" s="5" t="s">
        <v>256</v>
      </c>
      <c r="B2" s="5" t="s">
        <v>853</v>
      </c>
      <c r="C2" s="5" t="s">
        <v>854</v>
      </c>
      <c r="D2" s="5" t="s">
        <v>77</v>
      </c>
      <c r="E2" s="5" t="s">
        <v>855</v>
      </c>
      <c r="F2" s="6" t="s">
        <v>856</v>
      </c>
      <c r="G2" s="7" t="s">
        <v>857</v>
      </c>
      <c r="H2" s="7" t="s">
        <v>858</v>
      </c>
      <c r="I2" s="7" t="s">
        <v>859</v>
      </c>
      <c r="J2" s="7" t="s">
        <v>860</v>
      </c>
      <c r="K2" s="17" t="s">
        <v>861</v>
      </c>
      <c r="L2" s="2"/>
      <c r="M2" s="16">
        <v>1107</v>
      </c>
      <c r="N2" s="16" t="s">
        <v>862</v>
      </c>
      <c r="O2" s="16" t="s">
        <v>863</v>
      </c>
      <c r="P2" s="16" t="s">
        <v>864</v>
      </c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8" customHeight="1">
      <c r="A3" s="8" t="s">
        <v>865</v>
      </c>
      <c r="B3" s="8" t="str">
        <f t="shared" ref="B3:B4" si="0">SUBSTITUTE(SUBSTITUTE(A3&amp;"-"&amp;G3,".","e"),RIGHT(SUBSTITUTE(A3&amp;"-"&amp;G3,".","e"),3),)</f>
        <v>hbwh-yum-server-11e107e135e241</v>
      </c>
      <c r="C3" s="8" t="s">
        <v>866</v>
      </c>
      <c r="D3" s="8" t="s">
        <v>867</v>
      </c>
      <c r="E3" s="8" t="s">
        <v>868</v>
      </c>
      <c r="F3" s="8"/>
      <c r="G3" s="9" t="str">
        <f t="shared" ref="G3:G6" si="1">$N$3&amp;L3&amp;"/"&amp;RIGHT($G$2,2)</f>
        <v>11.107.135.241/21</v>
      </c>
      <c r="H3" s="9" t="str">
        <f t="shared" ref="H3:H6" si="2">$O$3&amp;L3&amp;"/"&amp;RIGHT($H$2,2)</f>
        <v>11.107.163.241/22</v>
      </c>
      <c r="I3" s="9" t="str">
        <f t="shared" ref="I3:I6" si="3">$P$3&amp;L3&amp;"/"&amp;RIGHT($I$2,2)</f>
        <v>11.107.177.241/23</v>
      </c>
      <c r="J3" s="9" t="s">
        <v>869</v>
      </c>
      <c r="K3" s="9" t="s">
        <v>778</v>
      </c>
      <c r="L3" s="2">
        <v>241</v>
      </c>
      <c r="M3" s="18" t="s">
        <v>870</v>
      </c>
      <c r="N3" s="18" t="s">
        <v>871</v>
      </c>
      <c r="O3" s="18" t="s">
        <v>872</v>
      </c>
      <c r="P3" s="18" t="s">
        <v>873</v>
      </c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8" customHeight="1">
      <c r="A4" s="8" t="s">
        <v>874</v>
      </c>
      <c r="B4" s="8" t="str">
        <f t="shared" si="0"/>
        <v>hbwh-cobbler-server-11e107e135e236</v>
      </c>
      <c r="C4" s="8" t="s">
        <v>875</v>
      </c>
      <c r="D4" s="8" t="s">
        <v>876</v>
      </c>
      <c r="E4" s="8" t="s">
        <v>868</v>
      </c>
      <c r="F4" s="8"/>
      <c r="G4" s="9" t="str">
        <f t="shared" si="1"/>
        <v>11.107.135.236/21</v>
      </c>
      <c r="H4" s="9" t="str">
        <f t="shared" si="2"/>
        <v>11.107.163.236/22</v>
      </c>
      <c r="I4" s="9" t="str">
        <f t="shared" si="3"/>
        <v>11.107.177.236/23</v>
      </c>
      <c r="J4" s="9" t="s">
        <v>869</v>
      </c>
      <c r="K4" s="9" t="s">
        <v>778</v>
      </c>
      <c r="L4" s="2">
        <v>236</v>
      </c>
      <c r="M4" s="19"/>
      <c r="N4" s="19"/>
      <c r="O4" s="19"/>
      <c r="P4" s="19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" customHeight="1">
      <c r="A5" s="8" t="s">
        <v>877</v>
      </c>
      <c r="B5" s="8" t="str">
        <f t="shared" ref="B5:B6" si="4">SUBSTITUTE(SUBSTITUTE(A5&amp;"-"&amp;G5,".","e"),RIGHT(SUBSTITUTE(A5&amp;"-"&amp;G5,".","e"),3),)</f>
        <v>hbwh-nat-server-11e107e135e219</v>
      </c>
      <c r="C5" s="8" t="s">
        <v>878</v>
      </c>
      <c r="D5" s="8" t="s">
        <v>879</v>
      </c>
      <c r="E5" s="8" t="s">
        <v>868</v>
      </c>
      <c r="F5" s="8"/>
      <c r="G5" s="9" t="str">
        <f t="shared" si="1"/>
        <v>11.107.135.219/21</v>
      </c>
      <c r="H5" s="9" t="str">
        <f t="shared" si="2"/>
        <v>11.107.163.219/22</v>
      </c>
      <c r="I5" s="9" t="str">
        <f t="shared" si="3"/>
        <v>11.107.177.219/23</v>
      </c>
      <c r="J5" s="9" t="s">
        <v>869</v>
      </c>
      <c r="K5" s="9" t="s">
        <v>778</v>
      </c>
      <c r="L5" s="2">
        <v>219</v>
      </c>
      <c r="M5" s="19"/>
      <c r="N5" s="19"/>
      <c r="O5" s="19"/>
      <c r="P5" s="19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8" customHeight="1">
      <c r="A6" s="8" t="s">
        <v>880</v>
      </c>
      <c r="B6" s="8" t="str">
        <f t="shared" si="4"/>
        <v>hbwh-tiaoban01-11e107e135e249</v>
      </c>
      <c r="C6" s="8" t="s">
        <v>881</v>
      </c>
      <c r="D6" s="8" t="s">
        <v>879</v>
      </c>
      <c r="E6" s="8" t="s">
        <v>868</v>
      </c>
      <c r="F6" s="8"/>
      <c r="G6" s="9" t="str">
        <f t="shared" si="1"/>
        <v>11.107.135.249/21</v>
      </c>
      <c r="H6" s="9" t="str">
        <f t="shared" si="2"/>
        <v>11.107.163.249/22</v>
      </c>
      <c r="I6" s="9" t="str">
        <f t="shared" si="3"/>
        <v>11.107.177.249/23</v>
      </c>
      <c r="J6" s="9" t="s">
        <v>869</v>
      </c>
      <c r="K6" s="9" t="str">
        <f>$M$3&amp;L6&amp;"/"&amp;RIGHT($K$2,2)</f>
        <v>30.55.2.249/25</v>
      </c>
      <c r="L6" s="2">
        <v>249</v>
      </c>
      <c r="M6" s="19"/>
      <c r="N6" s="19"/>
      <c r="O6" s="19"/>
      <c r="P6" s="19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" customHeight="1">
      <c r="A7" s="8" t="s">
        <v>882</v>
      </c>
      <c r="B7" s="8" t="str">
        <f>SUBSTITUTE(SUBSTITUTE(A7&amp;"-"&amp;K7,".","e"),RIGHT(SUBSTITUTE(A7&amp;"-"&amp;K7,".","e"),3),)</f>
        <v>hbwh-yundiaosnmp1-30e55e2e136</v>
      </c>
      <c r="C7" s="8" t="s">
        <v>878</v>
      </c>
      <c r="D7" s="8" t="s">
        <v>883</v>
      </c>
      <c r="E7" s="8" t="s">
        <v>868</v>
      </c>
      <c r="F7" s="10"/>
      <c r="G7" s="11" t="s">
        <v>778</v>
      </c>
      <c r="H7" s="11" t="s">
        <v>778</v>
      </c>
      <c r="I7" s="11" t="s">
        <v>778</v>
      </c>
      <c r="J7" s="11" t="s">
        <v>778</v>
      </c>
      <c r="K7" s="9" t="str">
        <f>$M$3&amp;L7&amp;"/"&amp;RIGHT($K$2,2)</f>
        <v>30.55.2.136/25</v>
      </c>
      <c r="L7" s="2">
        <v>136</v>
      </c>
      <c r="M7" s="19"/>
      <c r="N7" s="19"/>
      <c r="O7" s="19"/>
      <c r="P7" s="19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8" customHeight="1">
      <c r="A8" s="8" t="s">
        <v>884</v>
      </c>
      <c r="B8" s="8" t="str">
        <f>SUBSTITUTE(SUBSTITUTE(A8&amp;"-"&amp;K8,".","e"),RIGHT(SUBSTITUTE(A8&amp;"-"&amp;K8,".","e"),3),)</f>
        <v>hbwh-yundiaosnmp2-30e55e2e137</v>
      </c>
      <c r="C8" s="8" t="s">
        <v>881</v>
      </c>
      <c r="D8" s="8" t="s">
        <v>883</v>
      </c>
      <c r="E8" s="8" t="s">
        <v>868</v>
      </c>
      <c r="F8" s="10"/>
      <c r="G8" s="11" t="s">
        <v>778</v>
      </c>
      <c r="H8" s="11" t="s">
        <v>778</v>
      </c>
      <c r="I8" s="11" t="s">
        <v>778</v>
      </c>
      <c r="J8" s="11" t="s">
        <v>778</v>
      </c>
      <c r="K8" s="9" t="str">
        <f>$M$3&amp;L8&amp;"/"&amp;RIGHT($K$2,2)</f>
        <v>30.55.2.137/25</v>
      </c>
      <c r="L8" s="2">
        <v>137</v>
      </c>
      <c r="M8" s="19"/>
      <c r="N8" s="19"/>
      <c r="O8" s="19"/>
      <c r="P8" s="19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8" customHeight="1">
      <c r="A9" s="8"/>
      <c r="B9" s="8"/>
      <c r="C9" s="8"/>
      <c r="D9" s="8"/>
      <c r="E9" s="8"/>
      <c r="F9" s="10"/>
      <c r="G9" s="11"/>
      <c r="H9" s="11"/>
      <c r="I9" s="11"/>
      <c r="J9" s="11"/>
      <c r="K9" s="9"/>
      <c r="L9" s="2"/>
      <c r="M9" s="19"/>
      <c r="N9" s="19"/>
      <c r="O9" s="19"/>
      <c r="P9" s="19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8" customHeight="1">
      <c r="A10" s="2"/>
      <c r="B10" s="2"/>
      <c r="C10" s="2"/>
      <c r="D10" s="2"/>
      <c r="E10" s="2"/>
      <c r="F10" s="2"/>
      <c r="G10" s="2"/>
      <c r="H10" s="2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8" customHeight="1">
      <c r="A11" s="12" t="s">
        <v>256</v>
      </c>
      <c r="B11" s="12" t="s">
        <v>257</v>
      </c>
      <c r="C11" s="12" t="s">
        <v>854</v>
      </c>
      <c r="D11" s="12" t="s">
        <v>885</v>
      </c>
      <c r="E11" s="12" t="s">
        <v>886</v>
      </c>
      <c r="F11" s="12" t="s">
        <v>190</v>
      </c>
      <c r="G11" s="12" t="s">
        <v>191</v>
      </c>
      <c r="H11" s="2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8" customHeight="1">
      <c r="A12" s="9" t="s">
        <v>539</v>
      </c>
      <c r="B12" s="13" t="s">
        <v>887</v>
      </c>
      <c r="C12" s="8" t="s">
        <v>866</v>
      </c>
      <c r="D12" s="8" t="s">
        <v>888</v>
      </c>
      <c r="E12" s="8" t="s">
        <v>889</v>
      </c>
      <c r="F12" s="8"/>
      <c r="G12" s="8"/>
      <c r="H12" s="2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8" customHeight="1">
      <c r="A13" s="9" t="s">
        <v>543</v>
      </c>
      <c r="B13" s="13" t="s">
        <v>890</v>
      </c>
      <c r="C13" s="8" t="s">
        <v>875</v>
      </c>
      <c r="D13" s="8" t="s">
        <v>891</v>
      </c>
      <c r="E13" s="8" t="s">
        <v>889</v>
      </c>
      <c r="F13" s="8"/>
      <c r="G13" s="8"/>
      <c r="H13" s="2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8" customHeight="1">
      <c r="A14" s="9" t="s">
        <v>547</v>
      </c>
      <c r="B14" s="13" t="s">
        <v>892</v>
      </c>
      <c r="C14" s="8" t="s">
        <v>878</v>
      </c>
      <c r="D14" s="8" t="s">
        <v>893</v>
      </c>
      <c r="E14" s="8" t="s">
        <v>889</v>
      </c>
      <c r="F14" s="8"/>
      <c r="G14" s="8"/>
      <c r="H14" s="2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8" customHeight="1">
      <c r="A15" s="9" t="s">
        <v>551</v>
      </c>
      <c r="B15" s="13" t="s">
        <v>894</v>
      </c>
      <c r="C15" s="8" t="s">
        <v>881</v>
      </c>
      <c r="D15" s="8" t="s">
        <v>895</v>
      </c>
      <c r="E15" s="8" t="s">
        <v>889</v>
      </c>
      <c r="F15" s="8"/>
      <c r="G15" s="8"/>
      <c r="H15" s="2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8" customHeight="1">
      <c r="A16" s="2"/>
      <c r="B16" s="2"/>
      <c r="C16" s="2"/>
      <c r="D16" s="2"/>
      <c r="E16" s="2"/>
      <c r="F16" s="2"/>
      <c r="G16" s="2"/>
      <c r="H16" s="2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8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8" customHeight="1">
      <c r="A19" s="14"/>
      <c r="B19" s="14" t="s">
        <v>896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8" customHeight="1">
      <c r="A20" s="14"/>
      <c r="B20" s="14" t="str">
        <f>B3</f>
        <v>hbwh-yum-server-11e107e135e241</v>
      </c>
      <c r="C20" s="14" t="str">
        <f>D12</f>
        <v>11.107.128.17</v>
      </c>
      <c r="D20" s="15" t="s">
        <v>897</v>
      </c>
      <c r="E20" s="14">
        <v>8</v>
      </c>
      <c r="F20" s="14">
        <v>32</v>
      </c>
      <c r="G20" s="14" t="s">
        <v>898</v>
      </c>
      <c r="H20" s="14">
        <v>100</v>
      </c>
      <c r="I20" s="14" t="s">
        <v>898</v>
      </c>
      <c r="J20" s="14">
        <v>5120</v>
      </c>
      <c r="K20" s="14" t="s">
        <v>850</v>
      </c>
      <c r="L20" s="14" t="str">
        <f>G3</f>
        <v>11.107.135.241/21</v>
      </c>
      <c r="M20" s="14" t="s">
        <v>851</v>
      </c>
      <c r="N20" s="14" t="str">
        <f>H3</f>
        <v>11.107.163.241/22</v>
      </c>
      <c r="O20" s="14" t="s">
        <v>852</v>
      </c>
      <c r="P20" s="14" t="str">
        <f>I3</f>
        <v>11.107.177.241/23</v>
      </c>
      <c r="Q20" s="14" t="s">
        <v>860</v>
      </c>
      <c r="R20" s="14" t="s">
        <v>869</v>
      </c>
      <c r="S20" s="14"/>
      <c r="T20" s="14"/>
      <c r="U20" s="14"/>
      <c r="V20" s="14"/>
      <c r="W20" s="14"/>
      <c r="X20" s="14"/>
      <c r="Y20" s="14"/>
      <c r="Z20" s="14"/>
    </row>
    <row r="21" spans="1:26" ht="18" customHeight="1">
      <c r="A21" s="14"/>
      <c r="B21" s="14" t="str">
        <f>B4</f>
        <v>hbwh-cobbler-server-11e107e135e236</v>
      </c>
      <c r="C21" s="14" t="str">
        <f>D13</f>
        <v>11.107.128.18</v>
      </c>
      <c r="D21" s="15" t="s">
        <v>897</v>
      </c>
      <c r="E21" s="14">
        <v>8</v>
      </c>
      <c r="F21" s="14">
        <v>32</v>
      </c>
      <c r="G21" s="14" t="s">
        <v>898</v>
      </c>
      <c r="H21" s="14">
        <v>100</v>
      </c>
      <c r="I21" s="14" t="s">
        <v>869</v>
      </c>
      <c r="J21" s="14">
        <v>0</v>
      </c>
      <c r="K21" s="14" t="s">
        <v>850</v>
      </c>
      <c r="L21" s="14" t="str">
        <f>G4</f>
        <v>11.107.135.236/21</v>
      </c>
      <c r="M21" s="14" t="s">
        <v>851</v>
      </c>
      <c r="N21" s="14" t="str">
        <f>H4</f>
        <v>11.107.163.236/22</v>
      </c>
      <c r="O21" s="14" t="s">
        <v>852</v>
      </c>
      <c r="P21" s="14" t="str">
        <f>I4</f>
        <v>11.107.177.236/23</v>
      </c>
      <c r="Q21" s="14" t="s">
        <v>860</v>
      </c>
      <c r="R21" s="14" t="s">
        <v>869</v>
      </c>
      <c r="S21" s="14"/>
      <c r="T21" s="14"/>
      <c r="U21" s="14"/>
      <c r="V21" s="14"/>
      <c r="W21" s="14"/>
      <c r="X21" s="14"/>
      <c r="Y21" s="14"/>
      <c r="Z21" s="14"/>
    </row>
    <row r="22" spans="1:26" ht="18" customHeight="1">
      <c r="A22" s="14"/>
      <c r="B22" s="14" t="str">
        <f>B5</f>
        <v>hbwh-nat-server-11e107e135e219</v>
      </c>
      <c r="C22" s="14" t="str">
        <f>D14</f>
        <v>11.107.128.19</v>
      </c>
      <c r="D22" s="15" t="s">
        <v>897</v>
      </c>
      <c r="E22" s="14">
        <v>4</v>
      </c>
      <c r="F22" s="14">
        <v>8</v>
      </c>
      <c r="G22" s="14" t="s">
        <v>898</v>
      </c>
      <c r="H22" s="14">
        <v>100</v>
      </c>
      <c r="I22" s="14" t="s">
        <v>869</v>
      </c>
      <c r="J22" s="14">
        <v>0</v>
      </c>
      <c r="K22" s="14" t="s">
        <v>850</v>
      </c>
      <c r="L22" s="14" t="str">
        <f>G5</f>
        <v>11.107.135.219/21</v>
      </c>
      <c r="M22" s="14" t="s">
        <v>851</v>
      </c>
      <c r="N22" s="14" t="str">
        <f>H5</f>
        <v>11.107.163.219/22</v>
      </c>
      <c r="O22" s="14" t="s">
        <v>852</v>
      </c>
      <c r="P22" s="14" t="str">
        <f>I5</f>
        <v>11.107.177.219/23</v>
      </c>
      <c r="Q22" s="14" t="s">
        <v>860</v>
      </c>
      <c r="R22" s="14" t="s">
        <v>869</v>
      </c>
      <c r="S22" s="14"/>
      <c r="T22" s="14"/>
      <c r="U22" s="14"/>
      <c r="V22" s="14"/>
      <c r="W22" s="14"/>
      <c r="X22" s="14"/>
      <c r="Y22" s="14"/>
      <c r="Z22" s="14"/>
    </row>
    <row r="23" spans="1:26" ht="18" customHeight="1">
      <c r="A23" s="14"/>
      <c r="B23" s="14" t="str">
        <f t="shared" ref="B23:B25" si="5">B6</f>
        <v>hbwh-tiaoban01-11e107e135e249</v>
      </c>
      <c r="C23" s="14" t="str">
        <f>D15</f>
        <v>11.107.128.20</v>
      </c>
      <c r="D23" s="15" t="s">
        <v>897</v>
      </c>
      <c r="E23" s="14">
        <v>4</v>
      </c>
      <c r="F23" s="14">
        <v>8</v>
      </c>
      <c r="G23" s="14" t="s">
        <v>898</v>
      </c>
      <c r="H23" s="14">
        <v>100</v>
      </c>
      <c r="I23" s="14" t="s">
        <v>869</v>
      </c>
      <c r="J23" s="14">
        <v>0</v>
      </c>
      <c r="K23" s="14" t="s">
        <v>850</v>
      </c>
      <c r="L23" s="14" t="str">
        <f t="shared" ref="L23" si="6">G6</f>
        <v>11.107.135.249/21</v>
      </c>
      <c r="M23" s="14" t="s">
        <v>851</v>
      </c>
      <c r="N23" s="14" t="str">
        <f t="shared" ref="N23" si="7">H6</f>
        <v>11.107.163.249/22</v>
      </c>
      <c r="O23" s="14" t="s">
        <v>852</v>
      </c>
      <c r="P23" s="14" t="str">
        <f t="shared" ref="P23" si="8">I6</f>
        <v>11.107.177.249/23</v>
      </c>
      <c r="Q23" s="14" t="s">
        <v>860</v>
      </c>
      <c r="R23" s="14" t="s">
        <v>869</v>
      </c>
      <c r="S23" s="14" t="s">
        <v>663</v>
      </c>
      <c r="T23" s="14" t="str">
        <f>K6</f>
        <v>30.55.2.249/25</v>
      </c>
      <c r="U23" s="14"/>
      <c r="V23" s="14"/>
      <c r="W23" s="14"/>
      <c r="X23" s="14"/>
      <c r="Y23" s="14"/>
      <c r="Z23" s="14"/>
    </row>
    <row r="24" spans="1:26" ht="18" customHeight="1">
      <c r="A24" s="14"/>
      <c r="B24" s="14" t="str">
        <f t="shared" si="5"/>
        <v>hbwh-yundiaosnmp1-30e55e2e136</v>
      </c>
      <c r="C24" s="14" t="str">
        <f>D14</f>
        <v>11.107.128.19</v>
      </c>
      <c r="D24" s="14" t="s">
        <v>899</v>
      </c>
      <c r="E24" s="14">
        <v>8</v>
      </c>
      <c r="F24" s="14">
        <v>32</v>
      </c>
      <c r="G24" s="14" t="s">
        <v>898</v>
      </c>
      <c r="H24" s="14">
        <v>300</v>
      </c>
      <c r="I24" s="14" t="s">
        <v>869</v>
      </c>
      <c r="J24" s="14">
        <v>0</v>
      </c>
      <c r="K24" s="14" t="s">
        <v>663</v>
      </c>
      <c r="L24" s="14" t="str">
        <f>K7</f>
        <v>30.55.2.136/25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8" customHeight="1">
      <c r="A25" s="14"/>
      <c r="B25" s="14" t="str">
        <f t="shared" si="5"/>
        <v>hbwh-yundiaosnmp2-30e55e2e137</v>
      </c>
      <c r="C25" s="14" t="str">
        <f>D15</f>
        <v>11.107.128.20</v>
      </c>
      <c r="D25" s="14" t="s">
        <v>899</v>
      </c>
      <c r="E25" s="14">
        <v>8</v>
      </c>
      <c r="F25" s="14">
        <v>32</v>
      </c>
      <c r="G25" s="14" t="s">
        <v>898</v>
      </c>
      <c r="H25" s="14">
        <v>300</v>
      </c>
      <c r="I25" s="14" t="s">
        <v>869</v>
      </c>
      <c r="J25" s="14">
        <v>0</v>
      </c>
      <c r="K25" s="14" t="s">
        <v>663</v>
      </c>
      <c r="L25" s="14" t="str">
        <f>K8</f>
        <v>30.55.2.137/25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8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</sheetData>
  <phoneticPr fontId="5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D19"/>
  <sheetViews>
    <sheetView zoomScale="115" zoomScaleNormal="115" workbookViewId="0">
      <selection activeCell="C16" sqref="C16"/>
    </sheetView>
  </sheetViews>
  <sheetFormatPr defaultColWidth="9" defaultRowHeight="14"/>
  <cols>
    <col min="1" max="1" width="8.5" style="20" customWidth="1"/>
    <col min="2" max="2" width="17.33203125" style="138" customWidth="1"/>
    <col min="3" max="3" width="51" style="20" customWidth="1"/>
    <col min="4" max="4" width="71.83203125" style="20" customWidth="1"/>
    <col min="5" max="6" width="53.58203125" style="20" customWidth="1"/>
    <col min="7" max="7" width="9" style="20" customWidth="1"/>
    <col min="8" max="16384" width="9" style="20"/>
  </cols>
  <sheetData>
    <row r="1" spans="1:4">
      <c r="A1" s="151" t="s">
        <v>25</v>
      </c>
      <c r="B1" s="137" t="s">
        <v>26</v>
      </c>
      <c r="C1" s="151" t="s">
        <v>27</v>
      </c>
      <c r="D1" s="151" t="s">
        <v>28</v>
      </c>
    </row>
    <row r="2" spans="1:4" s="150" customFormat="1" ht="13">
      <c r="A2" s="149" t="s">
        <v>29</v>
      </c>
      <c r="B2" s="152" t="s">
        <v>907</v>
      </c>
      <c r="C2" s="153" t="s">
        <v>30</v>
      </c>
      <c r="D2" s="153" t="s">
        <v>31</v>
      </c>
    </row>
    <row r="3" spans="1:4" s="150" customFormat="1" ht="13">
      <c r="A3" s="149" t="s">
        <v>29</v>
      </c>
      <c r="B3" s="152" t="s">
        <v>32</v>
      </c>
      <c r="C3" s="154" t="s">
        <v>33</v>
      </c>
      <c r="D3" s="153" t="s">
        <v>31</v>
      </c>
    </row>
    <row r="4" spans="1:4" s="150" customFormat="1" ht="13">
      <c r="A4" s="149" t="s">
        <v>29</v>
      </c>
      <c r="B4" s="152" t="s">
        <v>34</v>
      </c>
      <c r="C4" s="155" t="s">
        <v>35</v>
      </c>
      <c r="D4" s="153" t="s">
        <v>36</v>
      </c>
    </row>
    <row r="5" spans="1:4" s="150" customFormat="1" ht="13">
      <c r="A5" s="149" t="s">
        <v>29</v>
      </c>
      <c r="B5" s="152" t="s">
        <v>37</v>
      </c>
      <c r="C5" s="155" t="s">
        <v>38</v>
      </c>
      <c r="D5" s="153" t="s">
        <v>31</v>
      </c>
    </row>
    <row r="6" spans="1:4" s="150" customFormat="1" ht="13">
      <c r="A6" s="149" t="s">
        <v>29</v>
      </c>
      <c r="B6" s="152" t="s">
        <v>39</v>
      </c>
      <c r="C6" s="155" t="s">
        <v>40</v>
      </c>
      <c r="D6" s="153"/>
    </row>
    <row r="7" spans="1:4" s="150" customFormat="1" ht="13">
      <c r="A7" s="149" t="s">
        <v>29</v>
      </c>
      <c r="B7" s="152" t="s">
        <v>41</v>
      </c>
      <c r="C7" s="155" t="s">
        <v>42</v>
      </c>
      <c r="D7" s="153"/>
    </row>
    <row r="8" spans="1:4" s="150" customFormat="1" ht="13">
      <c r="A8" s="149" t="s">
        <v>29</v>
      </c>
      <c r="B8" s="152" t="s">
        <v>43</v>
      </c>
      <c r="C8" s="155" t="s">
        <v>44</v>
      </c>
      <c r="D8" s="153"/>
    </row>
    <row r="9" spans="1:4" s="150" customFormat="1" ht="12.65" customHeight="1">
      <c r="A9" s="149" t="s">
        <v>45</v>
      </c>
      <c r="B9" s="152" t="s">
        <v>46</v>
      </c>
      <c r="C9" s="155" t="s">
        <v>47</v>
      </c>
      <c r="D9" s="153" t="s">
        <v>48</v>
      </c>
    </row>
    <row r="10" spans="1:4" s="150" customFormat="1" ht="13">
      <c r="A10" s="149" t="s">
        <v>29</v>
      </c>
      <c r="B10" s="152" t="s">
        <v>50</v>
      </c>
      <c r="C10" s="156" t="s">
        <v>51</v>
      </c>
      <c r="D10" s="153" t="s">
        <v>52</v>
      </c>
    </row>
    <row r="11" spans="1:4" s="150" customFormat="1" ht="13">
      <c r="A11" s="149" t="s">
        <v>29</v>
      </c>
      <c r="B11" s="152" t="s">
        <v>62</v>
      </c>
      <c r="C11" s="155" t="s">
        <v>63</v>
      </c>
      <c r="D11" s="153" t="s">
        <v>64</v>
      </c>
    </row>
    <row r="12" spans="1:4" s="150" customFormat="1" ht="13">
      <c r="A12" s="149" t="s">
        <v>29</v>
      </c>
      <c r="B12" s="152" t="s">
        <v>65</v>
      </c>
      <c r="C12" s="153" t="s">
        <v>66</v>
      </c>
      <c r="D12" s="153" t="s">
        <v>67</v>
      </c>
    </row>
    <row r="13" spans="1:4" s="150" customFormat="1" ht="13">
      <c r="A13" s="149" t="s">
        <v>29</v>
      </c>
      <c r="B13" s="152" t="s">
        <v>68</v>
      </c>
      <c r="C13" s="153" t="s">
        <v>69</v>
      </c>
      <c r="D13" s="153" t="s">
        <v>70</v>
      </c>
    </row>
    <row r="14" spans="1:4" s="150" customFormat="1" ht="13">
      <c r="A14" s="149" t="s">
        <v>902</v>
      </c>
      <c r="B14" s="152" t="s">
        <v>908</v>
      </c>
      <c r="C14" s="153" t="s">
        <v>909</v>
      </c>
      <c r="D14" s="153" t="s">
        <v>49</v>
      </c>
    </row>
    <row r="15" spans="1:4" s="150" customFormat="1" ht="13">
      <c r="A15" s="149" t="s">
        <v>903</v>
      </c>
      <c r="B15" s="152" t="s">
        <v>53</v>
      </c>
      <c r="C15" s="157">
        <v>48</v>
      </c>
      <c r="D15" s="153" t="s">
        <v>54</v>
      </c>
    </row>
    <row r="16" spans="1:4" s="150" customFormat="1" ht="13">
      <c r="A16" s="149" t="s">
        <v>903</v>
      </c>
      <c r="B16" s="152" t="s">
        <v>55</v>
      </c>
      <c r="C16" s="157" t="s">
        <v>56</v>
      </c>
      <c r="D16" s="157" t="s">
        <v>900</v>
      </c>
    </row>
    <row r="17" spans="1:4" s="150" customFormat="1" ht="13">
      <c r="A17" s="149" t="s">
        <v>903</v>
      </c>
      <c r="B17" s="152" t="s">
        <v>58</v>
      </c>
      <c r="C17" s="157">
        <v>20</v>
      </c>
      <c r="D17" s="157" t="s">
        <v>57</v>
      </c>
    </row>
    <row r="18" spans="1:4" s="150" customFormat="1" ht="13">
      <c r="A18" s="149" t="s">
        <v>903</v>
      </c>
      <c r="B18" s="152" t="s">
        <v>59</v>
      </c>
      <c r="C18" s="157">
        <v>32</v>
      </c>
      <c r="D18" s="157" t="s">
        <v>57</v>
      </c>
    </row>
    <row r="19" spans="1:4" s="150" customFormat="1" ht="13">
      <c r="A19" s="149" t="s">
        <v>903</v>
      </c>
      <c r="B19" s="152" t="s">
        <v>60</v>
      </c>
      <c r="C19" s="157" t="s">
        <v>61</v>
      </c>
      <c r="D19" s="157" t="s">
        <v>57</v>
      </c>
    </row>
  </sheetData>
  <phoneticPr fontId="5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U28"/>
  <sheetViews>
    <sheetView topLeftCell="L2" zoomScale="92" zoomScaleNormal="92" workbookViewId="0">
      <selection activeCell="P12" sqref="P12"/>
    </sheetView>
  </sheetViews>
  <sheetFormatPr defaultColWidth="9" defaultRowHeight="14.25" customHeight="1"/>
  <cols>
    <col min="1" max="1" width="9" style="145"/>
    <col min="2" max="2" width="10.08203125" style="145" customWidth="1"/>
    <col min="3" max="3" width="17.08203125" style="145" customWidth="1"/>
    <col min="4" max="4" width="28" style="145" customWidth="1"/>
    <col min="5" max="5" width="5.33203125" style="145" customWidth="1"/>
    <col min="6" max="6" width="9.5" style="146" customWidth="1"/>
    <col min="7" max="7" width="43.5" style="145" customWidth="1"/>
    <col min="8" max="8" width="7.58203125" style="145" customWidth="1"/>
    <col min="9" max="9" width="21.58203125" style="145" customWidth="1"/>
    <col min="10" max="10" width="50.58203125" style="145" customWidth="1"/>
    <col min="11" max="11" width="15.58203125" style="145" customWidth="1"/>
    <col min="12" max="12" width="21.58203125" style="145" customWidth="1"/>
    <col min="13" max="13" width="18.33203125" style="145" customWidth="1"/>
    <col min="14" max="14" width="20.33203125" style="145" customWidth="1"/>
    <col min="15" max="18" width="21.58203125" style="145" customWidth="1"/>
    <col min="19" max="19" width="19.5" style="145" customWidth="1"/>
    <col min="20" max="20" width="10.08203125" style="145" customWidth="1"/>
    <col min="21" max="21" width="9" style="145" customWidth="1"/>
    <col min="22" max="16384" width="9" style="145"/>
  </cols>
  <sheetData>
    <row r="1" spans="1:21" s="205" customFormat="1" ht="42">
      <c r="A1" s="205" t="s">
        <v>71</v>
      </c>
      <c r="B1" s="206" t="s">
        <v>72</v>
      </c>
      <c r="C1" s="206" t="s">
        <v>73</v>
      </c>
      <c r="D1" s="147" t="s">
        <v>74</v>
      </c>
      <c r="E1" s="147" t="s">
        <v>75</v>
      </c>
      <c r="F1" s="147" t="s">
        <v>76</v>
      </c>
      <c r="G1" s="147" t="s">
        <v>77</v>
      </c>
      <c r="H1" s="186" t="s">
        <v>78</v>
      </c>
      <c r="I1" s="147" t="s">
        <v>901</v>
      </c>
      <c r="J1" s="207" t="s">
        <v>915</v>
      </c>
      <c r="K1" s="186" t="s">
        <v>79</v>
      </c>
      <c r="L1" s="186" t="s">
        <v>918</v>
      </c>
      <c r="M1" s="186" t="s">
        <v>914</v>
      </c>
      <c r="N1" s="186" t="s">
        <v>81</v>
      </c>
      <c r="O1" s="186" t="s">
        <v>82</v>
      </c>
      <c r="P1" s="186" t="s">
        <v>83</v>
      </c>
      <c r="Q1" s="186" t="s">
        <v>84</v>
      </c>
      <c r="R1" s="186" t="s">
        <v>85</v>
      </c>
      <c r="S1" s="186" t="s">
        <v>86</v>
      </c>
      <c r="T1" s="209" t="s">
        <v>28</v>
      </c>
      <c r="U1" s="208"/>
    </row>
    <row r="2" spans="1:21" s="175" customFormat="1" ht="20" customHeight="1">
      <c r="A2" s="213" t="s">
        <v>87</v>
      </c>
      <c r="B2" s="148">
        <v>1</v>
      </c>
      <c r="C2" s="168"/>
      <c r="D2" s="169" t="s">
        <v>88</v>
      </c>
      <c r="E2" s="169" t="s">
        <v>89</v>
      </c>
      <c r="F2" s="170">
        <v>9</v>
      </c>
      <c r="G2" s="171" t="s">
        <v>90</v>
      </c>
      <c r="H2" s="172" t="s">
        <v>91</v>
      </c>
      <c r="I2" s="173" t="s">
        <v>92</v>
      </c>
      <c r="J2" s="200" t="str">
        <f>D2&amp;"-"&amp;I2&amp;IF(C2="","","-"&amp;C2)</f>
        <v>宿主机服务器-ZXCLOUD R5300 G4X</v>
      </c>
      <c r="K2" s="172" t="str">
        <f>IF(_xlfn.IFNA(VLOOKUP(J2,服务器!$D:$D,1,FALSE),1)=1,"请修改设备名称列","OK")</f>
        <v>OK</v>
      </c>
      <c r="L2" s="173" t="s">
        <v>92</v>
      </c>
      <c r="M2" s="174" t="s">
        <v>93</v>
      </c>
      <c r="N2" s="174" t="s">
        <v>94</v>
      </c>
      <c r="O2" s="174" t="s">
        <v>95</v>
      </c>
      <c r="P2" s="174" t="s">
        <v>96</v>
      </c>
      <c r="Q2" s="174">
        <v>50000</v>
      </c>
      <c r="R2" s="174" t="s">
        <v>97</v>
      </c>
      <c r="S2" s="174"/>
      <c r="T2" s="168"/>
    </row>
    <row r="3" spans="1:21" s="175" customFormat="1" ht="20" customHeight="1">
      <c r="A3" s="213"/>
      <c r="B3" s="148" t="s">
        <v>98</v>
      </c>
      <c r="C3" s="168"/>
      <c r="D3" s="169" t="s">
        <v>99</v>
      </c>
      <c r="E3" s="169" t="s">
        <v>89</v>
      </c>
      <c r="F3" s="170">
        <v>5</v>
      </c>
      <c r="G3" s="171" t="s">
        <v>100</v>
      </c>
      <c r="H3" s="172" t="s">
        <v>101</v>
      </c>
      <c r="I3" s="173" t="s">
        <v>102</v>
      </c>
      <c r="J3" s="200" t="str">
        <f>D3&amp;"-"&amp;I3&amp;IF(C3="","","-"&amp;C3)</f>
        <v>弹性裸金属服务器-1-2288HV6</v>
      </c>
      <c r="K3" s="172" t="str">
        <f>IF(_xlfn.IFNA(VLOOKUP(J3,服务器!$D:$D,1,FALSE),1)=1,"请修改设备名称列","OK")</f>
        <v>OK</v>
      </c>
      <c r="L3" s="173" t="s">
        <v>102</v>
      </c>
      <c r="M3" s="174" t="s">
        <v>93</v>
      </c>
      <c r="N3" s="174" t="s">
        <v>103</v>
      </c>
      <c r="O3" s="174" t="s">
        <v>104</v>
      </c>
      <c r="P3" s="174" t="s">
        <v>105</v>
      </c>
      <c r="Q3" s="174">
        <v>50000</v>
      </c>
      <c r="R3" s="174" t="s">
        <v>97</v>
      </c>
      <c r="S3" s="174"/>
      <c r="T3" s="168"/>
    </row>
    <row r="4" spans="1:21" s="175" customFormat="1" ht="20" customHeight="1">
      <c r="A4" s="213"/>
      <c r="B4" s="148" t="s">
        <v>106</v>
      </c>
      <c r="C4" s="168"/>
      <c r="D4" s="169" t="s">
        <v>107</v>
      </c>
      <c r="E4" s="169" t="s">
        <v>89</v>
      </c>
      <c r="F4" s="170">
        <v>2</v>
      </c>
      <c r="G4" s="171" t="s">
        <v>108</v>
      </c>
      <c r="H4" s="172" t="s">
        <v>101</v>
      </c>
      <c r="I4" s="173" t="s">
        <v>102</v>
      </c>
      <c r="J4" s="200" t="str">
        <f t="shared" ref="J4:J28" si="0">D4&amp;"-"&amp;I4&amp;IF(C4="","","-"&amp;C4)</f>
        <v>弹性裸金属服务器-2-2288HV6</v>
      </c>
      <c r="K4" s="172" t="str">
        <f>IF(_xlfn.IFNA(VLOOKUP(J4,服务器!$D:$D,1,FALSE),1)=1,"请修改设备名称列","OK")</f>
        <v>OK</v>
      </c>
      <c r="L4" s="173" t="s">
        <v>102</v>
      </c>
      <c r="M4" s="174" t="s">
        <v>93</v>
      </c>
      <c r="N4" s="174" t="s">
        <v>103</v>
      </c>
      <c r="O4" s="174" t="s">
        <v>104</v>
      </c>
      <c r="P4" s="174" t="s">
        <v>105</v>
      </c>
      <c r="Q4" s="174">
        <v>50000</v>
      </c>
      <c r="R4" s="174" t="s">
        <v>97</v>
      </c>
      <c r="S4" s="174"/>
      <c r="T4" s="168"/>
    </row>
    <row r="5" spans="1:21" s="175" customFormat="1" ht="20" customHeight="1">
      <c r="A5" s="213"/>
      <c r="B5" s="148" t="s">
        <v>109</v>
      </c>
      <c r="C5" s="168"/>
      <c r="D5" s="169" t="s">
        <v>110</v>
      </c>
      <c r="E5" s="169" t="s">
        <v>89</v>
      </c>
      <c r="F5" s="170">
        <v>2</v>
      </c>
      <c r="G5" s="171" t="s">
        <v>111</v>
      </c>
      <c r="H5" s="172" t="s">
        <v>101</v>
      </c>
      <c r="I5" s="173" t="s">
        <v>102</v>
      </c>
      <c r="J5" s="200" t="str">
        <f t="shared" si="0"/>
        <v>弹性裸金属服务器-3-2288HV6</v>
      </c>
      <c r="K5" s="172" t="str">
        <f>IF(_xlfn.IFNA(VLOOKUP(J5,服务器!$D:$D,1,FALSE),1)=1,"请修改设备名称列","OK")</f>
        <v>OK</v>
      </c>
      <c r="L5" s="173" t="s">
        <v>102</v>
      </c>
      <c r="M5" s="174" t="s">
        <v>93</v>
      </c>
      <c r="N5" s="174" t="s">
        <v>103</v>
      </c>
      <c r="O5" s="174" t="s">
        <v>104</v>
      </c>
      <c r="P5" s="174" t="s">
        <v>105</v>
      </c>
      <c r="Q5" s="174">
        <v>50000</v>
      </c>
      <c r="R5" s="174" t="s">
        <v>97</v>
      </c>
      <c r="S5" s="174"/>
      <c r="T5" s="168"/>
    </row>
    <row r="6" spans="1:21" s="175" customFormat="1" ht="20" customHeight="1">
      <c r="A6" s="213"/>
      <c r="B6" s="148" t="s">
        <v>112</v>
      </c>
      <c r="C6" s="168"/>
      <c r="D6" s="170" t="s">
        <v>113</v>
      </c>
      <c r="E6" s="169" t="s">
        <v>89</v>
      </c>
      <c r="F6" s="170">
        <v>5</v>
      </c>
      <c r="G6" s="171" t="s">
        <v>114</v>
      </c>
      <c r="H6" s="172" t="s">
        <v>115</v>
      </c>
      <c r="I6" s="173" t="s">
        <v>116</v>
      </c>
      <c r="J6" s="200" t="str">
        <f t="shared" si="0"/>
        <v>块存储（性能型）服务器-TG225 B1</v>
      </c>
      <c r="K6" s="172" t="str">
        <f>IF(_xlfn.IFNA(VLOOKUP(J6,服务器!$D:$D,1,FALSE),1)=1,"请修改设备名称列","OK")</f>
        <v>OK</v>
      </c>
      <c r="L6" s="173" t="s">
        <v>116</v>
      </c>
      <c r="M6" s="174" t="s">
        <v>93</v>
      </c>
      <c r="N6" s="169" t="s">
        <v>117</v>
      </c>
      <c r="O6" s="174" t="s">
        <v>118</v>
      </c>
      <c r="P6" s="174" t="s">
        <v>105</v>
      </c>
      <c r="Q6" s="174">
        <v>50000</v>
      </c>
      <c r="R6" s="174" t="s">
        <v>97</v>
      </c>
      <c r="S6" s="174"/>
      <c r="T6" s="168"/>
    </row>
    <row r="7" spans="1:21" s="175" customFormat="1" ht="20" customHeight="1">
      <c r="A7" s="213"/>
      <c r="B7" s="148" t="s">
        <v>119</v>
      </c>
      <c r="C7" s="168"/>
      <c r="D7" s="173" t="s">
        <v>120</v>
      </c>
      <c r="E7" s="169" t="s">
        <v>89</v>
      </c>
      <c r="F7" s="170">
        <f>4+2</f>
        <v>6</v>
      </c>
      <c r="G7" s="171" t="s">
        <v>121</v>
      </c>
      <c r="H7" s="172" t="s">
        <v>115</v>
      </c>
      <c r="I7" s="173" t="s">
        <v>116</v>
      </c>
      <c r="J7" s="200" t="str">
        <f t="shared" si="0"/>
        <v>块存储（均衡型-国产）服务器-TG225 B1</v>
      </c>
      <c r="K7" s="172" t="str">
        <f>IF(_xlfn.IFNA(VLOOKUP(J7,服务器!$D:$D,1,FALSE),1)=1,"请修改设备名称列","OK")</f>
        <v>OK</v>
      </c>
      <c r="L7" s="173" t="s">
        <v>116</v>
      </c>
      <c r="M7" s="174" t="s">
        <v>93</v>
      </c>
      <c r="N7" s="169" t="s">
        <v>117</v>
      </c>
      <c r="O7" s="174" t="s">
        <v>122</v>
      </c>
      <c r="P7" s="174" t="s">
        <v>105</v>
      </c>
      <c r="Q7" s="174">
        <v>50000</v>
      </c>
      <c r="R7" s="174" t="s">
        <v>97</v>
      </c>
      <c r="S7" s="174"/>
      <c r="T7" s="168"/>
    </row>
    <row r="8" spans="1:21" s="175" customFormat="1" ht="20" customHeight="1">
      <c r="A8" s="213"/>
      <c r="B8" s="148">
        <v>7</v>
      </c>
      <c r="C8" s="168"/>
      <c r="D8" s="173" t="s">
        <v>123</v>
      </c>
      <c r="E8" s="169" t="s">
        <v>89</v>
      </c>
      <c r="F8" s="170">
        <v>4</v>
      </c>
      <c r="G8" s="171" t="s">
        <v>124</v>
      </c>
      <c r="H8" s="172" t="s">
        <v>91</v>
      </c>
      <c r="I8" s="173" t="s">
        <v>92</v>
      </c>
      <c r="J8" s="200" t="str">
        <f t="shared" si="0"/>
        <v>文件存储（存储）服务器-ZXCLOUD R5300 G4X</v>
      </c>
      <c r="K8" s="172" t="str">
        <f>IF(_xlfn.IFNA(VLOOKUP(J8,服务器!$D:$D,1,FALSE),1)=1,"请修改设备名称列","OK")</f>
        <v>OK</v>
      </c>
      <c r="L8" s="173" t="s">
        <v>92</v>
      </c>
      <c r="M8" s="174" t="s">
        <v>93</v>
      </c>
      <c r="N8" s="169" t="s">
        <v>117</v>
      </c>
      <c r="O8" s="174" t="s">
        <v>104</v>
      </c>
      <c r="P8" s="174" t="s">
        <v>105</v>
      </c>
      <c r="Q8" s="174">
        <v>50000</v>
      </c>
      <c r="R8" s="174" t="s">
        <v>97</v>
      </c>
      <c r="S8" s="174"/>
      <c r="T8" s="168"/>
    </row>
    <row r="9" spans="1:21" s="175" customFormat="1" ht="20" customHeight="1">
      <c r="A9" s="213"/>
      <c r="B9" s="148" t="s">
        <v>125</v>
      </c>
      <c r="C9" s="168"/>
      <c r="D9" s="169" t="s">
        <v>126</v>
      </c>
      <c r="E9" s="169" t="s">
        <v>89</v>
      </c>
      <c r="F9" s="170">
        <v>2</v>
      </c>
      <c r="G9" s="171" t="s">
        <v>127</v>
      </c>
      <c r="H9" s="172" t="s">
        <v>91</v>
      </c>
      <c r="I9" s="173" t="s">
        <v>92</v>
      </c>
      <c r="J9" s="200" t="str">
        <f t="shared" si="0"/>
        <v>文件存储（管理）服务器-ZXCLOUD R5300 G4X</v>
      </c>
      <c r="K9" s="172" t="str">
        <f>IF(_xlfn.IFNA(VLOOKUP(J9,服务器!$D:$D,1,FALSE),1)=1,"请修改设备名称列","OK")</f>
        <v>OK</v>
      </c>
      <c r="L9" s="173" t="s">
        <v>92</v>
      </c>
      <c r="M9" s="174" t="s">
        <v>93</v>
      </c>
      <c r="N9" s="174" t="s">
        <v>117</v>
      </c>
      <c r="O9" s="174" t="s">
        <v>128</v>
      </c>
      <c r="P9" s="174" t="s">
        <v>105</v>
      </c>
      <c r="Q9" s="174">
        <v>50000</v>
      </c>
      <c r="R9" s="174" t="s">
        <v>97</v>
      </c>
      <c r="S9" s="174"/>
      <c r="T9" s="168"/>
    </row>
    <row r="10" spans="1:21" s="175" customFormat="1" ht="20" customHeight="1">
      <c r="A10" s="213"/>
      <c r="B10" s="148" t="s">
        <v>129</v>
      </c>
      <c r="C10" s="168"/>
      <c r="D10" s="169" t="s">
        <v>130</v>
      </c>
      <c r="E10" s="169" t="s">
        <v>89</v>
      </c>
      <c r="F10" s="170">
        <v>2</v>
      </c>
      <c r="G10" s="171" t="s">
        <v>131</v>
      </c>
      <c r="H10" s="172" t="s">
        <v>91</v>
      </c>
      <c r="I10" s="173" t="s">
        <v>92</v>
      </c>
      <c r="J10" s="200" t="str">
        <f t="shared" si="0"/>
        <v>文件存储（网关）服务器-ZXCLOUD R5300 G4X</v>
      </c>
      <c r="K10" s="172" t="str">
        <f>IF(_xlfn.IFNA(VLOOKUP(J10,服务器!$D:$D,1,FALSE),1)=1,"请修改设备名称列","OK")</f>
        <v>OK</v>
      </c>
      <c r="L10" s="173" t="s">
        <v>92</v>
      </c>
      <c r="M10" s="174" t="s">
        <v>93</v>
      </c>
      <c r="N10" s="169" t="s">
        <v>117</v>
      </c>
      <c r="O10" s="174" t="s">
        <v>104</v>
      </c>
      <c r="P10" s="174" t="s">
        <v>105</v>
      </c>
      <c r="Q10" s="174">
        <v>50000</v>
      </c>
      <c r="R10" s="174" t="s">
        <v>97</v>
      </c>
      <c r="S10" s="174"/>
      <c r="T10" s="168"/>
    </row>
    <row r="11" spans="1:21" s="175" customFormat="1" ht="20" customHeight="1">
      <c r="A11" s="213"/>
      <c r="B11" s="148" t="s">
        <v>132</v>
      </c>
      <c r="C11" s="168"/>
      <c r="D11" s="170" t="s">
        <v>133</v>
      </c>
      <c r="E11" s="169" t="s">
        <v>89</v>
      </c>
      <c r="F11" s="170">
        <v>4</v>
      </c>
      <c r="G11" s="171" t="s">
        <v>134</v>
      </c>
      <c r="H11" s="172" t="s">
        <v>91</v>
      </c>
      <c r="I11" s="173" t="s">
        <v>92</v>
      </c>
      <c r="J11" s="200" t="str">
        <f t="shared" si="0"/>
        <v>网元服务器-ZXCLOUD R5300 G4X</v>
      </c>
      <c r="K11" s="172" t="str">
        <f>IF(_xlfn.IFNA(VLOOKUP(J11,服务器!$D:$D,1,FALSE),1)=1,"请修改设备名称列","OK")</f>
        <v>OK</v>
      </c>
      <c r="L11" s="173" t="s">
        <v>92</v>
      </c>
      <c r="M11" s="174" t="s">
        <v>93</v>
      </c>
      <c r="N11" s="169" t="s">
        <v>135</v>
      </c>
      <c r="O11" s="174" t="s">
        <v>136</v>
      </c>
      <c r="P11" s="174" t="s">
        <v>105</v>
      </c>
      <c r="Q11" s="174">
        <v>50000</v>
      </c>
      <c r="R11" s="174" t="s">
        <v>97</v>
      </c>
      <c r="S11" s="174"/>
      <c r="T11" s="168"/>
    </row>
    <row r="12" spans="1:21" s="175" customFormat="1" ht="20" customHeight="1">
      <c r="A12" s="213"/>
      <c r="B12" s="148" t="s">
        <v>137</v>
      </c>
      <c r="C12" s="168"/>
      <c r="D12" s="170" t="s">
        <v>138</v>
      </c>
      <c r="E12" s="169" t="s">
        <v>89</v>
      </c>
      <c r="F12" s="170">
        <v>4</v>
      </c>
      <c r="G12" s="176" t="s">
        <v>139</v>
      </c>
      <c r="H12" s="172" t="s">
        <v>91</v>
      </c>
      <c r="I12" s="173" t="s">
        <v>92</v>
      </c>
      <c r="J12" s="200" t="str">
        <f t="shared" si="0"/>
        <v>管理服务器-ZXCLOUD R5300 G4X</v>
      </c>
      <c r="K12" s="172" t="str">
        <f>IF(_xlfn.IFNA(VLOOKUP(J12,服务器!$D:$D,1,FALSE),1)=1,"请修改设备名称列","OK")</f>
        <v>OK</v>
      </c>
      <c r="L12" s="173" t="s">
        <v>92</v>
      </c>
      <c r="M12" s="174" t="s">
        <v>93</v>
      </c>
      <c r="N12" s="169" t="s">
        <v>138</v>
      </c>
      <c r="O12" s="174" t="s">
        <v>95</v>
      </c>
      <c r="P12" s="174" t="s">
        <v>105</v>
      </c>
      <c r="Q12" s="174">
        <v>50000</v>
      </c>
      <c r="R12" s="174" t="s">
        <v>97</v>
      </c>
      <c r="S12" s="174"/>
      <c r="T12" s="168"/>
    </row>
    <row r="13" spans="1:21" s="175" customFormat="1" ht="20" customHeight="1">
      <c r="A13" s="213"/>
      <c r="B13" s="148" t="s">
        <v>140</v>
      </c>
      <c r="C13" s="168"/>
      <c r="D13" s="177" t="s">
        <v>141</v>
      </c>
      <c r="E13" s="169" t="s">
        <v>89</v>
      </c>
      <c r="F13" s="170">
        <v>3</v>
      </c>
      <c r="G13" s="178" t="s">
        <v>142</v>
      </c>
      <c r="H13" s="172" t="s">
        <v>91</v>
      </c>
      <c r="I13" s="173" t="s">
        <v>92</v>
      </c>
      <c r="J13" s="200" t="str">
        <f t="shared" si="0"/>
        <v>抗Ddos服务器-ZXCLOUD R5300 G4X</v>
      </c>
      <c r="K13" s="172" t="str">
        <f>IF(_xlfn.IFNA(VLOOKUP(J13,服务器!$D:$D,1,FALSE),1)=1,"请修改设备名称列","OK")</f>
        <v>OK</v>
      </c>
      <c r="L13" s="173" t="s">
        <v>92</v>
      </c>
      <c r="M13" s="174" t="s">
        <v>93</v>
      </c>
      <c r="N13" s="169" t="s">
        <v>138</v>
      </c>
      <c r="O13" s="174" t="s">
        <v>104</v>
      </c>
      <c r="P13" s="174" t="s">
        <v>105</v>
      </c>
      <c r="Q13" s="174">
        <v>50000</v>
      </c>
      <c r="R13" s="174" t="s">
        <v>97</v>
      </c>
      <c r="S13" s="174"/>
      <c r="T13" s="168"/>
    </row>
    <row r="14" spans="1:21" s="175" customFormat="1" ht="20" customHeight="1">
      <c r="A14" s="189"/>
      <c r="B14" s="190"/>
      <c r="C14" s="191"/>
      <c r="D14" s="192"/>
      <c r="E14" s="193"/>
      <c r="F14" s="194"/>
      <c r="G14" s="195"/>
      <c r="H14" s="196"/>
      <c r="I14" s="197"/>
      <c r="J14" s="201"/>
      <c r="K14" s="196"/>
      <c r="L14" s="197"/>
      <c r="M14" s="193"/>
      <c r="N14" s="193"/>
      <c r="O14" s="193"/>
      <c r="P14" s="193"/>
      <c r="Q14" s="193"/>
      <c r="R14" s="193"/>
      <c r="S14" s="193"/>
      <c r="T14" s="191"/>
    </row>
    <row r="15" spans="1:21" s="175" customFormat="1" ht="20" customHeight="1">
      <c r="A15" s="213" t="s">
        <v>143</v>
      </c>
      <c r="B15" s="148" t="s">
        <v>144</v>
      </c>
      <c r="C15" s="168"/>
      <c r="D15" s="179" t="s">
        <v>145</v>
      </c>
      <c r="E15" s="180" t="s">
        <v>89</v>
      </c>
      <c r="F15" s="180">
        <v>2</v>
      </c>
      <c r="G15" s="176" t="s">
        <v>146</v>
      </c>
      <c r="H15" s="172" t="s">
        <v>147</v>
      </c>
      <c r="I15" s="181" t="s">
        <v>148</v>
      </c>
      <c r="J15" s="200" t="str">
        <f t="shared" si="0"/>
        <v>核心交换机-S12508G-AF</v>
      </c>
      <c r="K15" s="172" t="str">
        <f>IF(_xlfn.IFNA(VLOOKUP(J15,网络设备!$D:$D,1,FALSE),1)=1,"请修改设备名称列","OK")</f>
        <v>OK</v>
      </c>
      <c r="L15" s="181" t="s">
        <v>148</v>
      </c>
      <c r="M15" s="174" t="s">
        <v>93</v>
      </c>
      <c r="N15" s="174" t="s">
        <v>47</v>
      </c>
      <c r="O15" s="174"/>
      <c r="P15" s="174"/>
      <c r="Q15" s="174" t="s">
        <v>149</v>
      </c>
      <c r="R15" s="174" t="s">
        <v>150</v>
      </c>
      <c r="S15" s="174" t="s">
        <v>955</v>
      </c>
      <c r="T15" s="168"/>
    </row>
    <row r="16" spans="1:21" s="175" customFormat="1" ht="20" customHeight="1">
      <c r="A16" s="213"/>
      <c r="B16" s="148" t="s">
        <v>98</v>
      </c>
      <c r="C16" s="168"/>
      <c r="D16" s="182" t="s">
        <v>151</v>
      </c>
      <c r="E16" s="180" t="s">
        <v>89</v>
      </c>
      <c r="F16" s="183">
        <v>2</v>
      </c>
      <c r="G16" s="176" t="s">
        <v>152</v>
      </c>
      <c r="H16" s="172" t="s">
        <v>153</v>
      </c>
      <c r="I16" s="181" t="s">
        <v>154</v>
      </c>
      <c r="J16" s="200" t="str">
        <f t="shared" si="0"/>
        <v>25Gleaf交换机（裸金属）-RG-S6510-48VS8CQ</v>
      </c>
      <c r="K16" s="172" t="str">
        <f>IF(_xlfn.IFNA(VLOOKUP(J16,网络设备!$D:$D,1,FALSE),1)=1,"请修改设备名称列","OK")</f>
        <v>OK</v>
      </c>
      <c r="L16" s="181" t="s">
        <v>154</v>
      </c>
      <c r="M16" s="174" t="s">
        <v>93</v>
      </c>
      <c r="N16" s="174" t="s">
        <v>47</v>
      </c>
      <c r="O16" s="174"/>
      <c r="P16" s="174"/>
      <c r="Q16" s="174" t="s">
        <v>149</v>
      </c>
      <c r="R16" s="174" t="s">
        <v>150</v>
      </c>
      <c r="S16" s="174" t="s">
        <v>956</v>
      </c>
      <c r="T16" s="168"/>
    </row>
    <row r="17" spans="1:20" s="175" customFormat="1" ht="20" customHeight="1">
      <c r="A17" s="213"/>
      <c r="B17" s="148" t="s">
        <v>106</v>
      </c>
      <c r="C17" s="168"/>
      <c r="D17" s="182" t="s">
        <v>155</v>
      </c>
      <c r="E17" s="180" t="s">
        <v>89</v>
      </c>
      <c r="F17" s="183">
        <v>4</v>
      </c>
      <c r="G17" s="176" t="s">
        <v>152</v>
      </c>
      <c r="H17" s="172" t="s">
        <v>147</v>
      </c>
      <c r="I17" s="181" t="s">
        <v>156</v>
      </c>
      <c r="J17" s="200" t="str">
        <f t="shared" si="0"/>
        <v>25Gleaf交换机（宿主机+存储）-S6825-54HF</v>
      </c>
      <c r="K17" s="172" t="str">
        <f>IF(_xlfn.IFNA(VLOOKUP(J17,网络设备!$D:$D,1,FALSE),1)=1,"请修改设备名称列","OK")</f>
        <v>OK</v>
      </c>
      <c r="L17" s="181" t="s">
        <v>156</v>
      </c>
      <c r="M17" s="174" t="s">
        <v>93</v>
      </c>
      <c r="N17" s="174" t="s">
        <v>47</v>
      </c>
      <c r="O17" s="174"/>
      <c r="P17" s="174"/>
      <c r="Q17" s="174" t="s">
        <v>149</v>
      </c>
      <c r="R17" s="174" t="s">
        <v>150</v>
      </c>
      <c r="S17" s="174" t="s">
        <v>957</v>
      </c>
      <c r="T17" s="168"/>
    </row>
    <row r="18" spans="1:20" s="175" customFormat="1" ht="20" customHeight="1">
      <c r="A18" s="213"/>
      <c r="B18" s="148" t="s">
        <v>109</v>
      </c>
      <c r="C18" s="168"/>
      <c r="D18" s="182" t="s">
        <v>157</v>
      </c>
      <c r="E18" s="180" t="s">
        <v>89</v>
      </c>
      <c r="F18" s="183">
        <v>4</v>
      </c>
      <c r="G18" s="176" t="s">
        <v>152</v>
      </c>
      <c r="H18" s="172" t="s">
        <v>147</v>
      </c>
      <c r="I18" s="181" t="s">
        <v>156</v>
      </c>
      <c r="J18" s="200" t="str">
        <f t="shared" si="0"/>
        <v>25Gleaf交换机（功能区）-S6825-54HF</v>
      </c>
      <c r="K18" s="172" t="str">
        <f>IF(_xlfn.IFNA(VLOOKUP(J18,网络设备!$D:$D,1,FALSE),1)=1,"请修改设备名称列","OK")</f>
        <v>OK</v>
      </c>
      <c r="L18" s="181" t="s">
        <v>156</v>
      </c>
      <c r="M18" s="174" t="s">
        <v>93</v>
      </c>
      <c r="N18" s="174" t="s">
        <v>47</v>
      </c>
      <c r="O18" s="174"/>
      <c r="P18" s="174"/>
      <c r="Q18" s="174" t="s">
        <v>149</v>
      </c>
      <c r="R18" s="174" t="s">
        <v>150</v>
      </c>
      <c r="S18" s="174" t="s">
        <v>958</v>
      </c>
      <c r="T18" s="168"/>
    </row>
    <row r="19" spans="1:20" s="175" customFormat="1" ht="20" customHeight="1">
      <c r="A19" s="213"/>
      <c r="B19" s="148" t="s">
        <v>112</v>
      </c>
      <c r="C19" s="168"/>
      <c r="D19" s="182" t="s">
        <v>158</v>
      </c>
      <c r="E19" s="180" t="s">
        <v>89</v>
      </c>
      <c r="F19" s="183">
        <v>2</v>
      </c>
      <c r="G19" s="176" t="s">
        <v>159</v>
      </c>
      <c r="H19" s="172" t="s">
        <v>147</v>
      </c>
      <c r="I19" s="181" t="s">
        <v>160</v>
      </c>
      <c r="J19" s="200" t="str">
        <f t="shared" si="0"/>
        <v>管理核心交换机-S6900-54HQF-F</v>
      </c>
      <c r="K19" s="172" t="str">
        <f>IF(_xlfn.IFNA(VLOOKUP(J19,网络设备!$D:$D,1,FALSE),1)=1,"请修改设备名称列","OK")</f>
        <v>OK</v>
      </c>
      <c r="L19" s="181" t="s">
        <v>160</v>
      </c>
      <c r="M19" s="174" t="s">
        <v>93</v>
      </c>
      <c r="N19" s="174" t="s">
        <v>47</v>
      </c>
      <c r="O19" s="174"/>
      <c r="P19" s="174"/>
      <c r="Q19" s="174" t="s">
        <v>149</v>
      </c>
      <c r="R19" s="174" t="s">
        <v>150</v>
      </c>
      <c r="S19" s="174" t="s">
        <v>959</v>
      </c>
      <c r="T19" s="168"/>
    </row>
    <row r="20" spans="1:20" s="175" customFormat="1" ht="20" customHeight="1">
      <c r="A20" s="213"/>
      <c r="B20" s="148" t="s">
        <v>119</v>
      </c>
      <c r="C20" s="168"/>
      <c r="D20" s="182" t="s">
        <v>161</v>
      </c>
      <c r="E20" s="180" t="s">
        <v>89</v>
      </c>
      <c r="F20" s="183">
        <v>4</v>
      </c>
      <c r="G20" s="176" t="s">
        <v>162</v>
      </c>
      <c r="H20" s="172" t="s">
        <v>147</v>
      </c>
      <c r="I20" s="181" t="s">
        <v>163</v>
      </c>
      <c r="J20" s="200" t="str">
        <f t="shared" si="0"/>
        <v>千兆管理交换机（业务区）-S5554S-EI-D</v>
      </c>
      <c r="K20" s="172" t="str">
        <f>IF(_xlfn.IFNA(VLOOKUP(J20,网络设备!$D:$D,1,FALSE),1)=1,"请修改设备名称列","OK")</f>
        <v>OK</v>
      </c>
      <c r="L20" s="181" t="s">
        <v>163</v>
      </c>
      <c r="M20" s="174" t="s">
        <v>93</v>
      </c>
      <c r="N20" s="174" t="s">
        <v>47</v>
      </c>
      <c r="O20" s="174"/>
      <c r="P20" s="174"/>
      <c r="Q20" s="174" t="s">
        <v>149</v>
      </c>
      <c r="R20" s="174" t="s">
        <v>150</v>
      </c>
      <c r="S20" s="174" t="s">
        <v>960</v>
      </c>
      <c r="T20" s="168"/>
    </row>
    <row r="21" spans="1:20" s="175" customFormat="1" ht="20" customHeight="1">
      <c r="A21" s="213"/>
      <c r="B21" s="148" t="s">
        <v>164</v>
      </c>
      <c r="C21" s="168"/>
      <c r="D21" s="182" t="s">
        <v>165</v>
      </c>
      <c r="E21" s="180" t="s">
        <v>89</v>
      </c>
      <c r="F21" s="183">
        <v>2</v>
      </c>
      <c r="G21" s="176" t="s">
        <v>162</v>
      </c>
      <c r="H21" s="172" t="s">
        <v>147</v>
      </c>
      <c r="I21" s="181" t="s">
        <v>163</v>
      </c>
      <c r="J21" s="200" t="str">
        <f t="shared" si="0"/>
        <v>千兆管理交换机（功能区）-S5554S-EI-D</v>
      </c>
      <c r="K21" s="172" t="str">
        <f>IF(_xlfn.IFNA(VLOOKUP(J21,网络设备!$D:$D,1,FALSE),1)=1,"请修改设备名称列","OK")</f>
        <v>OK</v>
      </c>
      <c r="L21" s="181" t="s">
        <v>163</v>
      </c>
      <c r="M21" s="174" t="s">
        <v>93</v>
      </c>
      <c r="N21" s="174" t="s">
        <v>47</v>
      </c>
      <c r="O21" s="174"/>
      <c r="P21" s="174"/>
      <c r="Q21" s="174" t="s">
        <v>149</v>
      </c>
      <c r="R21" s="174" t="s">
        <v>150</v>
      </c>
      <c r="S21" s="174" t="s">
        <v>961</v>
      </c>
      <c r="T21" s="168"/>
    </row>
    <row r="22" spans="1:20" s="175" customFormat="1" ht="20" customHeight="1">
      <c r="A22" s="213"/>
      <c r="B22" s="148" t="s">
        <v>125</v>
      </c>
      <c r="C22" s="168"/>
      <c r="D22" s="182" t="s">
        <v>166</v>
      </c>
      <c r="E22" s="180" t="s">
        <v>89</v>
      </c>
      <c r="F22" s="183">
        <v>3</v>
      </c>
      <c r="G22" s="176" t="s">
        <v>162</v>
      </c>
      <c r="H22" s="172" t="s">
        <v>147</v>
      </c>
      <c r="I22" s="181" t="s">
        <v>163</v>
      </c>
      <c r="J22" s="200" t="str">
        <f t="shared" si="0"/>
        <v>千兆带外管理交换机-S5554S-EI-D</v>
      </c>
      <c r="K22" s="172" t="str">
        <f>IF(_xlfn.IFNA(VLOOKUP(J22,网络设备!$D:$D,1,FALSE),1)=1,"请修改设备名称列","OK")</f>
        <v>OK</v>
      </c>
      <c r="L22" s="181" t="s">
        <v>163</v>
      </c>
      <c r="M22" s="174" t="s">
        <v>93</v>
      </c>
      <c r="N22" s="174" t="s">
        <v>47</v>
      </c>
      <c r="O22" s="174"/>
      <c r="P22" s="174"/>
      <c r="Q22" s="174" t="s">
        <v>149</v>
      </c>
      <c r="R22" s="174" t="s">
        <v>150</v>
      </c>
      <c r="S22" s="174" t="s">
        <v>962</v>
      </c>
      <c r="T22" s="168"/>
    </row>
    <row r="23" spans="1:20" s="175" customFormat="1" ht="20" customHeight="1">
      <c r="A23" s="213"/>
      <c r="B23" s="148" t="s">
        <v>129</v>
      </c>
      <c r="C23" s="168"/>
      <c r="D23" s="182" t="s">
        <v>167</v>
      </c>
      <c r="E23" s="180" t="s">
        <v>89</v>
      </c>
      <c r="F23" s="183">
        <v>2</v>
      </c>
      <c r="G23" s="176" t="s">
        <v>159</v>
      </c>
      <c r="H23" s="172" t="s">
        <v>147</v>
      </c>
      <c r="I23" s="181" t="s">
        <v>160</v>
      </c>
      <c r="J23" s="200" t="str">
        <f t="shared" si="0"/>
        <v>大客户专线接入交换机-S6900-54HQF-F</v>
      </c>
      <c r="K23" s="172" t="str">
        <f>IF(_xlfn.IFNA(VLOOKUP(J23,网络设备!$D:$D,1,FALSE),1)=1,"请修改设备名称列","OK")</f>
        <v>OK</v>
      </c>
      <c r="L23" s="181" t="s">
        <v>160</v>
      </c>
      <c r="M23" s="174" t="s">
        <v>93</v>
      </c>
      <c r="N23" s="174" t="s">
        <v>47</v>
      </c>
      <c r="O23" s="174"/>
      <c r="P23" s="174"/>
      <c r="Q23" s="174" t="s">
        <v>149</v>
      </c>
      <c r="R23" s="174" t="s">
        <v>150</v>
      </c>
      <c r="S23" s="174" t="s">
        <v>963</v>
      </c>
      <c r="T23" s="168"/>
    </row>
    <row r="24" spans="1:20" s="175" customFormat="1" ht="20" customHeight="1">
      <c r="A24" s="213"/>
      <c r="B24" s="148" t="s">
        <v>132</v>
      </c>
      <c r="C24" s="168"/>
      <c r="D24" s="180" t="s">
        <v>168</v>
      </c>
      <c r="E24" s="180" t="s">
        <v>89</v>
      </c>
      <c r="F24" s="183">
        <v>1</v>
      </c>
      <c r="G24" s="176" t="s">
        <v>169</v>
      </c>
      <c r="H24" s="172" t="s">
        <v>170</v>
      </c>
      <c r="I24" s="180" t="s">
        <v>171</v>
      </c>
      <c r="J24" s="200" t="str">
        <f t="shared" si="0"/>
        <v>串口交换机-ACS8000</v>
      </c>
      <c r="K24" s="202" t="str">
        <f>IF(_xlfn.IFNA(VLOOKUP(J24,网络设备!$D:$D,1,FALSE),1)=1,"请修改设备名称列,或者设备不存在","OK")</f>
        <v>请修改设备名称列,或者设备不存在</v>
      </c>
      <c r="L24" s="180" t="s">
        <v>171</v>
      </c>
      <c r="M24" s="174" t="s">
        <v>93</v>
      </c>
      <c r="N24" s="174" t="s">
        <v>47</v>
      </c>
      <c r="O24" s="174"/>
      <c r="P24" s="174"/>
      <c r="Q24" s="174" t="s">
        <v>149</v>
      </c>
      <c r="R24" s="174" t="s">
        <v>150</v>
      </c>
      <c r="S24" s="174" t="s">
        <v>964</v>
      </c>
      <c r="T24" s="168"/>
    </row>
    <row r="25" spans="1:20" s="175" customFormat="1" ht="20" customHeight="1">
      <c r="A25" s="213"/>
      <c r="B25" s="148" t="s">
        <v>137</v>
      </c>
      <c r="C25" s="168"/>
      <c r="D25" s="180" t="s">
        <v>172</v>
      </c>
      <c r="E25" s="180" t="s">
        <v>89</v>
      </c>
      <c r="F25" s="183">
        <v>2</v>
      </c>
      <c r="G25" s="178" t="s">
        <v>173</v>
      </c>
      <c r="H25" s="172" t="s">
        <v>147</v>
      </c>
      <c r="I25" s="181" t="s">
        <v>174</v>
      </c>
      <c r="J25" s="200" t="str">
        <f t="shared" si="0"/>
        <v>业务防火墙-M9010</v>
      </c>
      <c r="K25" s="172" t="str">
        <f>IF(_xlfn.IFNA(VLOOKUP(J25,网络设备!$D:$D,1,FALSE),1)=1,"请修改设备名称列","OK")</f>
        <v>OK</v>
      </c>
      <c r="L25" s="181" t="s">
        <v>174</v>
      </c>
      <c r="M25" s="174" t="s">
        <v>93</v>
      </c>
      <c r="N25" s="174" t="s">
        <v>47</v>
      </c>
      <c r="O25" s="174"/>
      <c r="P25" s="174"/>
      <c r="Q25" s="174" t="s">
        <v>149</v>
      </c>
      <c r="R25" s="174" t="s">
        <v>150</v>
      </c>
      <c r="S25" s="174" t="s">
        <v>965</v>
      </c>
      <c r="T25" s="168"/>
    </row>
    <row r="26" spans="1:20" s="175" customFormat="1" ht="20" customHeight="1">
      <c r="A26" s="213"/>
      <c r="B26" s="148" t="s">
        <v>140</v>
      </c>
      <c r="C26" s="168"/>
      <c r="D26" s="180" t="s">
        <v>175</v>
      </c>
      <c r="E26" s="180" t="s">
        <v>89</v>
      </c>
      <c r="F26" s="183">
        <v>2</v>
      </c>
      <c r="G26" s="178" t="s">
        <v>176</v>
      </c>
      <c r="H26" s="172" t="s">
        <v>147</v>
      </c>
      <c r="I26" s="181" t="s">
        <v>177</v>
      </c>
      <c r="J26" s="200" t="str">
        <f t="shared" si="0"/>
        <v>管理防火墙-SecPath F5000-M</v>
      </c>
      <c r="K26" s="172" t="str">
        <f>IF(_xlfn.IFNA(VLOOKUP(J26,网络设备!$D:$D,1,FALSE),1)=1,"请修改设备名称列","OK")</f>
        <v>OK</v>
      </c>
      <c r="L26" s="181" t="s">
        <v>177</v>
      </c>
      <c r="M26" s="174" t="s">
        <v>93</v>
      </c>
      <c r="N26" s="174" t="s">
        <v>47</v>
      </c>
      <c r="O26" s="174"/>
      <c r="P26" s="174"/>
      <c r="Q26" s="174" t="s">
        <v>149</v>
      </c>
      <c r="R26" s="174" t="s">
        <v>150</v>
      </c>
      <c r="S26" s="174" t="s">
        <v>966</v>
      </c>
      <c r="T26" s="168"/>
    </row>
    <row r="27" spans="1:20" s="175" customFormat="1" ht="20" customHeight="1">
      <c r="A27" s="213"/>
      <c r="B27" s="148" t="s">
        <v>178</v>
      </c>
      <c r="C27" s="168"/>
      <c r="D27" s="180" t="s">
        <v>179</v>
      </c>
      <c r="E27" s="180" t="s">
        <v>89</v>
      </c>
      <c r="F27" s="184">
        <v>4</v>
      </c>
      <c r="G27" s="178" t="s">
        <v>180</v>
      </c>
      <c r="H27" s="172" t="s">
        <v>147</v>
      </c>
      <c r="I27" s="181" t="s">
        <v>160</v>
      </c>
      <c r="J27" s="200" t="str">
        <f t="shared" si="0"/>
        <v>边界交换机-S6900-54HQF-F</v>
      </c>
      <c r="K27" s="172" t="str">
        <f>IF(_xlfn.IFNA(VLOOKUP(J27,网络设备!$D:$D,1,FALSE),1)=1,"请修改设备名称列","OK")</f>
        <v>OK</v>
      </c>
      <c r="L27" s="181" t="s">
        <v>160</v>
      </c>
      <c r="M27" s="174" t="s">
        <v>93</v>
      </c>
      <c r="N27" s="174" t="s">
        <v>47</v>
      </c>
      <c r="O27" s="185"/>
      <c r="P27" s="185"/>
      <c r="Q27" s="174" t="s">
        <v>149</v>
      </c>
      <c r="R27" s="174" t="s">
        <v>150</v>
      </c>
      <c r="S27" s="174" t="s">
        <v>967</v>
      </c>
      <c r="T27" s="168"/>
    </row>
    <row r="28" spans="1:20" s="175" customFormat="1" ht="20" customHeight="1">
      <c r="A28" s="213"/>
      <c r="B28" s="148" t="s">
        <v>181</v>
      </c>
      <c r="C28" s="168"/>
      <c r="D28" s="180" t="s">
        <v>182</v>
      </c>
      <c r="E28" s="180" t="s">
        <v>89</v>
      </c>
      <c r="F28" s="183">
        <v>2</v>
      </c>
      <c r="G28" s="178" t="s">
        <v>183</v>
      </c>
      <c r="H28" s="172" t="s">
        <v>147</v>
      </c>
      <c r="I28" s="181" t="s">
        <v>184</v>
      </c>
      <c r="J28" s="200" t="str">
        <f t="shared" si="0"/>
        <v>IPS-T9008-S</v>
      </c>
      <c r="K28" s="172" t="str">
        <f>IF(_xlfn.IFNA(VLOOKUP(J28,网络设备!$D:$D,1,FALSE),1)=1,"请修改设备名称列","OK")</f>
        <v>OK</v>
      </c>
      <c r="L28" s="181" t="s">
        <v>184</v>
      </c>
      <c r="M28" s="174" t="s">
        <v>93</v>
      </c>
      <c r="N28" s="174" t="s">
        <v>47</v>
      </c>
      <c r="O28" s="174"/>
      <c r="P28" s="174"/>
      <c r="Q28" s="174" t="s">
        <v>149</v>
      </c>
      <c r="R28" s="174" t="s">
        <v>150</v>
      </c>
      <c r="S28" s="174" t="s">
        <v>968</v>
      </c>
      <c r="T28" s="168"/>
    </row>
  </sheetData>
  <mergeCells count="2">
    <mergeCell ref="A2:A13"/>
    <mergeCell ref="A15:A28"/>
  </mergeCells>
  <phoneticPr fontId="5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O43"/>
  <sheetViews>
    <sheetView showGridLines="0" topLeftCell="A33" zoomScale="80" zoomScaleNormal="80" workbookViewId="0">
      <selection activeCell="I34" sqref="I34"/>
    </sheetView>
  </sheetViews>
  <sheetFormatPr defaultColWidth="9" defaultRowHeight="14"/>
  <cols>
    <col min="1" max="1" width="15.33203125" customWidth="1"/>
    <col min="2" max="2" width="16.5" customWidth="1"/>
    <col min="3" max="3" width="13.58203125" customWidth="1"/>
    <col min="4" max="4" width="14.33203125" customWidth="1"/>
    <col min="5" max="5" width="22.33203125" customWidth="1"/>
    <col min="6" max="6" width="18.33203125" customWidth="1"/>
    <col min="7" max="7" width="15.58203125" customWidth="1"/>
    <col min="8" max="8" width="47.58203125" customWidth="1"/>
    <col min="9" max="9" width="104.58203125" customWidth="1"/>
    <col min="10" max="10" width="11.5" customWidth="1"/>
  </cols>
  <sheetData>
    <row r="1" spans="1:15">
      <c r="A1" s="129" t="s">
        <v>65</v>
      </c>
      <c r="B1" s="130" t="str">
        <f>项目信息!C12</f>
        <v>10.13.1.136</v>
      </c>
      <c r="C1" s="130" t="str">
        <f>项目信息!D12</f>
        <v>云调采集机-1</v>
      </c>
    </row>
    <row r="2" spans="1:15">
      <c r="A2" s="129" t="s">
        <v>68</v>
      </c>
      <c r="B2" s="130" t="str">
        <f>项目信息!C13</f>
        <v>10.13.1.137</v>
      </c>
      <c r="C2" s="130" t="str">
        <f>项目信息!D13</f>
        <v>云调采集机-2</v>
      </c>
    </row>
    <row r="5" spans="1:15">
      <c r="A5" s="40" t="s">
        <v>185</v>
      </c>
    </row>
    <row r="6" spans="1:15" s="20" customFormat="1" ht="16.899999999999999" customHeight="1">
      <c r="A6" s="214" t="s">
        <v>186</v>
      </c>
      <c r="B6" s="131" t="s">
        <v>187</v>
      </c>
      <c r="C6" s="131" t="s">
        <v>188</v>
      </c>
      <c r="D6" s="131" t="s">
        <v>189</v>
      </c>
      <c r="E6" s="131" t="s">
        <v>190</v>
      </c>
      <c r="F6" s="131" t="s">
        <v>191</v>
      </c>
      <c r="G6" s="131" t="s">
        <v>192</v>
      </c>
      <c r="I6" s="144"/>
      <c r="J6" s="144"/>
      <c r="K6" s="144"/>
      <c r="L6" s="144"/>
      <c r="M6" s="144"/>
      <c r="N6" s="144"/>
      <c r="O6" s="144"/>
    </row>
    <row r="7" spans="1:15" s="20" customFormat="1" ht="16.899999999999999" customHeight="1">
      <c r="A7" s="214"/>
      <c r="B7" s="132">
        <v>2</v>
      </c>
      <c r="C7" s="132" t="s">
        <v>87</v>
      </c>
      <c r="D7" s="132" t="s">
        <v>193</v>
      </c>
      <c r="E7" s="132" t="s">
        <v>194</v>
      </c>
      <c r="F7" s="133" t="s">
        <v>195</v>
      </c>
      <c r="G7" s="132" t="s">
        <v>196</v>
      </c>
      <c r="I7" s="144"/>
      <c r="J7" s="144"/>
      <c r="K7" s="144"/>
      <c r="L7" s="144"/>
      <c r="M7" s="144"/>
      <c r="N7" s="144"/>
      <c r="O7" s="144"/>
    </row>
    <row r="8" spans="1:15" s="20" customFormat="1" ht="16.899999999999999" customHeight="1">
      <c r="A8" s="214"/>
      <c r="B8" s="132">
        <v>3</v>
      </c>
      <c r="C8" s="132" t="s">
        <v>87</v>
      </c>
      <c r="D8" s="132" t="s">
        <v>197</v>
      </c>
      <c r="E8" s="132" t="s">
        <v>198</v>
      </c>
      <c r="F8" s="133" t="s">
        <v>195</v>
      </c>
      <c r="G8" s="132" t="s">
        <v>196</v>
      </c>
      <c r="I8" s="144"/>
      <c r="J8" s="144"/>
      <c r="K8" s="144"/>
      <c r="L8" s="144"/>
      <c r="M8" s="144"/>
      <c r="N8" s="144"/>
      <c r="O8" s="144"/>
    </row>
    <row r="9" spans="1:15" s="20" customFormat="1" ht="16.899999999999999" customHeight="1">
      <c r="A9" s="214"/>
      <c r="B9" s="132">
        <v>3</v>
      </c>
      <c r="C9" s="132" t="s">
        <v>87</v>
      </c>
      <c r="D9" s="132" t="s">
        <v>199</v>
      </c>
      <c r="E9" s="132" t="s">
        <v>200</v>
      </c>
      <c r="F9" s="133" t="s">
        <v>195</v>
      </c>
      <c r="G9" s="132" t="s">
        <v>196</v>
      </c>
      <c r="H9" s="20" t="s">
        <v>201</v>
      </c>
      <c r="I9" s="144"/>
      <c r="J9" s="144"/>
      <c r="K9" s="144"/>
      <c r="L9" s="144"/>
      <c r="M9" s="144"/>
      <c r="N9" s="144"/>
      <c r="O9" s="144"/>
    </row>
    <row r="10" spans="1:15" s="20" customFormat="1" ht="16.899999999999999" customHeight="1">
      <c r="A10" s="214"/>
      <c r="B10" s="132">
        <v>4</v>
      </c>
      <c r="C10" s="132" t="s">
        <v>87</v>
      </c>
      <c r="D10" s="132" t="s">
        <v>202</v>
      </c>
      <c r="E10" s="132" t="s">
        <v>203</v>
      </c>
      <c r="F10" s="133" t="s">
        <v>195</v>
      </c>
      <c r="G10" s="132" t="s">
        <v>196</v>
      </c>
      <c r="H10" s="20" t="s">
        <v>204</v>
      </c>
      <c r="I10" s="144"/>
      <c r="J10" s="144"/>
      <c r="K10" s="144"/>
      <c r="L10" s="144"/>
      <c r="M10" s="144"/>
      <c r="N10" s="144"/>
      <c r="O10" s="144"/>
    </row>
    <row r="11" spans="1:15" s="20" customFormat="1" ht="16.899999999999999" customHeight="1">
      <c r="A11" s="214"/>
      <c r="B11" s="132">
        <v>4</v>
      </c>
      <c r="C11" s="132" t="s">
        <v>87</v>
      </c>
      <c r="D11" s="132" t="s">
        <v>197</v>
      </c>
      <c r="E11" s="132" t="s">
        <v>205</v>
      </c>
      <c r="F11" s="133" t="s">
        <v>195</v>
      </c>
      <c r="G11" s="132" t="s">
        <v>196</v>
      </c>
      <c r="I11" s="144"/>
      <c r="J11" s="144"/>
      <c r="K11" s="144"/>
      <c r="L11" s="144"/>
      <c r="M11" s="144"/>
      <c r="N11" s="144"/>
      <c r="O11" s="144"/>
    </row>
    <row r="12" spans="1:15" s="20" customFormat="1" ht="16.899999999999999" customHeight="1">
      <c r="A12" s="214"/>
      <c r="B12" s="132">
        <v>4</v>
      </c>
      <c r="C12" s="132" t="s">
        <v>87</v>
      </c>
      <c r="D12" s="132" t="s">
        <v>199</v>
      </c>
      <c r="E12" s="132" t="s">
        <v>206</v>
      </c>
      <c r="F12" s="133" t="s">
        <v>195</v>
      </c>
      <c r="G12" s="132" t="s">
        <v>196</v>
      </c>
      <c r="H12" s="20" t="s">
        <v>207</v>
      </c>
      <c r="I12" s="144"/>
      <c r="J12" s="144"/>
      <c r="K12" s="144"/>
      <c r="L12" s="144"/>
      <c r="M12" s="144"/>
      <c r="N12" s="144"/>
      <c r="O12" s="144"/>
    </row>
    <row r="13" spans="1:15" s="20" customFormat="1" ht="16.899999999999999" customHeight="1">
      <c r="A13" s="214"/>
      <c r="B13" s="132">
        <v>4</v>
      </c>
      <c r="C13" s="132" t="s">
        <v>87</v>
      </c>
      <c r="D13" s="132" t="s">
        <v>199</v>
      </c>
      <c r="E13" s="132" t="s">
        <v>208</v>
      </c>
      <c r="F13" s="133" t="s">
        <v>195</v>
      </c>
      <c r="G13" s="132" t="s">
        <v>196</v>
      </c>
      <c r="H13" s="20" t="s">
        <v>209</v>
      </c>
      <c r="I13" s="144"/>
      <c r="J13" s="144"/>
      <c r="K13" s="144"/>
      <c r="L13" s="144"/>
      <c r="M13" s="144"/>
      <c r="N13" s="144"/>
      <c r="O13" s="144"/>
    </row>
    <row r="14" spans="1:15" s="20" customFormat="1" ht="16.899999999999999" customHeight="1">
      <c r="A14" s="214"/>
      <c r="B14" s="132">
        <v>5</v>
      </c>
      <c r="C14" s="132" t="s">
        <v>87</v>
      </c>
      <c r="D14" s="132" t="s">
        <v>197</v>
      </c>
      <c r="E14" s="132" t="s">
        <v>210</v>
      </c>
      <c r="F14" s="133" t="s">
        <v>195</v>
      </c>
      <c r="G14" s="132" t="s">
        <v>196</v>
      </c>
      <c r="I14" s="144"/>
      <c r="J14" s="144"/>
      <c r="K14" s="144"/>
      <c r="L14" s="144"/>
      <c r="M14" s="144"/>
      <c r="N14" s="144"/>
      <c r="O14" s="144"/>
    </row>
    <row r="15" spans="1:15" s="20" customFormat="1" ht="16.899999999999999" customHeight="1">
      <c r="A15" s="214"/>
      <c r="B15" s="132">
        <v>6</v>
      </c>
      <c r="C15" s="132" t="s">
        <v>87</v>
      </c>
      <c r="D15" s="132" t="s">
        <v>193</v>
      </c>
      <c r="E15" s="132" t="s">
        <v>211</v>
      </c>
      <c r="F15" s="132" t="s">
        <v>212</v>
      </c>
      <c r="G15" s="132" t="s">
        <v>213</v>
      </c>
      <c r="I15" s="144"/>
      <c r="J15" s="144"/>
      <c r="K15" s="144"/>
      <c r="L15" s="144"/>
      <c r="M15" s="144"/>
      <c r="N15" s="144"/>
      <c r="O15" s="144"/>
    </row>
    <row r="16" spans="1:15" s="20" customFormat="1" ht="16.899999999999999" customHeight="1">
      <c r="A16" s="214"/>
      <c r="B16" s="132">
        <v>7</v>
      </c>
      <c r="C16" s="132" t="s">
        <v>87</v>
      </c>
      <c r="D16" s="132" t="s">
        <v>193</v>
      </c>
      <c r="E16" s="132" t="s">
        <v>214</v>
      </c>
      <c r="F16" s="132" t="s">
        <v>215</v>
      </c>
      <c r="G16" s="132" t="s">
        <v>196</v>
      </c>
      <c r="I16" s="144"/>
      <c r="J16" s="144"/>
      <c r="K16" s="144"/>
      <c r="L16" s="144"/>
      <c r="M16" s="144"/>
      <c r="N16" s="144"/>
      <c r="O16" s="144"/>
    </row>
    <row r="17" spans="1:15" s="20" customFormat="1" ht="16.899999999999999" customHeight="1">
      <c r="A17" s="214"/>
      <c r="B17" s="134">
        <v>8</v>
      </c>
      <c r="C17" s="134" t="s">
        <v>87</v>
      </c>
      <c r="D17" s="134" t="s">
        <v>193</v>
      </c>
      <c r="E17" s="134" t="s">
        <v>216</v>
      </c>
      <c r="F17" s="134" t="s">
        <v>217</v>
      </c>
      <c r="G17" s="132" t="s">
        <v>196</v>
      </c>
      <c r="I17" s="144"/>
      <c r="J17" s="144"/>
      <c r="K17" s="144"/>
      <c r="L17" s="144"/>
      <c r="M17" s="144"/>
      <c r="N17" s="144"/>
      <c r="O17" s="144"/>
    </row>
    <row r="18" spans="1:15" s="20" customFormat="1" ht="16.899999999999999" customHeight="1">
      <c r="A18" s="135"/>
      <c r="B18" s="136"/>
      <c r="C18" s="136"/>
      <c r="D18" s="136"/>
      <c r="E18" s="136"/>
      <c r="F18" s="136"/>
      <c r="G18" s="136"/>
      <c r="I18" s="144"/>
      <c r="J18" s="144"/>
      <c r="K18" s="144"/>
      <c r="L18" s="144"/>
      <c r="M18" s="144"/>
      <c r="N18" s="144"/>
      <c r="O18" s="144"/>
    </row>
    <row r="19" spans="1:15">
      <c r="A19" s="137" t="s">
        <v>218</v>
      </c>
    </row>
    <row r="20" spans="1:15">
      <c r="A20" s="138" t="s">
        <v>219</v>
      </c>
    </row>
    <row r="21" spans="1:15">
      <c r="A21" s="199" t="s">
        <v>220</v>
      </c>
    </row>
    <row r="22" spans="1:15">
      <c r="A22" s="199" t="s">
        <v>221</v>
      </c>
    </row>
    <row r="23" spans="1:15">
      <c r="A23" s="199" t="s">
        <v>222</v>
      </c>
    </row>
    <row r="24" spans="1:15">
      <c r="A24" s="199" t="s">
        <v>223</v>
      </c>
    </row>
    <row r="25" spans="1:15">
      <c r="A25" s="139" t="s">
        <v>224</v>
      </c>
    </row>
    <row r="28" spans="1:15">
      <c r="A28" s="40" t="s">
        <v>225</v>
      </c>
    </row>
    <row r="29" spans="1:15">
      <c r="A29" s="199" t="s">
        <v>226</v>
      </c>
    </row>
    <row r="30" spans="1:15">
      <c r="A30" s="199" t="s">
        <v>227</v>
      </c>
    </row>
    <row r="31" spans="1:15">
      <c r="A31" s="139" t="s">
        <v>224</v>
      </c>
    </row>
    <row r="33" spans="1:8" ht="45" customHeight="1"/>
    <row r="34" spans="1:8" ht="22.5" customHeight="1">
      <c r="A34" s="40" t="s">
        <v>228</v>
      </c>
      <c r="C34" s="136"/>
    </row>
    <row r="35" spans="1:8" ht="175.9" customHeight="1">
      <c r="A35" s="140" t="s">
        <v>229</v>
      </c>
      <c r="B35" s="216" t="s">
        <v>230</v>
      </c>
      <c r="C35" s="216"/>
      <c r="D35" s="216"/>
      <c r="E35" s="216" t="s">
        <v>231</v>
      </c>
      <c r="F35" s="216"/>
      <c r="G35" s="216"/>
      <c r="H35" s="141" t="s">
        <v>28</v>
      </c>
    </row>
    <row r="36" spans="1:8" ht="150" customHeight="1">
      <c r="A36" s="142" t="s">
        <v>232</v>
      </c>
      <c r="B36" s="215" t="s">
        <v>233</v>
      </c>
      <c r="C36" s="215"/>
      <c r="D36" s="215"/>
      <c r="E36" s="215" t="s">
        <v>234</v>
      </c>
      <c r="F36" s="215"/>
      <c r="G36" s="215"/>
      <c r="H36" s="143"/>
    </row>
    <row r="37" spans="1:8" ht="211.9" customHeight="1">
      <c r="A37" s="142" t="s">
        <v>235</v>
      </c>
      <c r="B37" s="215" t="s">
        <v>236</v>
      </c>
      <c r="C37" s="215"/>
      <c r="D37" s="215"/>
      <c r="E37" s="215" t="s">
        <v>237</v>
      </c>
      <c r="F37" s="215"/>
      <c r="G37" s="215"/>
      <c r="H37" s="143"/>
    </row>
    <row r="38" spans="1:8" ht="157.9" customHeight="1">
      <c r="A38" s="142" t="s">
        <v>238</v>
      </c>
      <c r="B38" s="215" t="s">
        <v>239</v>
      </c>
      <c r="C38" s="215"/>
      <c r="D38" s="215"/>
      <c r="E38" s="215" t="s">
        <v>240</v>
      </c>
      <c r="F38" s="215"/>
      <c r="G38" s="215"/>
      <c r="H38" s="143" t="s">
        <v>241</v>
      </c>
    </row>
    <row r="39" spans="1:8" ht="246" customHeight="1">
      <c r="A39" s="142" t="s">
        <v>238</v>
      </c>
      <c r="B39" s="215" t="s">
        <v>242</v>
      </c>
      <c r="C39" s="215"/>
      <c r="D39" s="215"/>
      <c r="E39" s="215" t="s">
        <v>243</v>
      </c>
      <c r="F39" s="215"/>
      <c r="G39" s="215"/>
      <c r="H39" s="143" t="s">
        <v>244</v>
      </c>
    </row>
    <row r="40" spans="1:8" ht="92.65" customHeight="1">
      <c r="A40" s="142" t="s">
        <v>245</v>
      </c>
      <c r="B40" s="215" t="s">
        <v>246</v>
      </c>
      <c r="C40" s="215"/>
      <c r="D40" s="215"/>
      <c r="E40" s="215" t="s">
        <v>247</v>
      </c>
      <c r="F40" s="215"/>
      <c r="G40" s="215"/>
      <c r="H40" s="143"/>
    </row>
    <row r="41" spans="1:8" ht="132.65" customHeight="1">
      <c r="A41" s="142" t="s">
        <v>248</v>
      </c>
      <c r="B41" s="215" t="s">
        <v>249</v>
      </c>
      <c r="C41" s="215"/>
      <c r="D41" s="215"/>
      <c r="E41" s="215" t="s">
        <v>250</v>
      </c>
      <c r="F41" s="215"/>
      <c r="G41" s="215"/>
      <c r="H41" s="143"/>
    </row>
    <row r="42" spans="1:8" ht="168.4" customHeight="1">
      <c r="A42" s="142" t="s">
        <v>251</v>
      </c>
      <c r="B42" s="215" t="s">
        <v>252</v>
      </c>
      <c r="C42" s="215"/>
      <c r="D42" s="215"/>
      <c r="E42" s="215" t="s">
        <v>253</v>
      </c>
      <c r="F42" s="215"/>
      <c r="G42" s="215"/>
      <c r="H42" s="143"/>
    </row>
    <row r="43" spans="1:8" ht="168.4" customHeight="1">
      <c r="A43" s="142" t="s">
        <v>91</v>
      </c>
      <c r="B43" s="215" t="s">
        <v>254</v>
      </c>
      <c r="C43" s="215"/>
      <c r="D43" s="215"/>
      <c r="E43" s="215" t="s">
        <v>255</v>
      </c>
      <c r="F43" s="215"/>
      <c r="G43" s="215"/>
      <c r="H43" s="143"/>
    </row>
  </sheetData>
  <autoFilter ref="B6:G17" xr:uid="{00000000-0009-0000-0000-000003000000}"/>
  <mergeCells count="19">
    <mergeCell ref="B43:D43"/>
    <mergeCell ref="E43:G43"/>
    <mergeCell ref="B38:D38"/>
    <mergeCell ref="E38:G38"/>
    <mergeCell ref="B39:D39"/>
    <mergeCell ref="E39:G39"/>
    <mergeCell ref="B40:D40"/>
    <mergeCell ref="E40:G40"/>
    <mergeCell ref="A6:A17"/>
    <mergeCell ref="B41:D41"/>
    <mergeCell ref="E41:G41"/>
    <mergeCell ref="B42:D42"/>
    <mergeCell ref="E42:G42"/>
    <mergeCell ref="B35:D35"/>
    <mergeCell ref="E35:G35"/>
    <mergeCell ref="B36:D36"/>
    <mergeCell ref="E36:G36"/>
    <mergeCell ref="B37:D37"/>
    <mergeCell ref="E37:G37"/>
  </mergeCells>
  <phoneticPr fontId="51" type="noConversion"/>
  <hyperlinks>
    <hyperlink ref="F7" r:id="rId1" xr:uid="{00000000-0004-0000-0300-000000000000}"/>
    <hyperlink ref="F8:F14" r:id="rId2" display="Ctyun@20220801" xr:uid="{00000000-0004-0000-0300-000001000000}"/>
    <hyperlink ref="F11" r:id="rId3" xr:uid="{00000000-0004-0000-0300-000002000000}"/>
    <hyperlink ref="F12" r:id="rId4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R36"/>
  <sheetViews>
    <sheetView tabSelected="1" workbookViewId="0">
      <pane xSplit="3" topLeftCell="G1" activePane="topRight" state="frozen"/>
      <selection pane="topRight" activeCell="H19" sqref="H19"/>
    </sheetView>
  </sheetViews>
  <sheetFormatPr defaultColWidth="9.08203125" defaultRowHeight="15.75" customHeight="1"/>
  <cols>
    <col min="1" max="1" width="5.58203125" style="86" customWidth="1"/>
    <col min="2" max="2" width="29.5" style="86" customWidth="1"/>
    <col min="3" max="4" width="42.58203125" style="86" customWidth="1"/>
    <col min="5" max="5" width="48.5" style="89" customWidth="1"/>
    <col min="6" max="6" width="25" style="86" customWidth="1"/>
    <col min="7" max="7" width="25.5" style="86" customWidth="1"/>
    <col min="8" max="8" width="9.58203125" style="87" customWidth="1"/>
    <col min="9" max="9" width="21.58203125" style="87" customWidth="1"/>
    <col min="10" max="10" width="14.5" style="118" customWidth="1"/>
    <col min="11" max="11" width="10.5" style="118" customWidth="1"/>
    <col min="12" max="12" width="7.5" customWidth="1"/>
    <col min="13" max="13" width="9.08203125" style="91"/>
    <col min="17" max="17" width="9" style="88" customWidth="1"/>
    <col min="18" max="18" width="18.5" customWidth="1"/>
  </cols>
  <sheetData>
    <row r="1" spans="1:18" s="116" customFormat="1" ht="28">
      <c r="A1" s="119" t="s">
        <v>72</v>
      </c>
      <c r="B1" s="120" t="s">
        <v>256</v>
      </c>
      <c r="C1" s="120" t="s">
        <v>257</v>
      </c>
      <c r="D1" s="121" t="s">
        <v>912</v>
      </c>
      <c r="E1" s="121" t="s">
        <v>259</v>
      </c>
      <c r="F1" s="120" t="s">
        <v>905</v>
      </c>
      <c r="G1" s="120" t="s">
        <v>260</v>
      </c>
      <c r="H1" s="124" t="s">
        <v>261</v>
      </c>
      <c r="I1" s="124" t="s">
        <v>262</v>
      </c>
      <c r="J1" s="124" t="s">
        <v>263</v>
      </c>
      <c r="K1" s="124" t="s">
        <v>264</v>
      </c>
      <c r="L1" s="121" t="s">
        <v>265</v>
      </c>
      <c r="M1" s="121" t="s">
        <v>913</v>
      </c>
      <c r="N1" s="121" t="s">
        <v>917</v>
      </c>
      <c r="O1" s="121" t="s">
        <v>902</v>
      </c>
      <c r="P1" s="121" t="s">
        <v>916</v>
      </c>
      <c r="Q1" s="124" t="s">
        <v>268</v>
      </c>
      <c r="R1" s="203" t="s">
        <v>904</v>
      </c>
    </row>
    <row r="2" spans="1:18" s="117" customFormat="1" ht="11.65" customHeight="1">
      <c r="A2" s="122">
        <v>1</v>
      </c>
      <c r="B2" s="123" t="s">
        <v>269</v>
      </c>
      <c r="C2" s="100" t="s">
        <v>270</v>
      </c>
      <c r="D2" s="100" t="str">
        <f t="shared" ref="D2:D36" si="0">IF(LEN(B2)-LEN(SUBSTITUTE(B2,"-",""))&lt;&gt;1,MID(B2,1,FIND("$",SUBSTITUTE(B2,"-","$",LEN(B2)-LEN(SUBSTITUTE(B2,"-",""))),1)-1),MID(B2,1,FIND("-",B2,1)-1))&amp;"-"&amp;F2&amp;IF(R2="","","-"&amp;R2)</f>
        <v>核心交换机-S12508G-AF</v>
      </c>
      <c r="E2" s="100" t="str">
        <f t="shared" ref="E2:E11" si="1">_xlfn.IFS(Q2="独立","",Q2="M1",MID(C2,1,FIND("$",SUBSTITUTE(C2,"-","$",2)))&amp;MID(C2,FIND("%",SUBSTITUTE(C2,"-","%",2))+1,FIND("$",SUBSTITUTE(C2,"-","$",4))-1-FIND("%",SUBSTITUTE(C2,"-","%",2)))&amp;"_"&amp;MID(C3,FIND("%",SUBSTITUTE(C3,"-","%",2))+1,FIND("$",SUBSTITUTE(C3,"-","$",4))-1-FIND("%",SUBSTITUTE(C3,"-","%",2)))&amp;"-"&amp;MID(C2,FIND("$",SUBSTITUTE(C2,"-","$",4))+1,FIND("$",SUBSTITUTE(C2,"-","$",6))-FIND("$",SUBSTITUTE(C2,"-","$",4))-1)&amp;"-"&amp;Q2&amp;IF(RIGHT(C2,2)=RIGHT(C3,2),MID(C2,FIND("^",SUBSTITUTE(C2,"-","^",6)),LEN(C2)-FIND("^",SUBSTITUTE(C2,"-","^",5))+1),MID(C2,FIND("^",SUBSTITUTE(C2,"-","^",6)),LEN(C2)-FIND("^",SUBSTITUTE(C2,"-","^",5))+1)&amp;"_"&amp;RIGHT(C3,2)),Q2="M2",MID(C1,1,FIND("$",SUBSTITUTE(C1,"-","$",2)))&amp;MID(C1,FIND("%",SUBSTITUTE(C1,"-","%",2))+1,FIND("$",SUBSTITUTE(C1,"-","$",4))-1-FIND("%",SUBSTITUTE(C1,"-","%",2)))&amp;"_"&amp;MID(C2,FIND("%",SUBSTITUTE(C2,"-","%",2))+1,FIND("$",SUBSTITUTE(C2,"-","$",4))-1-FIND("%",SUBSTITUTE(C2,"-","%",2)))&amp;"-"&amp;MID(C1,FIND("$",SUBSTITUTE(C1,"-","$",4))+1,FIND("$",SUBSTITUTE(C1,"-","$",6))-FIND("$",SUBSTITUTE(C1,"-","$",4))-1)&amp;"-"&amp;Q2&amp;IF(RIGHT(C1,2)=RIGHT(C2,2),MID(C1,FIND("^",SUBSTITUTE(C1,"-","^",6)),LEN(C1)-FIND("^",SUBSTITUTE(C1,"-","^",5))+1),MID(C1,FIND("^",SUBSTITUTE(C1,"-","^",6)),LEN(C1)-FIND("^",SUBSTITUTE(C1,"-","^",5))+1)&amp;"_"&amp;RIGHT(C2,2)),Q2="H1",MID(C2,1,FIND("$",SUBSTITUTE(C2,"-","$",2)))&amp;MID(C2,FIND("%",SUBSTITUTE(C2,"-","%",2))+1,FIND("$",SUBSTITUTE(C2,"-","$",4))-1-FIND("%",SUBSTITUTE(C2,"-","%",2)))&amp;"_"&amp;MID(C3,FIND("%",SUBSTITUTE(C3,"-","%",2))+1,FIND("$",SUBSTITUTE(C3,"-","$",4))-1-FIND("%",SUBSTITUTE(C3,"-","%",2)))&amp;"-"&amp;MID(C2,FIND("$",SUBSTITUTE(C2,"-","$",4))+1,FIND("$",SUBSTITUTE(C2,"-","$",6))-FIND("$",SUBSTITUTE(C2,"-","$",4))-1)&amp;"-"&amp;Q2&amp;IF(RIGHT(C2,2)=RIGHT(C3,2),MID(C2,FIND("^",SUBSTITUTE(C2,"-","^",6)),LEN(C2)-FIND("^",SUBSTITUTE(C2,"-","^",5))+1),MID(C2,FIND("^",SUBSTITUTE(C2,"-","^",6)),LEN(C2)-FIND("^",SUBSTITUTE(C2,"-","^",5))+1)&amp;"_"&amp;RIGHT(C3,2)),Q2="H2",MID(C1,1,FIND("$",SUBSTITUTE(C1,"-","$",2)))&amp;MID(C1,FIND("%",SUBSTITUTE(C1,"-","%",2))+1,FIND("$",SUBSTITUTE(C1,"-","$",4))-1-FIND("%",SUBSTITUTE(C1,"-","%",2)))&amp;"_"&amp;MID(C2,FIND("%",SUBSTITUTE(C2,"-","%",2))+1,FIND("$",SUBSTITUTE(C2,"-","$",4))-1-FIND("%",SUBSTITUTE(C2,"-","%",2)))&amp;"-"&amp;MID(C1,FIND("$",SUBSTITUTE(C1,"-","$",4))+1,FIND("$",SUBSTITUTE(C1,"-","$",6))-FIND("$",SUBSTITUTE(C1,"-","$",4))-1)&amp;"-"&amp;Q2&amp;IF(RIGHT(C1,2)=RIGHT(C2,2),MID(C1,FIND("^",SUBSTITUTE(C1,"-","^",6)),LEN(C1)-FIND("^",SUBSTITUTE(C1,"-","^",5))+1),MID(C1,FIND("^",SUBSTITUTE(C1,"-","^",6)),LEN(C1)-FIND("^",SUBSTITUTE(C1,"-","^",5))+1)&amp;"_"&amp;RIGHT(C2,2)),Q2="堆叠1",MID(C2,1,FIND("$",SUBSTITUTE(C2,"-","$",2)))&amp;MID(C2,FIND("%",SUBSTITUTE(C2,"-","%",2))+1,FIND("$",SUBSTITUTE(C2,"-","$",4))-1-FIND("%",SUBSTITUTE(C2,"-","%",2)))&amp;"_"&amp;MID(C3,FIND("%",SUBSTITUTE(C3,"-","%",2))+1,FIND("$",SUBSTITUTE(C3,"-","$",4))-1-FIND("%",SUBSTITUTE(C3,"-","%",2)))&amp;"-"&amp;MID(C2,FIND("$",SUBSTITUTE(C2,"-","$",4))+1,FIND("$",SUBSTITUTE(C2,"-","$",6))-FIND("$",SUBSTITUTE(C2,"-","$",4))-1)&amp;IF(RIGHT(C2,2)=RIGHT(C3,2),MID(C2,FIND("^",SUBSTITUTE(C2,"-","^",6)),LEN(C2)-FIND("^",SUBSTITUTE(C2,"-","^",5))+1),MID(C2,FIND("^",SUBSTITUTE(C2,"-","^",6)),LEN(C2)-FIND("^",SUBSTITUTE(C2,"-","^",5))+1)&amp;"_"&amp;RIGHT(C3,2)),Q2="堆叠2",MID(C1,1,FIND("$",SUBSTITUTE(C1,"-","$",2)))&amp;MID(C1,FIND("%",SUBSTITUTE(C1,"-","%",2))+1,FIND("$",SUBSTITUTE(C1,"-","$",4))-1-FIND("%",SUBSTITUTE(C1,"-","%",2)))&amp;"_"&amp;MID(C2,FIND("%",SUBSTITUTE(C2,"-","%",2))+1,FIND("$",SUBSTITUTE(C2,"-","$",4))-1-FIND("%",SUBSTITUTE(C2,"-","%",2)))&amp;"-"&amp;MID(C1,FIND("$",SUBSTITUTE(C1,"-","$",4))+1,FIND("$",SUBSTITUTE(C1,"-","$",6))-FIND("$",SUBSTITUTE(C1,"-","$",4))-1)&amp;IF(RIGHT(C1,2)=RIGHT(C2,2),MID(C1,FIND("^",SUBSTITUTE(C1,"-","^",6)),LEN(C1)-FIND("^",SUBSTITUTE(C1,"-","^",5))+1),MID(C1,FIND("^",SUBSTITUTE(C1,"-","^",6)),LEN(C1)-FIND("^",SUBSTITUTE(C1,"-","^",5))+1)&amp;"_"&amp;RIGHT(C2,2)))</f>
        <v/>
      </c>
      <c r="F2" s="100" t="s">
        <v>148</v>
      </c>
      <c r="G2" s="125"/>
      <c r="H2" s="126">
        <v>100</v>
      </c>
      <c r="I2" s="127" t="s">
        <v>919</v>
      </c>
      <c r="J2" s="127" t="s">
        <v>271</v>
      </c>
      <c r="K2" s="127" t="s">
        <v>954</v>
      </c>
      <c r="L2" s="128" t="str">
        <f t="shared" ref="L2:L36" si="2">RIGHT(C2,2)</f>
        <v>06</v>
      </c>
      <c r="M2" s="128" t="str">
        <f t="shared" ref="M2:M36" si="3">IF(RIGHT(MID(C2,FIND("$",SUBSTITUTE(C2,"-","$",2))+1,4),1)="-",MID(C2,FIND("$",SUBSTITUTE(C2,"-","$",2))+1,3),IF(RIGHT(MID(C2,FIND("$",SUBSTITUTE(C2,"-","$",2))+1,2),1)="-",IF(ISNUMBER(--MID(C2,FIND("$",SUBSTITUTE(C2,"-","$",2))+1,1)),"0"&amp;MID(C2,FIND("$",SUBSTITUTE(C2,"-","$",2))+1,1),MID(C2,FIND("$",SUBSTITUTE(C2,"-","$",2))+1,1)),MID(C2,FIND("$",SUBSTITUTE(C2,"-","$",2))+1,2))&amp;"列"&amp;MID(C2,FIND("$",SUBSTITUTE(C2,"-","$",3))+1,2))</f>
        <v>04列01</v>
      </c>
      <c r="N2" s="128" t="str">
        <f t="shared" ref="N2:N36" si="4">MID(C2,FIND("$",SUBSTITUTE(C2,"-","$",_xlfn.IFS(LEN(C2)-LEN(SUBSTITUTE(C2,"-",""))=7,7,LEN(C2)-LEN(SUBSTITUTE(C2,"-",""))=6,6,LEN(C2)-LEN(SUBSTITUTE(C2,"-",""))=5,5)))+1,2)</f>
        <v>12</v>
      </c>
      <c r="O2" s="128" t="str">
        <f t="shared" ref="O2:O36" si="5">MID(C2,FIND("$",SUBSTITUTE(C2,"-","$",1))+1,FIND("$",SUBSTITUTE(C2,"-","$",1))-2)</f>
        <v>122</v>
      </c>
      <c r="P2" s="128" t="str">
        <f t="shared" ref="P2:P36" si="6">_xlfn.IFS(LEN(C2)-LEN(SUBSTITUTE(C2,"-",""))=7,MID(C2,FIND("$",SUBSTITUTE(C2,"-","$",5))+1,FIND("$",SUBSTITUTE(C2,"-","$",1))-2),LEN(C2)-LEN(SUBSTITUTE(C2,"-",""))=6,MID(C2,FIND("$",SUBSTITUTE(C2,"-","$",4))+1,FIND("$",SUBSTITUTE(C2,"-","$",1))-2),LEN(C2)-LEN(SUBSTITUTE(C2,"-",""))=5,MID(C2,FIND("$",SUBSTITUTE(C2,"-","$",3))+1,FIND("$",SUBSTITUTE(C2,"-","$",1))-2))</f>
        <v>CSW</v>
      </c>
      <c r="Q2" s="103" t="s">
        <v>272</v>
      </c>
      <c r="R2" s="114"/>
    </row>
    <row r="3" spans="1:18" s="117" customFormat="1" ht="12">
      <c r="A3" s="122">
        <v>2</v>
      </c>
      <c r="B3" s="123" t="s">
        <v>273</v>
      </c>
      <c r="C3" s="100" t="s">
        <v>274</v>
      </c>
      <c r="D3" s="100" t="str">
        <f t="shared" si="0"/>
        <v>核心交换机-S12508G-AF</v>
      </c>
      <c r="E3" s="100" t="str">
        <f t="shared" si="1"/>
        <v/>
      </c>
      <c r="F3" s="100" t="s">
        <v>148</v>
      </c>
      <c r="G3" s="125"/>
      <c r="H3" s="126">
        <v>100</v>
      </c>
      <c r="I3" s="127" t="s">
        <v>920</v>
      </c>
      <c r="J3" s="127" t="s">
        <v>271</v>
      </c>
      <c r="K3" s="127" t="s">
        <v>954</v>
      </c>
      <c r="L3" s="128" t="str">
        <f t="shared" si="2"/>
        <v>06</v>
      </c>
      <c r="M3" s="128" t="str">
        <f t="shared" si="3"/>
        <v>04列03</v>
      </c>
      <c r="N3" s="128" t="str">
        <f t="shared" si="4"/>
        <v>12</v>
      </c>
      <c r="O3" s="128" t="str">
        <f t="shared" si="5"/>
        <v>122</v>
      </c>
      <c r="P3" s="128" t="str">
        <f t="shared" si="6"/>
        <v>CSW</v>
      </c>
      <c r="Q3" s="103" t="s">
        <v>272</v>
      </c>
      <c r="R3" s="114"/>
    </row>
    <row r="4" spans="1:18" s="117" customFormat="1" ht="12">
      <c r="A4" s="122">
        <v>3</v>
      </c>
      <c r="B4" s="123" t="s">
        <v>275</v>
      </c>
      <c r="C4" s="100" t="s">
        <v>276</v>
      </c>
      <c r="D4" s="100" t="str">
        <f t="shared" si="0"/>
        <v>业务防火墙-M9010</v>
      </c>
      <c r="E4" s="100" t="str">
        <f t="shared" si="1"/>
        <v>HAZZ-122-4-04_4-05-A1P1-CFW-H1-HM9010-20U06</v>
      </c>
      <c r="F4" s="100" t="s">
        <v>174</v>
      </c>
      <c r="G4" s="125"/>
      <c r="H4" s="126">
        <v>100</v>
      </c>
      <c r="I4" s="127" t="s">
        <v>921</v>
      </c>
      <c r="J4" s="127" t="s">
        <v>271</v>
      </c>
      <c r="K4" s="127" t="s">
        <v>954</v>
      </c>
      <c r="L4" s="128" t="str">
        <f t="shared" si="2"/>
        <v>06</v>
      </c>
      <c r="M4" s="128" t="str">
        <f t="shared" si="3"/>
        <v>04列04</v>
      </c>
      <c r="N4" s="128" t="str">
        <f t="shared" si="4"/>
        <v>20</v>
      </c>
      <c r="O4" s="128" t="str">
        <f t="shared" si="5"/>
        <v>122</v>
      </c>
      <c r="P4" s="128" t="str">
        <f t="shared" si="6"/>
        <v>CFW</v>
      </c>
      <c r="Q4" s="103" t="s">
        <v>277</v>
      </c>
      <c r="R4" s="114"/>
    </row>
    <row r="5" spans="1:18" s="117" customFormat="1" ht="12">
      <c r="A5" s="122">
        <v>4</v>
      </c>
      <c r="B5" s="123" t="s">
        <v>278</v>
      </c>
      <c r="C5" s="100" t="s">
        <v>279</v>
      </c>
      <c r="D5" s="100" t="str">
        <f t="shared" si="0"/>
        <v>业务防火墙-M9010</v>
      </c>
      <c r="E5" s="100" t="str">
        <f t="shared" si="1"/>
        <v>HAZZ-122-4-04_4-05-A1P1-CFW-H2-HM9010-20U06</v>
      </c>
      <c r="F5" s="100" t="s">
        <v>174</v>
      </c>
      <c r="G5" s="125"/>
      <c r="H5" s="126">
        <v>100</v>
      </c>
      <c r="I5" s="127" t="s">
        <v>922</v>
      </c>
      <c r="J5" s="127" t="s">
        <v>271</v>
      </c>
      <c r="K5" s="127" t="s">
        <v>954</v>
      </c>
      <c r="L5" s="128" t="str">
        <f t="shared" si="2"/>
        <v>06</v>
      </c>
      <c r="M5" s="128" t="str">
        <f t="shared" si="3"/>
        <v>04列05</v>
      </c>
      <c r="N5" s="128" t="str">
        <f t="shared" si="4"/>
        <v>20</v>
      </c>
      <c r="O5" s="128" t="str">
        <f t="shared" si="5"/>
        <v>122</v>
      </c>
      <c r="P5" s="128" t="str">
        <f t="shared" si="6"/>
        <v>CFW</v>
      </c>
      <c r="Q5" s="103" t="s">
        <v>280</v>
      </c>
      <c r="R5" s="114"/>
    </row>
    <row r="6" spans="1:18" s="117" customFormat="1" ht="12">
      <c r="A6" s="122">
        <v>5</v>
      </c>
      <c r="B6" s="123" t="s">
        <v>281</v>
      </c>
      <c r="C6" s="100" t="s">
        <v>282</v>
      </c>
      <c r="D6" s="100" t="str">
        <f t="shared" si="0"/>
        <v>IPS-T9008-S</v>
      </c>
      <c r="E6" s="100" t="str">
        <f t="shared" si="1"/>
        <v>HAZZ-122-4-06_4-07-A1P1-IPS-H1-HT9008-13U06</v>
      </c>
      <c r="F6" s="100" t="s">
        <v>184</v>
      </c>
      <c r="G6" s="125"/>
      <c r="H6" s="126">
        <v>100</v>
      </c>
      <c r="I6" s="127" t="s">
        <v>923</v>
      </c>
      <c r="J6" s="127" t="s">
        <v>271</v>
      </c>
      <c r="K6" s="127" t="s">
        <v>954</v>
      </c>
      <c r="L6" s="128" t="str">
        <f t="shared" si="2"/>
        <v>06</v>
      </c>
      <c r="M6" s="128" t="str">
        <f t="shared" si="3"/>
        <v>04列06</v>
      </c>
      <c r="N6" s="128" t="str">
        <f t="shared" si="4"/>
        <v>13</v>
      </c>
      <c r="O6" s="128" t="str">
        <f t="shared" si="5"/>
        <v>122</v>
      </c>
      <c r="P6" s="128" t="str">
        <f t="shared" si="6"/>
        <v>IPS</v>
      </c>
      <c r="Q6" s="103" t="s">
        <v>277</v>
      </c>
      <c r="R6" s="114"/>
    </row>
    <row r="7" spans="1:18" s="117" customFormat="1" ht="12">
      <c r="A7" s="122">
        <v>6</v>
      </c>
      <c r="B7" s="123" t="s">
        <v>283</v>
      </c>
      <c r="C7" s="100" t="s">
        <v>284</v>
      </c>
      <c r="D7" s="100" t="str">
        <f t="shared" si="0"/>
        <v>IPS-T9008-S</v>
      </c>
      <c r="E7" s="100" t="str">
        <f t="shared" si="1"/>
        <v>HAZZ-122-4-06_4-07-A1P1-IPS-H2-HT9008-13U06</v>
      </c>
      <c r="F7" s="100" t="s">
        <v>184</v>
      </c>
      <c r="G7" s="125"/>
      <c r="H7" s="126">
        <v>100</v>
      </c>
      <c r="I7" s="127" t="s">
        <v>924</v>
      </c>
      <c r="J7" s="127" t="s">
        <v>271</v>
      </c>
      <c r="K7" s="127" t="s">
        <v>954</v>
      </c>
      <c r="L7" s="128" t="str">
        <f t="shared" si="2"/>
        <v>06</v>
      </c>
      <c r="M7" s="128" t="str">
        <f t="shared" si="3"/>
        <v>04列07</v>
      </c>
      <c r="N7" s="128" t="str">
        <f t="shared" si="4"/>
        <v>13</v>
      </c>
      <c r="O7" s="128" t="str">
        <f t="shared" si="5"/>
        <v>122</v>
      </c>
      <c r="P7" s="128" t="str">
        <f t="shared" si="6"/>
        <v>IPS</v>
      </c>
      <c r="Q7" s="103" t="s">
        <v>280</v>
      </c>
      <c r="R7" s="114"/>
    </row>
    <row r="8" spans="1:18" s="117" customFormat="1" ht="12">
      <c r="A8" s="122">
        <v>7</v>
      </c>
      <c r="B8" s="123" t="s">
        <v>285</v>
      </c>
      <c r="C8" s="100" t="s">
        <v>286</v>
      </c>
      <c r="D8" s="100" t="str">
        <f t="shared" si="0"/>
        <v>边界交换机-S6900-54HQF-F</v>
      </c>
      <c r="E8" s="100" t="str">
        <f t="shared" si="1"/>
        <v>HAZZ-122-4-01_4-03-A1P1-ASW-M1-H6900-01U40</v>
      </c>
      <c r="F8" s="100" t="s">
        <v>160</v>
      </c>
      <c r="G8" s="125"/>
      <c r="H8" s="126">
        <v>100</v>
      </c>
      <c r="I8" s="127" t="s">
        <v>925</v>
      </c>
      <c r="J8" s="127" t="s">
        <v>271</v>
      </c>
      <c r="K8" s="127" t="s">
        <v>954</v>
      </c>
      <c r="L8" s="128" t="str">
        <f t="shared" si="2"/>
        <v>40</v>
      </c>
      <c r="M8" s="128" t="str">
        <f t="shared" si="3"/>
        <v>04列01</v>
      </c>
      <c r="N8" s="128" t="str">
        <f t="shared" si="4"/>
        <v>01</v>
      </c>
      <c r="O8" s="128" t="str">
        <f t="shared" si="5"/>
        <v>122</v>
      </c>
      <c r="P8" s="128" t="str">
        <f t="shared" si="6"/>
        <v>ASW</v>
      </c>
      <c r="Q8" s="103" t="s">
        <v>287</v>
      </c>
      <c r="R8" s="114"/>
    </row>
    <row r="9" spans="1:18" s="117" customFormat="1" ht="12">
      <c r="A9" s="122">
        <v>8</v>
      </c>
      <c r="B9" s="123" t="s">
        <v>288</v>
      </c>
      <c r="C9" s="100" t="s">
        <v>289</v>
      </c>
      <c r="D9" s="100" t="str">
        <f t="shared" si="0"/>
        <v>边界交换机-S6900-54HQF-F</v>
      </c>
      <c r="E9" s="100" t="str">
        <f t="shared" si="1"/>
        <v>HAZZ-122-4-01_4-03-A1P1-ASW-M2-H6900-01U40</v>
      </c>
      <c r="F9" s="100" t="s">
        <v>160</v>
      </c>
      <c r="G9" s="125"/>
      <c r="H9" s="126">
        <v>100</v>
      </c>
      <c r="I9" s="127" t="s">
        <v>926</v>
      </c>
      <c r="J9" s="127" t="s">
        <v>271</v>
      </c>
      <c r="K9" s="127" t="s">
        <v>954</v>
      </c>
      <c r="L9" s="128" t="str">
        <f t="shared" si="2"/>
        <v>40</v>
      </c>
      <c r="M9" s="128" t="str">
        <f t="shared" si="3"/>
        <v>04列03</v>
      </c>
      <c r="N9" s="128" t="str">
        <f t="shared" si="4"/>
        <v>01</v>
      </c>
      <c r="O9" s="128" t="str">
        <f t="shared" si="5"/>
        <v>122</v>
      </c>
      <c r="P9" s="128" t="str">
        <f t="shared" si="6"/>
        <v>ASW</v>
      </c>
      <c r="Q9" s="103" t="s">
        <v>290</v>
      </c>
      <c r="R9" s="114"/>
    </row>
    <row r="10" spans="1:18" s="117" customFormat="1" ht="12">
      <c r="A10" s="122">
        <v>9</v>
      </c>
      <c r="B10" s="123" t="s">
        <v>291</v>
      </c>
      <c r="C10" s="100" t="s">
        <v>292</v>
      </c>
      <c r="D10" s="100" t="str">
        <f t="shared" si="0"/>
        <v>边界交换机-S6900-54HQF-F</v>
      </c>
      <c r="E10" s="100" t="str">
        <f t="shared" si="1"/>
        <v>HAZZ-122-4-04_4-05-A1P1-ASW-M1-H6900-01U40</v>
      </c>
      <c r="F10" s="100" t="s">
        <v>160</v>
      </c>
      <c r="G10" s="125"/>
      <c r="H10" s="126">
        <v>100</v>
      </c>
      <c r="I10" s="127" t="s">
        <v>927</v>
      </c>
      <c r="J10" s="127" t="s">
        <v>271</v>
      </c>
      <c r="K10" s="127" t="s">
        <v>954</v>
      </c>
      <c r="L10" s="128" t="str">
        <f t="shared" si="2"/>
        <v>40</v>
      </c>
      <c r="M10" s="128" t="str">
        <f t="shared" si="3"/>
        <v>04列04</v>
      </c>
      <c r="N10" s="128" t="str">
        <f t="shared" si="4"/>
        <v>01</v>
      </c>
      <c r="O10" s="128" t="str">
        <f t="shared" si="5"/>
        <v>122</v>
      </c>
      <c r="P10" s="128" t="str">
        <f t="shared" si="6"/>
        <v>ASW</v>
      </c>
      <c r="Q10" s="103" t="s">
        <v>287</v>
      </c>
      <c r="R10" s="114"/>
    </row>
    <row r="11" spans="1:18" s="117" customFormat="1" ht="12">
      <c r="A11" s="122">
        <v>10</v>
      </c>
      <c r="B11" s="123" t="s">
        <v>293</v>
      </c>
      <c r="C11" s="100" t="s">
        <v>294</v>
      </c>
      <c r="D11" s="100" t="str">
        <f t="shared" si="0"/>
        <v>边界交换机-S6900-54HQF-F</v>
      </c>
      <c r="E11" s="100" t="str">
        <f t="shared" si="1"/>
        <v>HAZZ-122-4-04_4-05-A1P1-ASW-M2-H6900-01U40</v>
      </c>
      <c r="F11" s="100" t="s">
        <v>160</v>
      </c>
      <c r="G11" s="125"/>
      <c r="H11" s="126">
        <v>100</v>
      </c>
      <c r="I11" s="127" t="s">
        <v>928</v>
      </c>
      <c r="J11" s="127" t="s">
        <v>271</v>
      </c>
      <c r="K11" s="127" t="s">
        <v>954</v>
      </c>
      <c r="L11" s="128" t="str">
        <f t="shared" si="2"/>
        <v>40</v>
      </c>
      <c r="M11" s="128" t="str">
        <f t="shared" si="3"/>
        <v>04列05</v>
      </c>
      <c r="N11" s="128" t="str">
        <f t="shared" si="4"/>
        <v>01</v>
      </c>
      <c r="O11" s="128" t="str">
        <f t="shared" si="5"/>
        <v>122</v>
      </c>
      <c r="P11" s="128" t="str">
        <f t="shared" si="6"/>
        <v>ASW</v>
      </c>
      <c r="Q11" s="103" t="s">
        <v>290</v>
      </c>
      <c r="R11" s="114"/>
    </row>
    <row r="12" spans="1:18" s="117" customFormat="1" ht="12">
      <c r="A12" s="122">
        <v>11</v>
      </c>
      <c r="B12" s="123" t="s">
        <v>295</v>
      </c>
      <c r="C12" s="100" t="s">
        <v>296</v>
      </c>
      <c r="D12" s="100" t="str">
        <f t="shared" si="0"/>
        <v>大客户专线接入交换机-S6900-54HQF-F</v>
      </c>
      <c r="E12" s="100" t="str">
        <f>_xlfn.IFS(Q35="独立","",Q35="M1",MID(C12,1,FIND("$",SUBSTITUTE(C12,"-","$",2)))&amp;MID(C12,FIND("%",SUBSTITUTE(C12,"-","%",2))+1,FIND("$",SUBSTITUTE(C12,"-","$",4))-1-FIND("%",SUBSTITUTE(C12,"-","%",2)))&amp;"_"&amp;MID(C13,FIND("%",SUBSTITUTE(C13,"-","%",2))+1,FIND("$",SUBSTITUTE(C13,"-","$",4))-1-FIND("%",SUBSTITUTE(C13,"-","%",2)))&amp;"-"&amp;MID(C12,FIND("$",SUBSTITUTE(C12,"-","$",4))+1,FIND("$",SUBSTITUTE(C12,"-","$",6))-FIND("$",SUBSTITUTE(C12,"-","$",4))-1)&amp;"-"&amp;Q35&amp;IF(RIGHT(C12,2)=RIGHT(C13,2),MID(C12,FIND("^",SUBSTITUTE(C12,"-","^",6)),LEN(C12)-FIND("^",SUBSTITUTE(C12,"-","^",5))+1),MID(C12,FIND("^",SUBSTITUTE(C12,"-","^",6)),LEN(C12)-FIND("^",SUBSTITUTE(C12,"-","^",5))+1)&amp;"_"&amp;RIGHT(C13,2)),Q35="M2",MID(C11,1,FIND("$",SUBSTITUTE(C11,"-","$",2)))&amp;MID(C11,FIND("%",SUBSTITUTE(C11,"-","%",2))+1,FIND("$",SUBSTITUTE(C11,"-","$",4))-1-FIND("%",SUBSTITUTE(C11,"-","%",2)))&amp;"_"&amp;MID(C12,FIND("%",SUBSTITUTE(C12,"-","%",2))+1,FIND("$",SUBSTITUTE(C12,"-","$",4))-1-FIND("%",SUBSTITUTE(C12,"-","%",2)))&amp;"-"&amp;MID(C11,FIND("$",SUBSTITUTE(C11,"-","$",4))+1,FIND("$",SUBSTITUTE(C11,"-","$",6))-FIND("$",SUBSTITUTE(C11,"-","$",4))-1)&amp;"-"&amp;Q35&amp;IF(RIGHT(C11,2)=RIGHT(C12,2),MID(C11,FIND("^",SUBSTITUTE(C11,"-","^",6)),LEN(C11)-FIND("^",SUBSTITUTE(C11,"-","^",5))+1),MID(C11,FIND("^",SUBSTITUTE(C11,"-","^",6)),LEN(C11)-FIND("^",SUBSTITUTE(C11,"-","^",5))+1)&amp;"_"&amp;RIGHT(C12,2)),Q35="H1",MID(C12,1,FIND("$",SUBSTITUTE(C12,"-","$",2)))&amp;MID(C12,FIND("%",SUBSTITUTE(C12,"-","%",2))+1,FIND("$",SUBSTITUTE(C12,"-","$",4))-1-FIND("%",SUBSTITUTE(C12,"-","%",2)))&amp;"_"&amp;MID(C13,FIND("%",SUBSTITUTE(C13,"-","%",2))+1,FIND("$",SUBSTITUTE(C13,"-","$",4))-1-FIND("%",SUBSTITUTE(C13,"-","%",2)))&amp;"-"&amp;MID(C12,FIND("$",SUBSTITUTE(C12,"-","$",4))+1,FIND("$",SUBSTITUTE(C12,"-","$",6))-FIND("$",SUBSTITUTE(C12,"-","$",4))-1)&amp;"-"&amp;Q35&amp;IF(RIGHT(C12,2)=RIGHT(C13,2),MID(C12,FIND("^",SUBSTITUTE(C12,"-","^",6)),LEN(C12)-FIND("^",SUBSTITUTE(C12,"-","^",5))+1),MID(C12,FIND("^",SUBSTITUTE(C12,"-","^",6)),LEN(C12)-FIND("^",SUBSTITUTE(C12,"-","^",5))+1)&amp;"_"&amp;RIGHT(C13,2)),Q35="H2",MID(C11,1,FIND("$",SUBSTITUTE(C11,"-","$",2)))&amp;MID(C11,FIND("%",SUBSTITUTE(C11,"-","%",2))+1,FIND("$",SUBSTITUTE(C11,"-","$",4))-1-FIND("%",SUBSTITUTE(C11,"-","%",2)))&amp;"_"&amp;MID(C12,FIND("%",SUBSTITUTE(C12,"-","%",2))+1,FIND("$",SUBSTITUTE(C12,"-","$",4))-1-FIND("%",SUBSTITUTE(C12,"-","%",2)))&amp;"-"&amp;MID(C11,FIND("$",SUBSTITUTE(C11,"-","$",4))+1,FIND("$",SUBSTITUTE(C11,"-","$",6))-FIND("$",SUBSTITUTE(C11,"-","$",4))-1)&amp;"-"&amp;Q35&amp;IF(RIGHT(C11,2)=RIGHT(C12,2),MID(C11,FIND("^",SUBSTITUTE(C11,"-","^",6)),LEN(C11)-FIND("^",SUBSTITUTE(C11,"-","^",5))+1),MID(C11,FIND("^",SUBSTITUTE(C11,"-","^",6)),LEN(C11)-FIND("^",SUBSTITUTE(C11,"-","^",5))+1)&amp;"_"&amp;RIGHT(C12,2)),Q35="堆叠1",MID(C12,1,FIND("$",SUBSTITUTE(C12,"-","$",2)))&amp;MID(C12,FIND("%",SUBSTITUTE(C12,"-","%",2))+1,FIND("$",SUBSTITUTE(C12,"-","$",4))-1-FIND("%",SUBSTITUTE(C12,"-","%",2)))&amp;"_"&amp;MID(C13,FIND("%",SUBSTITUTE(C13,"-","%",2))+1,FIND("$",SUBSTITUTE(C13,"-","$",4))-1-FIND("%",SUBSTITUTE(C13,"-","%",2)))&amp;"-"&amp;MID(C12,FIND("$",SUBSTITUTE(C12,"-","$",4))+1,FIND("$",SUBSTITUTE(C12,"-","$",6))-FIND("$",SUBSTITUTE(C12,"-","$",4))-1)&amp;IF(RIGHT(C12,2)=RIGHT(C13,2),MID(C12,FIND("^",SUBSTITUTE(C12,"-","^",6)),LEN(C12)-FIND("^",SUBSTITUTE(C12,"-","^",5))+1),MID(C12,FIND("^",SUBSTITUTE(C12,"-","^",6)),LEN(C12)-FIND("^",SUBSTITUTE(C12,"-","^",5))+1)&amp;"_"&amp;RIGHT(C13,2)),Q35="堆叠2",MID(C11,1,FIND("$",SUBSTITUTE(C11,"-","$",2)))&amp;MID(C11,FIND("%",SUBSTITUTE(C11,"-","%",2))+1,FIND("$",SUBSTITUTE(C11,"-","$",4))-1-FIND("%",SUBSTITUTE(C11,"-","%",2)))&amp;"_"&amp;MID(C12,FIND("%",SUBSTITUTE(C12,"-","%",2))+1,FIND("$",SUBSTITUTE(C12,"-","$",4))-1-FIND("%",SUBSTITUTE(C12,"-","%",2)))&amp;"-"&amp;MID(C11,FIND("$",SUBSTITUTE(C11,"-","$",4))+1,FIND("$",SUBSTITUTE(C11,"-","$",6))-FIND("$",SUBSTITUTE(C11,"-","$",4))-1)&amp;IF(RIGHT(C11,2)=RIGHT(C12,2),MID(C11,FIND("^",SUBSTITUTE(C11,"-","^",6)),LEN(C11)-FIND("^",SUBSTITUTE(C11,"-","^",5))+1),MID(C11,FIND("^",SUBSTITUTE(C11,"-","^",6)),LEN(C11)-FIND("^",SUBSTITUTE(C11,"-","^",5))+1)&amp;"_"&amp;RIGHT(C12,2)))</f>
        <v/>
      </c>
      <c r="F12" s="100" t="s">
        <v>160</v>
      </c>
      <c r="G12" s="125"/>
      <c r="H12" s="126">
        <v>100</v>
      </c>
      <c r="I12" s="127" t="s">
        <v>929</v>
      </c>
      <c r="J12" s="127" t="s">
        <v>271</v>
      </c>
      <c r="K12" s="127" t="s">
        <v>954</v>
      </c>
      <c r="L12" s="128" t="str">
        <f t="shared" si="2"/>
        <v>37</v>
      </c>
      <c r="M12" s="128" t="str">
        <f t="shared" si="3"/>
        <v>04列06</v>
      </c>
      <c r="N12" s="128" t="str">
        <f t="shared" si="4"/>
        <v>01</v>
      </c>
      <c r="O12" s="128" t="str">
        <f t="shared" si="5"/>
        <v>122</v>
      </c>
      <c r="P12" s="128" t="str">
        <f t="shared" si="6"/>
        <v>ASW</v>
      </c>
      <c r="Q12" s="103" t="s">
        <v>297</v>
      </c>
      <c r="R12" s="114"/>
    </row>
    <row r="13" spans="1:18" s="117" customFormat="1" ht="12">
      <c r="A13" s="122">
        <v>12</v>
      </c>
      <c r="B13" s="123" t="s">
        <v>298</v>
      </c>
      <c r="C13" s="100" t="s">
        <v>299</v>
      </c>
      <c r="D13" s="100" t="str">
        <f t="shared" si="0"/>
        <v>大客户专线接入交换机-S6900-54HQF-F</v>
      </c>
      <c r="E13" s="100" t="str">
        <f>_xlfn.IFS(Q36="独立","",Q36="M1",MID(C13,1,FIND("$",SUBSTITUTE(C13,"-","$",2)))&amp;MID(C13,FIND("%",SUBSTITUTE(C13,"-","%",2))+1,FIND("$",SUBSTITUTE(C13,"-","$",4))-1-FIND("%",SUBSTITUTE(C13,"-","%",2)))&amp;"_"&amp;MID(C14,FIND("%",SUBSTITUTE(C14,"-","%",2))+1,FIND("$",SUBSTITUTE(C14,"-","$",4))-1-FIND("%",SUBSTITUTE(C14,"-","%",2)))&amp;"-"&amp;MID(C13,FIND("$",SUBSTITUTE(C13,"-","$",4))+1,FIND("$",SUBSTITUTE(C13,"-","$",6))-FIND("$",SUBSTITUTE(C13,"-","$",4))-1)&amp;"-"&amp;Q36&amp;IF(RIGHT(C13,2)=RIGHT(C14,2),MID(C13,FIND("^",SUBSTITUTE(C13,"-","^",6)),LEN(C13)-FIND("^",SUBSTITUTE(C13,"-","^",5))+1),MID(C13,FIND("^",SUBSTITUTE(C13,"-","^",6)),LEN(C13)-FIND("^",SUBSTITUTE(C13,"-","^",5))+1)&amp;"_"&amp;RIGHT(C14,2)),Q36="M2",MID(C12,1,FIND("$",SUBSTITUTE(C12,"-","$",2)))&amp;MID(C12,FIND("%",SUBSTITUTE(C12,"-","%",2))+1,FIND("$",SUBSTITUTE(C12,"-","$",4))-1-FIND("%",SUBSTITUTE(C12,"-","%",2)))&amp;"_"&amp;MID(C13,FIND("%",SUBSTITUTE(C13,"-","%",2))+1,FIND("$",SUBSTITUTE(C13,"-","$",4))-1-FIND("%",SUBSTITUTE(C13,"-","%",2)))&amp;"-"&amp;MID(C12,FIND("$",SUBSTITUTE(C12,"-","$",4))+1,FIND("$",SUBSTITUTE(C12,"-","$",6))-FIND("$",SUBSTITUTE(C12,"-","$",4))-1)&amp;"-"&amp;Q36&amp;IF(RIGHT(C12,2)=RIGHT(C13,2),MID(C12,FIND("^",SUBSTITUTE(C12,"-","^",6)),LEN(C12)-FIND("^",SUBSTITUTE(C12,"-","^",5))+1),MID(C12,FIND("^",SUBSTITUTE(C12,"-","^",6)),LEN(C12)-FIND("^",SUBSTITUTE(C12,"-","^",5))+1)&amp;"_"&amp;RIGHT(C13,2)),Q36="H1",MID(C13,1,FIND("$",SUBSTITUTE(C13,"-","$",2)))&amp;MID(C13,FIND("%",SUBSTITUTE(C13,"-","%",2))+1,FIND("$",SUBSTITUTE(C13,"-","$",4))-1-FIND("%",SUBSTITUTE(C13,"-","%",2)))&amp;"_"&amp;MID(C14,FIND("%",SUBSTITUTE(C14,"-","%",2))+1,FIND("$",SUBSTITUTE(C14,"-","$",4))-1-FIND("%",SUBSTITUTE(C14,"-","%",2)))&amp;"-"&amp;MID(C13,FIND("$",SUBSTITUTE(C13,"-","$",4))+1,FIND("$",SUBSTITUTE(C13,"-","$",6))-FIND("$",SUBSTITUTE(C13,"-","$",4))-1)&amp;"-"&amp;Q36&amp;IF(RIGHT(C13,2)=RIGHT(C14,2),MID(C13,FIND("^",SUBSTITUTE(C13,"-","^",6)),LEN(C13)-FIND("^",SUBSTITUTE(C13,"-","^",5))+1),MID(C13,FIND("^",SUBSTITUTE(C13,"-","^",6)),LEN(C13)-FIND("^",SUBSTITUTE(C13,"-","^",5))+1)&amp;"_"&amp;RIGHT(C14,2)),Q36="H2",MID(C12,1,FIND("$",SUBSTITUTE(C12,"-","$",2)))&amp;MID(C12,FIND("%",SUBSTITUTE(C12,"-","%",2))+1,FIND("$",SUBSTITUTE(C12,"-","$",4))-1-FIND("%",SUBSTITUTE(C12,"-","%",2)))&amp;"_"&amp;MID(C13,FIND("%",SUBSTITUTE(C13,"-","%",2))+1,FIND("$",SUBSTITUTE(C13,"-","$",4))-1-FIND("%",SUBSTITUTE(C13,"-","%",2)))&amp;"-"&amp;MID(C12,FIND("$",SUBSTITUTE(C12,"-","$",4))+1,FIND("$",SUBSTITUTE(C12,"-","$",6))-FIND("$",SUBSTITUTE(C12,"-","$",4))-1)&amp;"-"&amp;Q36&amp;IF(RIGHT(C12,2)=RIGHT(C13,2),MID(C12,FIND("^",SUBSTITUTE(C12,"-","^",6)),LEN(C12)-FIND("^",SUBSTITUTE(C12,"-","^",5))+1),MID(C12,FIND("^",SUBSTITUTE(C12,"-","^",6)),LEN(C12)-FIND("^",SUBSTITUTE(C12,"-","^",5))+1)&amp;"_"&amp;RIGHT(C13,2)),Q36="堆叠1",MID(C13,1,FIND("$",SUBSTITUTE(C13,"-","$",2)))&amp;MID(C13,FIND("%",SUBSTITUTE(C13,"-","%",2))+1,FIND("$",SUBSTITUTE(C13,"-","$",4))-1-FIND("%",SUBSTITUTE(C13,"-","%",2)))&amp;"_"&amp;MID(C14,FIND("%",SUBSTITUTE(C14,"-","%",2))+1,FIND("$",SUBSTITUTE(C14,"-","$",4))-1-FIND("%",SUBSTITUTE(C14,"-","%",2)))&amp;"-"&amp;MID(C13,FIND("$",SUBSTITUTE(C13,"-","$",4))+1,FIND("$",SUBSTITUTE(C13,"-","$",6))-FIND("$",SUBSTITUTE(C13,"-","$",4))-1)&amp;IF(RIGHT(C13,2)=RIGHT(C14,2),MID(C13,FIND("^",SUBSTITUTE(C13,"-","^",6)),LEN(C13)-FIND("^",SUBSTITUTE(C13,"-","^",5))+1),MID(C13,FIND("^",SUBSTITUTE(C13,"-","^",6)),LEN(C13)-FIND("^",SUBSTITUTE(C13,"-","^",5))+1)&amp;"_"&amp;RIGHT(C14,2)),Q36="堆叠2",MID(C12,1,FIND("$",SUBSTITUTE(C12,"-","$",2)))&amp;MID(C12,FIND("%",SUBSTITUTE(C12,"-","%",2))+1,FIND("$",SUBSTITUTE(C12,"-","$",4))-1-FIND("%",SUBSTITUTE(C12,"-","%",2)))&amp;"_"&amp;MID(C13,FIND("%",SUBSTITUTE(C13,"-","%",2))+1,FIND("$",SUBSTITUTE(C13,"-","$",4))-1-FIND("%",SUBSTITUTE(C13,"-","%",2)))&amp;"-"&amp;MID(C12,FIND("$",SUBSTITUTE(C12,"-","$",4))+1,FIND("$",SUBSTITUTE(C12,"-","$",6))-FIND("$",SUBSTITUTE(C12,"-","$",4))-1)&amp;IF(RIGHT(C12,2)=RIGHT(C13,2),MID(C12,FIND("^",SUBSTITUTE(C12,"-","^",6)),LEN(C12)-FIND("^",SUBSTITUTE(C12,"-","^",5))+1),MID(C12,FIND("^",SUBSTITUTE(C12,"-","^",6)),LEN(C12)-FIND("^",SUBSTITUTE(C12,"-","^",5))+1)&amp;"_"&amp;RIGHT(C13,2)))</f>
        <v/>
      </c>
      <c r="F13" s="100" t="s">
        <v>160</v>
      </c>
      <c r="G13" s="125"/>
      <c r="H13" s="126">
        <v>100</v>
      </c>
      <c r="I13" s="127" t="s">
        <v>930</v>
      </c>
      <c r="J13" s="127" t="s">
        <v>271</v>
      </c>
      <c r="K13" s="127" t="s">
        <v>954</v>
      </c>
      <c r="L13" s="128" t="str">
        <f t="shared" si="2"/>
        <v>37</v>
      </c>
      <c r="M13" s="128" t="str">
        <f t="shared" si="3"/>
        <v>04列07</v>
      </c>
      <c r="N13" s="128" t="str">
        <f t="shared" si="4"/>
        <v>01</v>
      </c>
      <c r="O13" s="128" t="str">
        <f t="shared" si="5"/>
        <v>122</v>
      </c>
      <c r="P13" s="128" t="str">
        <f t="shared" si="6"/>
        <v>ASW</v>
      </c>
      <c r="Q13" s="103" t="s">
        <v>300</v>
      </c>
      <c r="R13" s="114"/>
    </row>
    <row r="14" spans="1:18" s="117" customFormat="1" ht="12">
      <c r="A14" s="122">
        <v>13</v>
      </c>
      <c r="B14" s="123" t="s">
        <v>301</v>
      </c>
      <c r="C14" s="100" t="s">
        <v>302</v>
      </c>
      <c r="D14" s="100" t="str">
        <f t="shared" si="0"/>
        <v>25Gleaf交换机（宿主机+存储）-S6825-54HF</v>
      </c>
      <c r="E14" s="100" t="str">
        <f t="shared" ref="E14:E36" si="7">_xlfn.IFS(Q14="独立","",Q14="M1",MID(C14,1,FIND("$",SUBSTITUTE(C14,"-","$",2)))&amp;MID(C14,FIND("%",SUBSTITUTE(C14,"-","%",2))+1,FIND("$",SUBSTITUTE(C14,"-","$",4))-1-FIND("%",SUBSTITUTE(C14,"-","%",2)))&amp;"_"&amp;MID(C15,FIND("%",SUBSTITUTE(C15,"-","%",2))+1,FIND("$",SUBSTITUTE(C15,"-","$",4))-1-FIND("%",SUBSTITUTE(C15,"-","%",2)))&amp;"-"&amp;MID(C14,FIND("$",SUBSTITUTE(C14,"-","$",4))+1,FIND("$",SUBSTITUTE(C14,"-","$",6))-FIND("$",SUBSTITUTE(C14,"-","$",4))-1)&amp;"-"&amp;Q14&amp;IF(RIGHT(C14,2)=RIGHT(C15,2),MID(C14,FIND("^",SUBSTITUTE(C14,"-","^",6)),LEN(C14)-FIND("^",SUBSTITUTE(C14,"-","^",5))+1),MID(C14,FIND("^",SUBSTITUTE(C14,"-","^",6)),LEN(C14)-FIND("^",SUBSTITUTE(C14,"-","^",5))+1)&amp;"_"&amp;RIGHT(C15,2)),Q14="M2",MID(C13,1,FIND("$",SUBSTITUTE(C13,"-","$",2)))&amp;MID(C13,FIND("%",SUBSTITUTE(C13,"-","%",2))+1,FIND("$",SUBSTITUTE(C13,"-","$",4))-1-FIND("%",SUBSTITUTE(C13,"-","%",2)))&amp;"_"&amp;MID(C14,FIND("%",SUBSTITUTE(C14,"-","%",2))+1,FIND("$",SUBSTITUTE(C14,"-","$",4))-1-FIND("%",SUBSTITUTE(C14,"-","%",2)))&amp;"-"&amp;MID(C13,FIND("$",SUBSTITUTE(C13,"-","$",4))+1,FIND("$",SUBSTITUTE(C13,"-","$",6))-FIND("$",SUBSTITUTE(C13,"-","$",4))-1)&amp;"-"&amp;Q14&amp;IF(RIGHT(C13,2)=RIGHT(C14,2),MID(C13,FIND("^",SUBSTITUTE(C13,"-","^",6)),LEN(C13)-FIND("^",SUBSTITUTE(C13,"-","^",5))+1),MID(C13,FIND("^",SUBSTITUTE(C13,"-","^",6)),LEN(C13)-FIND("^",SUBSTITUTE(C13,"-","^",5))+1)&amp;"_"&amp;RIGHT(C14,2)),Q14="H1",MID(C14,1,FIND("$",SUBSTITUTE(C14,"-","$",2)))&amp;MID(C14,FIND("%",SUBSTITUTE(C14,"-","%",2))+1,FIND("$",SUBSTITUTE(C14,"-","$",4))-1-FIND("%",SUBSTITUTE(C14,"-","%",2)))&amp;"_"&amp;MID(C15,FIND("%",SUBSTITUTE(C15,"-","%",2))+1,FIND("$",SUBSTITUTE(C15,"-","$",4))-1-FIND("%",SUBSTITUTE(C15,"-","%",2)))&amp;"-"&amp;MID(C14,FIND("$",SUBSTITUTE(C14,"-","$",4))+1,FIND("$",SUBSTITUTE(C14,"-","$",6))-FIND("$",SUBSTITUTE(C14,"-","$",4))-1)&amp;"-"&amp;Q14&amp;IF(RIGHT(C14,2)=RIGHT(C15,2),MID(C14,FIND("^",SUBSTITUTE(C14,"-","^",6)),LEN(C14)-FIND("^",SUBSTITUTE(C14,"-","^",5))+1),MID(C14,FIND("^",SUBSTITUTE(C14,"-","^",6)),LEN(C14)-FIND("^",SUBSTITUTE(C14,"-","^",5))+1)&amp;"_"&amp;RIGHT(C15,2)),Q14="H2",MID(C13,1,FIND("$",SUBSTITUTE(C13,"-","$",2)))&amp;MID(C13,FIND("%",SUBSTITUTE(C13,"-","%",2))+1,FIND("$",SUBSTITUTE(C13,"-","$",4))-1-FIND("%",SUBSTITUTE(C13,"-","%",2)))&amp;"_"&amp;MID(C14,FIND("%",SUBSTITUTE(C14,"-","%",2))+1,FIND("$",SUBSTITUTE(C14,"-","$",4))-1-FIND("%",SUBSTITUTE(C14,"-","%",2)))&amp;"-"&amp;MID(C13,FIND("$",SUBSTITUTE(C13,"-","$",4))+1,FIND("$",SUBSTITUTE(C13,"-","$",6))-FIND("$",SUBSTITUTE(C13,"-","$",4))-1)&amp;"-"&amp;Q14&amp;IF(RIGHT(C13,2)=RIGHT(C14,2),MID(C13,FIND("^",SUBSTITUTE(C13,"-","^",6)),LEN(C13)-FIND("^",SUBSTITUTE(C13,"-","^",5))+1),MID(C13,FIND("^",SUBSTITUTE(C13,"-","^",6)),LEN(C13)-FIND("^",SUBSTITUTE(C13,"-","^",5))+1)&amp;"_"&amp;RIGHT(C14,2)),Q14="堆叠1",MID(C14,1,FIND("$",SUBSTITUTE(C14,"-","$",2)))&amp;MID(C14,FIND("%",SUBSTITUTE(C14,"-","%",2))+1,FIND("$",SUBSTITUTE(C14,"-","$",4))-1-FIND("%",SUBSTITUTE(C14,"-","%",2)))&amp;"_"&amp;MID(C15,FIND("%",SUBSTITUTE(C15,"-","%",2))+1,FIND("$",SUBSTITUTE(C15,"-","$",4))-1-FIND("%",SUBSTITUTE(C15,"-","%",2)))&amp;"-"&amp;MID(C14,FIND("$",SUBSTITUTE(C14,"-","$",4))+1,FIND("$",SUBSTITUTE(C14,"-","$",6))-FIND("$",SUBSTITUTE(C14,"-","$",4))-1)&amp;IF(RIGHT(C14,2)=RIGHT(C15,2),MID(C14,FIND("^",SUBSTITUTE(C14,"-","^",6)),LEN(C14)-FIND("^",SUBSTITUTE(C14,"-","^",5))+1),MID(C14,FIND("^",SUBSTITUTE(C14,"-","^",6)),LEN(C14)-FIND("^",SUBSTITUTE(C14,"-","^",5))+1)&amp;"_"&amp;RIGHT(C15,2)),Q14="堆叠2",MID(C13,1,FIND("$",SUBSTITUTE(C13,"-","$",2)))&amp;MID(C13,FIND("%",SUBSTITUTE(C13,"-","%",2))+1,FIND("$",SUBSTITUTE(C13,"-","$",4))-1-FIND("%",SUBSTITUTE(C13,"-","%",2)))&amp;"_"&amp;MID(C14,FIND("%",SUBSTITUTE(C14,"-","%",2))+1,FIND("$",SUBSTITUTE(C14,"-","$",4))-1-FIND("%",SUBSTITUTE(C14,"-","%",2)))&amp;"-"&amp;MID(C13,FIND("$",SUBSTITUTE(C13,"-","$",4))+1,FIND("$",SUBSTITUTE(C13,"-","$",6))-FIND("$",SUBSTITUTE(C13,"-","$",4))-1)&amp;IF(RIGHT(C13,2)=RIGHT(C14,2),MID(C13,FIND("^",SUBSTITUTE(C13,"-","^",6)),LEN(C13)-FIND("^",SUBSTITUTE(C13,"-","^",5))+1),MID(C13,FIND("^",SUBSTITUTE(C13,"-","^",6)),LEN(C13)-FIND("^",SUBSTITUTE(C13,"-","^",5))+1)&amp;"_"&amp;RIGHT(C14,2)))</f>
        <v>HAZZ-122-3-01_3-02-A1P1-ASW-M1-H6825-01U40</v>
      </c>
      <c r="F14" s="100" t="s">
        <v>156</v>
      </c>
      <c r="G14" s="125"/>
      <c r="H14" s="126">
        <v>100</v>
      </c>
      <c r="I14" s="127" t="s">
        <v>931</v>
      </c>
      <c r="J14" s="127" t="s">
        <v>271</v>
      </c>
      <c r="K14" s="127" t="s">
        <v>954</v>
      </c>
      <c r="L14" s="128" t="str">
        <f t="shared" si="2"/>
        <v>40</v>
      </c>
      <c r="M14" s="128" t="str">
        <f t="shared" si="3"/>
        <v>03列01</v>
      </c>
      <c r="N14" s="128" t="str">
        <f t="shared" si="4"/>
        <v>01</v>
      </c>
      <c r="O14" s="128" t="str">
        <f t="shared" si="5"/>
        <v>122</v>
      </c>
      <c r="P14" s="128" t="str">
        <f t="shared" si="6"/>
        <v>ASW</v>
      </c>
      <c r="Q14" s="103" t="s">
        <v>287</v>
      </c>
      <c r="R14" s="114"/>
    </row>
    <row r="15" spans="1:18" s="117" customFormat="1" ht="12">
      <c r="A15" s="122">
        <v>14</v>
      </c>
      <c r="B15" s="123" t="s">
        <v>303</v>
      </c>
      <c r="C15" s="100" t="s">
        <v>304</v>
      </c>
      <c r="D15" s="100" t="str">
        <f t="shared" si="0"/>
        <v>25Gleaf交换机（宿主机+存储）-S6825-54HF</v>
      </c>
      <c r="E15" s="100" t="str">
        <f t="shared" si="7"/>
        <v>HAZZ-122-3-01_3-02-A1P1-ASW-M2-H6825-01U40</v>
      </c>
      <c r="F15" s="100" t="s">
        <v>156</v>
      </c>
      <c r="G15" s="125"/>
      <c r="H15" s="126">
        <v>100</v>
      </c>
      <c r="I15" s="127" t="s">
        <v>932</v>
      </c>
      <c r="J15" s="127" t="s">
        <v>271</v>
      </c>
      <c r="K15" s="127" t="s">
        <v>954</v>
      </c>
      <c r="L15" s="128" t="str">
        <f t="shared" si="2"/>
        <v>40</v>
      </c>
      <c r="M15" s="128" t="str">
        <f t="shared" si="3"/>
        <v>03列02</v>
      </c>
      <c r="N15" s="128" t="str">
        <f t="shared" si="4"/>
        <v>01</v>
      </c>
      <c r="O15" s="128" t="str">
        <f t="shared" si="5"/>
        <v>122</v>
      </c>
      <c r="P15" s="128" t="str">
        <f t="shared" si="6"/>
        <v>ASW</v>
      </c>
      <c r="Q15" s="103" t="s">
        <v>290</v>
      </c>
      <c r="R15" s="114"/>
    </row>
    <row r="16" spans="1:18" s="117" customFormat="1" ht="12">
      <c r="A16" s="122">
        <v>15</v>
      </c>
      <c r="B16" s="123" t="s">
        <v>305</v>
      </c>
      <c r="C16" s="100" t="s">
        <v>306</v>
      </c>
      <c r="D16" s="100" t="str">
        <f t="shared" si="0"/>
        <v>25Gleaf交换机（宿主机+存储）-S6825-54HF</v>
      </c>
      <c r="E16" s="100" t="str">
        <f t="shared" si="7"/>
        <v>HAZZ-122-3-04_3-05-A1P1-ASW-M1-H6825-01U40</v>
      </c>
      <c r="F16" s="100" t="s">
        <v>156</v>
      </c>
      <c r="G16" s="125"/>
      <c r="H16" s="126">
        <v>100</v>
      </c>
      <c r="I16" s="127" t="s">
        <v>933</v>
      </c>
      <c r="J16" s="127" t="s">
        <v>271</v>
      </c>
      <c r="K16" s="127" t="s">
        <v>954</v>
      </c>
      <c r="L16" s="128" t="str">
        <f t="shared" si="2"/>
        <v>40</v>
      </c>
      <c r="M16" s="128" t="str">
        <f t="shared" si="3"/>
        <v>03列04</v>
      </c>
      <c r="N16" s="128" t="str">
        <f t="shared" si="4"/>
        <v>01</v>
      </c>
      <c r="O16" s="128" t="str">
        <f t="shared" si="5"/>
        <v>122</v>
      </c>
      <c r="P16" s="128" t="str">
        <f t="shared" si="6"/>
        <v>ASW</v>
      </c>
      <c r="Q16" s="103" t="s">
        <v>287</v>
      </c>
      <c r="R16" s="114"/>
    </row>
    <row r="17" spans="1:18" s="117" customFormat="1" ht="12">
      <c r="A17" s="122">
        <v>16</v>
      </c>
      <c r="B17" s="123" t="s">
        <v>307</v>
      </c>
      <c r="C17" s="100" t="s">
        <v>308</v>
      </c>
      <c r="D17" s="100" t="str">
        <f t="shared" si="0"/>
        <v>25Gleaf交换机（宿主机+存储）-S6825-54HF</v>
      </c>
      <c r="E17" s="100" t="str">
        <f t="shared" si="7"/>
        <v>HAZZ-122-3-04_3-05-A1P1-ASW-M2-H6825-01U40</v>
      </c>
      <c r="F17" s="100" t="s">
        <v>156</v>
      </c>
      <c r="G17" s="125"/>
      <c r="H17" s="126">
        <v>100</v>
      </c>
      <c r="I17" s="127" t="s">
        <v>934</v>
      </c>
      <c r="J17" s="127" t="s">
        <v>271</v>
      </c>
      <c r="K17" s="127" t="s">
        <v>954</v>
      </c>
      <c r="L17" s="128" t="str">
        <f t="shared" si="2"/>
        <v>40</v>
      </c>
      <c r="M17" s="128" t="str">
        <f t="shared" si="3"/>
        <v>03列05</v>
      </c>
      <c r="N17" s="128" t="str">
        <f t="shared" si="4"/>
        <v>01</v>
      </c>
      <c r="O17" s="128" t="str">
        <f t="shared" si="5"/>
        <v>122</v>
      </c>
      <c r="P17" s="128" t="str">
        <f t="shared" si="6"/>
        <v>ASW</v>
      </c>
      <c r="Q17" s="103" t="s">
        <v>290</v>
      </c>
      <c r="R17" s="114"/>
    </row>
    <row r="18" spans="1:18" s="117" customFormat="1" ht="12">
      <c r="A18" s="122">
        <v>17</v>
      </c>
      <c r="B18" s="123" t="s">
        <v>309</v>
      </c>
      <c r="C18" s="100" t="s">
        <v>310</v>
      </c>
      <c r="D18" s="100" t="str">
        <f t="shared" si="0"/>
        <v>25Gleaf交换机（功能区）-S6825-54HF</v>
      </c>
      <c r="E18" s="100" t="str">
        <f t="shared" si="7"/>
        <v>HAZZ-122-3-07_3-08-A1P1-ASW-M1-H6825-01U40</v>
      </c>
      <c r="F18" s="100" t="s">
        <v>156</v>
      </c>
      <c r="G18" s="125"/>
      <c r="H18" s="126">
        <v>100</v>
      </c>
      <c r="I18" s="127" t="s">
        <v>935</v>
      </c>
      <c r="J18" s="127" t="s">
        <v>271</v>
      </c>
      <c r="K18" s="127" t="s">
        <v>954</v>
      </c>
      <c r="L18" s="128" t="str">
        <f t="shared" si="2"/>
        <v>40</v>
      </c>
      <c r="M18" s="128" t="str">
        <f t="shared" si="3"/>
        <v>03列07</v>
      </c>
      <c r="N18" s="128" t="str">
        <f t="shared" si="4"/>
        <v>01</v>
      </c>
      <c r="O18" s="128" t="str">
        <f t="shared" si="5"/>
        <v>122</v>
      </c>
      <c r="P18" s="128" t="str">
        <f t="shared" si="6"/>
        <v>ASW</v>
      </c>
      <c r="Q18" s="103" t="s">
        <v>287</v>
      </c>
      <c r="R18" s="114"/>
    </row>
    <row r="19" spans="1:18" s="117" customFormat="1" ht="12">
      <c r="A19" s="122">
        <v>18</v>
      </c>
      <c r="B19" s="123" t="s">
        <v>311</v>
      </c>
      <c r="C19" s="100" t="s">
        <v>312</v>
      </c>
      <c r="D19" s="100" t="str">
        <f t="shared" si="0"/>
        <v>25Gleaf交换机（功能区）-S6825-54HF</v>
      </c>
      <c r="E19" s="100" t="str">
        <f t="shared" si="7"/>
        <v>HAZZ-122-3-07_3-08-A1P1-ASW-M2-H6825-01U40</v>
      </c>
      <c r="F19" s="100" t="s">
        <v>156</v>
      </c>
      <c r="G19" s="125"/>
      <c r="H19" s="126">
        <v>100</v>
      </c>
      <c r="I19" s="127" t="s">
        <v>936</v>
      </c>
      <c r="J19" s="127" t="s">
        <v>271</v>
      </c>
      <c r="K19" s="127" t="s">
        <v>954</v>
      </c>
      <c r="L19" s="128" t="str">
        <f t="shared" si="2"/>
        <v>40</v>
      </c>
      <c r="M19" s="128" t="str">
        <f t="shared" si="3"/>
        <v>03列08</v>
      </c>
      <c r="N19" s="128" t="str">
        <f t="shared" si="4"/>
        <v>01</v>
      </c>
      <c r="O19" s="128" t="str">
        <f t="shared" si="5"/>
        <v>122</v>
      </c>
      <c r="P19" s="128" t="str">
        <f t="shared" si="6"/>
        <v>ASW</v>
      </c>
      <c r="Q19" s="103" t="s">
        <v>290</v>
      </c>
      <c r="R19" s="114"/>
    </row>
    <row r="20" spans="1:18" s="117" customFormat="1" ht="12">
      <c r="A20" s="122">
        <v>19</v>
      </c>
      <c r="B20" s="123" t="s">
        <v>313</v>
      </c>
      <c r="C20" s="100" t="s">
        <v>314</v>
      </c>
      <c r="D20" s="100" t="str">
        <f t="shared" si="0"/>
        <v>25Gleaf交换机（功能区）-S6825-54HF</v>
      </c>
      <c r="E20" s="100" t="str">
        <f t="shared" si="7"/>
        <v>HAZZ-122-3-07_3-08-A1P1-ASW-M1-H6825-01U37</v>
      </c>
      <c r="F20" s="100" t="s">
        <v>156</v>
      </c>
      <c r="G20" s="125"/>
      <c r="H20" s="126">
        <v>100</v>
      </c>
      <c r="I20" s="127" t="s">
        <v>937</v>
      </c>
      <c r="J20" s="127" t="s">
        <v>271</v>
      </c>
      <c r="K20" s="127" t="s">
        <v>954</v>
      </c>
      <c r="L20" s="128" t="str">
        <f t="shared" si="2"/>
        <v>37</v>
      </c>
      <c r="M20" s="128" t="str">
        <f t="shared" si="3"/>
        <v>03列07</v>
      </c>
      <c r="N20" s="128" t="str">
        <f t="shared" si="4"/>
        <v>01</v>
      </c>
      <c r="O20" s="128" t="str">
        <f t="shared" si="5"/>
        <v>122</v>
      </c>
      <c r="P20" s="128" t="str">
        <f t="shared" si="6"/>
        <v>ASW</v>
      </c>
      <c r="Q20" s="103" t="s">
        <v>287</v>
      </c>
      <c r="R20" s="114"/>
    </row>
    <row r="21" spans="1:18" s="117" customFormat="1" ht="12">
      <c r="A21" s="122">
        <v>20</v>
      </c>
      <c r="B21" s="123" t="s">
        <v>315</v>
      </c>
      <c r="C21" s="100" t="s">
        <v>316</v>
      </c>
      <c r="D21" s="100" t="str">
        <f t="shared" si="0"/>
        <v>25Gleaf交换机（功能区）-S6825-54HF</v>
      </c>
      <c r="E21" s="100" t="str">
        <f t="shared" si="7"/>
        <v>HAZZ-122-3-07_3-08-A1P1-ASW-M2-H6825-01U37</v>
      </c>
      <c r="F21" s="100" t="s">
        <v>156</v>
      </c>
      <c r="G21" s="125"/>
      <c r="H21" s="126">
        <v>100</v>
      </c>
      <c r="I21" s="127" t="s">
        <v>938</v>
      </c>
      <c r="J21" s="127" t="s">
        <v>271</v>
      </c>
      <c r="K21" s="127" t="s">
        <v>954</v>
      </c>
      <c r="L21" s="128" t="str">
        <f t="shared" si="2"/>
        <v>37</v>
      </c>
      <c r="M21" s="128" t="str">
        <f t="shared" si="3"/>
        <v>03列08</v>
      </c>
      <c r="N21" s="128" t="str">
        <f t="shared" si="4"/>
        <v>01</v>
      </c>
      <c r="O21" s="128" t="str">
        <f t="shared" si="5"/>
        <v>122</v>
      </c>
      <c r="P21" s="128" t="str">
        <f t="shared" si="6"/>
        <v>ASW</v>
      </c>
      <c r="Q21" s="103" t="s">
        <v>290</v>
      </c>
      <c r="R21" s="114"/>
    </row>
    <row r="22" spans="1:18" s="117" customFormat="1" ht="12">
      <c r="A22" s="122">
        <v>21</v>
      </c>
      <c r="B22" s="123" t="s">
        <v>317</v>
      </c>
      <c r="C22" s="100" t="s">
        <v>318</v>
      </c>
      <c r="D22" s="100" t="str">
        <f t="shared" si="0"/>
        <v>25Gleaf交换机（裸金属）-RG-S6510-48VS8CQ</v>
      </c>
      <c r="E22" s="100" t="str">
        <f t="shared" si="7"/>
        <v>HAZZ-122-4-08_4-09-A1P1-ASW-M1-RJ6510-01U40</v>
      </c>
      <c r="F22" s="100" t="s">
        <v>154</v>
      </c>
      <c r="G22" s="125"/>
      <c r="H22" s="126">
        <v>100</v>
      </c>
      <c r="I22" s="127" t="s">
        <v>939</v>
      </c>
      <c r="J22" s="127" t="s">
        <v>271</v>
      </c>
      <c r="K22" s="127" t="s">
        <v>954</v>
      </c>
      <c r="L22" s="128" t="str">
        <f t="shared" si="2"/>
        <v>40</v>
      </c>
      <c r="M22" s="128" t="str">
        <f t="shared" si="3"/>
        <v>04列08</v>
      </c>
      <c r="N22" s="128" t="str">
        <f t="shared" si="4"/>
        <v>01</v>
      </c>
      <c r="O22" s="128" t="str">
        <f t="shared" si="5"/>
        <v>122</v>
      </c>
      <c r="P22" s="128" t="str">
        <f t="shared" si="6"/>
        <v>ASW</v>
      </c>
      <c r="Q22" s="103" t="s">
        <v>287</v>
      </c>
      <c r="R22" s="114"/>
    </row>
    <row r="23" spans="1:18" s="117" customFormat="1" ht="12">
      <c r="A23" s="122">
        <v>22</v>
      </c>
      <c r="B23" s="123" t="s">
        <v>319</v>
      </c>
      <c r="C23" s="100" t="s">
        <v>320</v>
      </c>
      <c r="D23" s="100" t="str">
        <f t="shared" si="0"/>
        <v>25Gleaf交换机（裸金属）-RG-S6510-48VS8CQ</v>
      </c>
      <c r="E23" s="100" t="str">
        <f t="shared" si="7"/>
        <v>HAZZ-122-4-08_4-09-A1P1-ASW-M2-RJ6510-01U40</v>
      </c>
      <c r="F23" s="100" t="s">
        <v>154</v>
      </c>
      <c r="G23" s="125"/>
      <c r="H23" s="126">
        <v>100</v>
      </c>
      <c r="I23" s="127" t="s">
        <v>940</v>
      </c>
      <c r="J23" s="127" t="s">
        <v>271</v>
      </c>
      <c r="K23" s="127" t="s">
        <v>954</v>
      </c>
      <c r="L23" s="128" t="str">
        <f t="shared" si="2"/>
        <v>40</v>
      </c>
      <c r="M23" s="128" t="str">
        <f t="shared" si="3"/>
        <v>04列09</v>
      </c>
      <c r="N23" s="128" t="str">
        <f t="shared" si="4"/>
        <v>01</v>
      </c>
      <c r="O23" s="128" t="str">
        <f t="shared" si="5"/>
        <v>122</v>
      </c>
      <c r="P23" s="128" t="str">
        <f t="shared" si="6"/>
        <v>ASW</v>
      </c>
      <c r="Q23" s="103" t="s">
        <v>290</v>
      </c>
      <c r="R23" s="114"/>
    </row>
    <row r="24" spans="1:18" s="117" customFormat="1" ht="12">
      <c r="A24" s="122">
        <v>23</v>
      </c>
      <c r="B24" s="123" t="s">
        <v>321</v>
      </c>
      <c r="C24" s="100" t="s">
        <v>322</v>
      </c>
      <c r="D24" s="100" t="str">
        <f t="shared" si="0"/>
        <v>管理核心交换机-S6900-54HQF-F</v>
      </c>
      <c r="E24" s="100" t="str">
        <f t="shared" si="7"/>
        <v>HAZZ-122-4-06_4-07-A1P1-MCSW-H6900-01U40</v>
      </c>
      <c r="F24" s="100" t="s">
        <v>160</v>
      </c>
      <c r="G24" s="125"/>
      <c r="H24" s="126">
        <v>100</v>
      </c>
      <c r="I24" s="127" t="s">
        <v>941</v>
      </c>
      <c r="J24" s="127" t="s">
        <v>271</v>
      </c>
      <c r="K24" s="127" t="s">
        <v>954</v>
      </c>
      <c r="L24" s="128" t="str">
        <f t="shared" si="2"/>
        <v>40</v>
      </c>
      <c r="M24" s="128" t="str">
        <f t="shared" si="3"/>
        <v>04列06</v>
      </c>
      <c r="N24" s="128" t="str">
        <f t="shared" si="4"/>
        <v>01</v>
      </c>
      <c r="O24" s="128" t="str">
        <f t="shared" si="5"/>
        <v>122</v>
      </c>
      <c r="P24" s="128" t="str">
        <f t="shared" si="6"/>
        <v>MCS</v>
      </c>
      <c r="Q24" s="103" t="s">
        <v>297</v>
      </c>
      <c r="R24" s="114"/>
    </row>
    <row r="25" spans="1:18" s="117" customFormat="1" ht="12">
      <c r="A25" s="122">
        <v>24</v>
      </c>
      <c r="B25" s="123" t="s">
        <v>323</v>
      </c>
      <c r="C25" s="100" t="s">
        <v>324</v>
      </c>
      <c r="D25" s="100" t="str">
        <f t="shared" si="0"/>
        <v>管理核心交换机-S6900-54HQF-F</v>
      </c>
      <c r="E25" s="100" t="str">
        <f t="shared" si="7"/>
        <v>HAZZ-122-4-06_4-07-A1P1-MCSW-H6900-01U40</v>
      </c>
      <c r="F25" s="100" t="s">
        <v>160</v>
      </c>
      <c r="G25" s="125"/>
      <c r="H25" s="126">
        <v>100</v>
      </c>
      <c r="I25" s="127" t="s">
        <v>942</v>
      </c>
      <c r="J25" s="127" t="s">
        <v>271</v>
      </c>
      <c r="K25" s="127" t="s">
        <v>954</v>
      </c>
      <c r="L25" s="128" t="str">
        <f t="shared" si="2"/>
        <v>40</v>
      </c>
      <c r="M25" s="128" t="str">
        <f t="shared" si="3"/>
        <v>04列07</v>
      </c>
      <c r="N25" s="128" t="str">
        <f t="shared" si="4"/>
        <v>01</v>
      </c>
      <c r="O25" s="128" t="str">
        <f t="shared" si="5"/>
        <v>122</v>
      </c>
      <c r="P25" s="128" t="str">
        <f t="shared" si="6"/>
        <v>MCS</v>
      </c>
      <c r="Q25" s="103" t="s">
        <v>300</v>
      </c>
      <c r="R25" s="114"/>
    </row>
    <row r="26" spans="1:18" s="117" customFormat="1" ht="12">
      <c r="A26" s="122">
        <v>25</v>
      </c>
      <c r="B26" s="123" t="s">
        <v>325</v>
      </c>
      <c r="C26" s="100" t="s">
        <v>326</v>
      </c>
      <c r="D26" s="100" t="str">
        <f t="shared" si="0"/>
        <v>管理防火墙-SecPath F5000-M</v>
      </c>
      <c r="E26" s="100" t="str">
        <f t="shared" si="7"/>
        <v>HAZZ-122-4-01_4-03-A1P1-MFW-H1-HF5000-02U36</v>
      </c>
      <c r="F26" s="100" t="s">
        <v>177</v>
      </c>
      <c r="G26" s="125"/>
      <c r="H26" s="126">
        <v>100</v>
      </c>
      <c r="I26" s="127" t="s">
        <v>943</v>
      </c>
      <c r="J26" s="127" t="s">
        <v>271</v>
      </c>
      <c r="K26" s="127" t="s">
        <v>954</v>
      </c>
      <c r="L26" s="128" t="str">
        <f t="shared" si="2"/>
        <v>36</v>
      </c>
      <c r="M26" s="128" t="str">
        <f t="shared" si="3"/>
        <v>04列01</v>
      </c>
      <c r="N26" s="128" t="str">
        <f t="shared" si="4"/>
        <v>02</v>
      </c>
      <c r="O26" s="128" t="str">
        <f t="shared" si="5"/>
        <v>122</v>
      </c>
      <c r="P26" s="128" t="str">
        <f t="shared" si="6"/>
        <v>MFW</v>
      </c>
      <c r="Q26" s="103" t="s">
        <v>277</v>
      </c>
      <c r="R26" s="114"/>
    </row>
    <row r="27" spans="1:18" s="117" customFormat="1" ht="12">
      <c r="A27" s="122">
        <v>26</v>
      </c>
      <c r="B27" s="123" t="s">
        <v>327</v>
      </c>
      <c r="C27" s="100" t="s">
        <v>328</v>
      </c>
      <c r="D27" s="100" t="str">
        <f t="shared" si="0"/>
        <v>管理防火墙-SecPath F5000-M</v>
      </c>
      <c r="E27" s="100" t="str">
        <f t="shared" si="7"/>
        <v>HAZZ-122-4-01_4-03-A1P1-MFW-H2-HF5000-02U36</v>
      </c>
      <c r="F27" s="100" t="s">
        <v>177</v>
      </c>
      <c r="G27" s="125"/>
      <c r="H27" s="126">
        <v>100</v>
      </c>
      <c r="I27" s="127" t="s">
        <v>944</v>
      </c>
      <c r="J27" s="127" t="s">
        <v>271</v>
      </c>
      <c r="K27" s="127" t="s">
        <v>954</v>
      </c>
      <c r="L27" s="128" t="str">
        <f t="shared" si="2"/>
        <v>36</v>
      </c>
      <c r="M27" s="128" t="str">
        <f t="shared" si="3"/>
        <v>04列03</v>
      </c>
      <c r="N27" s="128" t="str">
        <f t="shared" si="4"/>
        <v>02</v>
      </c>
      <c r="O27" s="128" t="str">
        <f t="shared" si="5"/>
        <v>122</v>
      </c>
      <c r="P27" s="128" t="str">
        <f t="shared" si="6"/>
        <v>MFW</v>
      </c>
      <c r="Q27" s="103" t="s">
        <v>280</v>
      </c>
      <c r="R27" s="114"/>
    </row>
    <row r="28" spans="1:18" s="117" customFormat="1" ht="12">
      <c r="A28" s="122">
        <v>27</v>
      </c>
      <c r="B28" s="123" t="s">
        <v>329</v>
      </c>
      <c r="C28" s="100" t="s">
        <v>330</v>
      </c>
      <c r="D28" s="100" t="str">
        <f t="shared" si="0"/>
        <v>千兆管理交换机（业务区）-S5554S-EI-D</v>
      </c>
      <c r="E28" s="100" t="str">
        <f t="shared" si="7"/>
        <v>HAZZ-122-4-08_4-09-A1P1-ASW-H5554-01U37</v>
      </c>
      <c r="F28" s="100" t="s">
        <v>163</v>
      </c>
      <c r="G28" s="125"/>
      <c r="H28" s="126">
        <v>100</v>
      </c>
      <c r="I28" s="127" t="s">
        <v>945</v>
      </c>
      <c r="J28" s="127" t="s">
        <v>271</v>
      </c>
      <c r="K28" s="127" t="s">
        <v>954</v>
      </c>
      <c r="L28" s="128" t="str">
        <f t="shared" si="2"/>
        <v>37</v>
      </c>
      <c r="M28" s="128" t="str">
        <f t="shared" si="3"/>
        <v>04列08</v>
      </c>
      <c r="N28" s="128" t="str">
        <f t="shared" si="4"/>
        <v>01</v>
      </c>
      <c r="O28" s="128" t="str">
        <f t="shared" si="5"/>
        <v>122</v>
      </c>
      <c r="P28" s="128" t="str">
        <f t="shared" si="6"/>
        <v>ASW</v>
      </c>
      <c r="Q28" s="103" t="s">
        <v>297</v>
      </c>
      <c r="R28" s="114"/>
    </row>
    <row r="29" spans="1:18" s="117" customFormat="1" ht="12">
      <c r="A29" s="122">
        <v>28</v>
      </c>
      <c r="B29" s="123" t="s">
        <v>331</v>
      </c>
      <c r="C29" s="100" t="s">
        <v>332</v>
      </c>
      <c r="D29" s="100" t="str">
        <f t="shared" si="0"/>
        <v>千兆管理交换机（业务区）-S5554S-EI-D</v>
      </c>
      <c r="E29" s="100" t="str">
        <f t="shared" si="7"/>
        <v>HAZZ-122-4-08_4-09-A1P1-ASW-H5554-01U37</v>
      </c>
      <c r="F29" s="100" t="s">
        <v>163</v>
      </c>
      <c r="G29" s="125"/>
      <c r="H29" s="126">
        <v>100</v>
      </c>
      <c r="I29" s="127" t="s">
        <v>946</v>
      </c>
      <c r="J29" s="127" t="s">
        <v>271</v>
      </c>
      <c r="K29" s="127" t="s">
        <v>954</v>
      </c>
      <c r="L29" s="128" t="str">
        <f t="shared" si="2"/>
        <v>37</v>
      </c>
      <c r="M29" s="128" t="str">
        <f t="shared" si="3"/>
        <v>04列09</v>
      </c>
      <c r="N29" s="128" t="str">
        <f t="shared" si="4"/>
        <v>01</v>
      </c>
      <c r="O29" s="128" t="str">
        <f t="shared" si="5"/>
        <v>122</v>
      </c>
      <c r="P29" s="128" t="str">
        <f t="shared" si="6"/>
        <v>ASW</v>
      </c>
      <c r="Q29" s="103" t="s">
        <v>300</v>
      </c>
      <c r="R29" s="114"/>
    </row>
    <row r="30" spans="1:18" s="117" customFormat="1" ht="12">
      <c r="A30" s="122">
        <v>29</v>
      </c>
      <c r="B30" s="123" t="s">
        <v>333</v>
      </c>
      <c r="C30" s="100" t="s">
        <v>334</v>
      </c>
      <c r="D30" s="100" t="str">
        <f t="shared" si="0"/>
        <v>千兆管理交换机（业务区）-S5554S-EI-D</v>
      </c>
      <c r="E30" s="100" t="str">
        <f t="shared" si="7"/>
        <v>HAZZ-122-3-04_3-05-A1P1-ASW-H5554-01U37</v>
      </c>
      <c r="F30" s="100" t="s">
        <v>163</v>
      </c>
      <c r="G30" s="125"/>
      <c r="H30" s="126">
        <v>100</v>
      </c>
      <c r="I30" s="127" t="s">
        <v>947</v>
      </c>
      <c r="J30" s="127" t="s">
        <v>271</v>
      </c>
      <c r="K30" s="127" t="s">
        <v>954</v>
      </c>
      <c r="L30" s="128" t="str">
        <f t="shared" si="2"/>
        <v>37</v>
      </c>
      <c r="M30" s="128" t="str">
        <f t="shared" si="3"/>
        <v>03列04</v>
      </c>
      <c r="N30" s="128" t="str">
        <f t="shared" si="4"/>
        <v>01</v>
      </c>
      <c r="O30" s="128" t="str">
        <f t="shared" si="5"/>
        <v>122</v>
      </c>
      <c r="P30" s="128" t="str">
        <f t="shared" si="6"/>
        <v>ASW</v>
      </c>
      <c r="Q30" s="103" t="s">
        <v>297</v>
      </c>
      <c r="R30" s="114"/>
    </row>
    <row r="31" spans="1:18" s="117" customFormat="1" ht="12">
      <c r="A31" s="122">
        <v>30</v>
      </c>
      <c r="B31" s="123" t="s">
        <v>335</v>
      </c>
      <c r="C31" s="100" t="s">
        <v>336</v>
      </c>
      <c r="D31" s="100" t="str">
        <f t="shared" si="0"/>
        <v>千兆管理交换机（业务区）-S5554S-EI-D</v>
      </c>
      <c r="E31" s="100" t="str">
        <f t="shared" si="7"/>
        <v>HAZZ-122-3-04_3-05-A1P1-ASW-H5554-01U37</v>
      </c>
      <c r="F31" s="100" t="s">
        <v>163</v>
      </c>
      <c r="G31" s="125"/>
      <c r="H31" s="126">
        <v>100</v>
      </c>
      <c r="I31" s="127" t="s">
        <v>948</v>
      </c>
      <c r="J31" s="127" t="s">
        <v>271</v>
      </c>
      <c r="K31" s="127" t="s">
        <v>954</v>
      </c>
      <c r="L31" s="128" t="str">
        <f t="shared" si="2"/>
        <v>37</v>
      </c>
      <c r="M31" s="128" t="str">
        <f t="shared" si="3"/>
        <v>03列05</v>
      </c>
      <c r="N31" s="128" t="str">
        <f t="shared" si="4"/>
        <v>01</v>
      </c>
      <c r="O31" s="128" t="str">
        <f t="shared" si="5"/>
        <v>122</v>
      </c>
      <c r="P31" s="128" t="str">
        <f t="shared" si="6"/>
        <v>ASW</v>
      </c>
      <c r="Q31" s="103" t="s">
        <v>300</v>
      </c>
      <c r="R31" s="114"/>
    </row>
    <row r="32" spans="1:18" s="117" customFormat="1" ht="12">
      <c r="A32" s="122">
        <v>31</v>
      </c>
      <c r="B32" s="123" t="s">
        <v>337</v>
      </c>
      <c r="C32" s="100" t="s">
        <v>338</v>
      </c>
      <c r="D32" s="100" t="str">
        <f t="shared" si="0"/>
        <v>千兆管理交换机（功能区）-S5554S-EI-D</v>
      </c>
      <c r="E32" s="100" t="str">
        <f t="shared" si="7"/>
        <v>HAZZ-122-3-07_3-08-A1P1-ASW-H5554-01U34</v>
      </c>
      <c r="F32" s="100" t="s">
        <v>163</v>
      </c>
      <c r="G32" s="125"/>
      <c r="H32" s="126">
        <v>100</v>
      </c>
      <c r="I32" s="127" t="s">
        <v>949</v>
      </c>
      <c r="J32" s="127" t="s">
        <v>271</v>
      </c>
      <c r="K32" s="127" t="s">
        <v>954</v>
      </c>
      <c r="L32" s="128" t="str">
        <f t="shared" si="2"/>
        <v>34</v>
      </c>
      <c r="M32" s="128" t="str">
        <f t="shared" si="3"/>
        <v>03列07</v>
      </c>
      <c r="N32" s="128" t="str">
        <f t="shared" si="4"/>
        <v>01</v>
      </c>
      <c r="O32" s="128" t="str">
        <f t="shared" si="5"/>
        <v>122</v>
      </c>
      <c r="P32" s="128" t="str">
        <f t="shared" si="6"/>
        <v>ASW</v>
      </c>
      <c r="Q32" s="103" t="s">
        <v>297</v>
      </c>
      <c r="R32" s="114"/>
    </row>
    <row r="33" spans="1:18" s="117" customFormat="1" ht="12">
      <c r="A33" s="122">
        <v>32</v>
      </c>
      <c r="B33" s="123" t="s">
        <v>339</v>
      </c>
      <c r="C33" s="100" t="s">
        <v>340</v>
      </c>
      <c r="D33" s="100" t="str">
        <f t="shared" si="0"/>
        <v>千兆管理交换机（功能区）-S5554S-EI-D</v>
      </c>
      <c r="E33" s="100" t="str">
        <f t="shared" si="7"/>
        <v>HAZZ-122-3-07_3-08-A1P1-ASW-H5554-01U34</v>
      </c>
      <c r="F33" s="100" t="s">
        <v>163</v>
      </c>
      <c r="G33" s="125"/>
      <c r="H33" s="126">
        <v>100</v>
      </c>
      <c r="I33" s="127" t="s">
        <v>950</v>
      </c>
      <c r="J33" s="127" t="s">
        <v>271</v>
      </c>
      <c r="K33" s="127" t="s">
        <v>954</v>
      </c>
      <c r="L33" s="128" t="str">
        <f t="shared" si="2"/>
        <v>34</v>
      </c>
      <c r="M33" s="128" t="str">
        <f t="shared" si="3"/>
        <v>03列08</v>
      </c>
      <c r="N33" s="128" t="str">
        <f t="shared" si="4"/>
        <v>01</v>
      </c>
      <c r="O33" s="128" t="str">
        <f t="shared" si="5"/>
        <v>122</v>
      </c>
      <c r="P33" s="128" t="str">
        <f t="shared" si="6"/>
        <v>ASW</v>
      </c>
      <c r="Q33" s="103" t="s">
        <v>300</v>
      </c>
      <c r="R33" s="114"/>
    </row>
    <row r="34" spans="1:18" s="117" customFormat="1" ht="12">
      <c r="A34" s="122">
        <v>33</v>
      </c>
      <c r="B34" s="123" t="s">
        <v>341</v>
      </c>
      <c r="C34" s="100" t="s">
        <v>342</v>
      </c>
      <c r="D34" s="100" t="str">
        <f t="shared" si="0"/>
        <v>千兆带外管理交换机-S5554S-EI-D</v>
      </c>
      <c r="E34" s="100" t="str">
        <f t="shared" si="7"/>
        <v/>
      </c>
      <c r="F34" s="100" t="s">
        <v>163</v>
      </c>
      <c r="G34" s="125"/>
      <c r="H34" s="126">
        <v>100</v>
      </c>
      <c r="I34" s="127" t="s">
        <v>951</v>
      </c>
      <c r="J34" s="127" t="s">
        <v>271</v>
      </c>
      <c r="K34" s="127" t="s">
        <v>954</v>
      </c>
      <c r="L34" s="128" t="str">
        <f t="shared" si="2"/>
        <v>40</v>
      </c>
      <c r="M34" s="128" t="str">
        <f t="shared" si="3"/>
        <v>04列10</v>
      </c>
      <c r="N34" s="128" t="str">
        <f t="shared" si="4"/>
        <v>01</v>
      </c>
      <c r="O34" s="128" t="str">
        <f t="shared" si="5"/>
        <v>122</v>
      </c>
      <c r="P34" s="128" t="str">
        <f t="shared" si="6"/>
        <v>MSW</v>
      </c>
      <c r="Q34" s="103" t="s">
        <v>272</v>
      </c>
      <c r="R34" s="114"/>
    </row>
    <row r="35" spans="1:18" s="117" customFormat="1" ht="12">
      <c r="A35" s="122">
        <v>34</v>
      </c>
      <c r="B35" s="123" t="s">
        <v>343</v>
      </c>
      <c r="C35" s="100" t="s">
        <v>344</v>
      </c>
      <c r="D35" s="100" t="str">
        <f t="shared" si="0"/>
        <v>千兆带外管理交换机-S5554S-EI-D</v>
      </c>
      <c r="E35" s="100" t="str">
        <f t="shared" si="7"/>
        <v/>
      </c>
      <c r="F35" s="100" t="s">
        <v>163</v>
      </c>
      <c r="G35" s="125"/>
      <c r="H35" s="126">
        <v>100</v>
      </c>
      <c r="I35" s="127" t="s">
        <v>952</v>
      </c>
      <c r="J35" s="127" t="s">
        <v>271</v>
      </c>
      <c r="K35" s="127" t="s">
        <v>954</v>
      </c>
      <c r="L35" s="128" t="str">
        <f t="shared" si="2"/>
        <v>40</v>
      </c>
      <c r="M35" s="128" t="str">
        <f t="shared" si="3"/>
        <v>03列03</v>
      </c>
      <c r="N35" s="128" t="str">
        <f t="shared" si="4"/>
        <v>01</v>
      </c>
      <c r="O35" s="128" t="str">
        <f t="shared" si="5"/>
        <v>122</v>
      </c>
      <c r="P35" s="128" t="str">
        <f t="shared" si="6"/>
        <v>MSW</v>
      </c>
      <c r="Q35" s="103" t="s">
        <v>272</v>
      </c>
      <c r="R35" s="114"/>
    </row>
    <row r="36" spans="1:18" s="117" customFormat="1" ht="12">
      <c r="A36" s="122">
        <v>35</v>
      </c>
      <c r="B36" s="123" t="s">
        <v>345</v>
      </c>
      <c r="C36" s="100" t="s">
        <v>346</v>
      </c>
      <c r="D36" s="100" t="str">
        <f t="shared" si="0"/>
        <v>千兆带外管理交换机-S5554S-EI-D</v>
      </c>
      <c r="E36" s="100" t="str">
        <f t="shared" si="7"/>
        <v/>
      </c>
      <c r="F36" s="100" t="s">
        <v>163</v>
      </c>
      <c r="G36" s="125"/>
      <c r="H36" s="126">
        <v>100</v>
      </c>
      <c r="I36" s="127" t="s">
        <v>953</v>
      </c>
      <c r="J36" s="127" t="s">
        <v>271</v>
      </c>
      <c r="K36" s="127" t="s">
        <v>954</v>
      </c>
      <c r="L36" s="128" t="str">
        <f t="shared" si="2"/>
        <v>37</v>
      </c>
      <c r="M36" s="128" t="str">
        <f t="shared" si="3"/>
        <v>03列06</v>
      </c>
      <c r="N36" s="128" t="str">
        <f t="shared" si="4"/>
        <v>01</v>
      </c>
      <c r="O36" s="128" t="str">
        <f t="shared" si="5"/>
        <v>122</v>
      </c>
      <c r="P36" s="128" t="str">
        <f t="shared" si="6"/>
        <v>MSW</v>
      </c>
      <c r="Q36" s="103" t="s">
        <v>272</v>
      </c>
      <c r="R36" s="114"/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JD49"/>
  <sheetViews>
    <sheetView workbookViewId="0">
      <selection activeCell="D15" sqref="D15"/>
    </sheetView>
  </sheetViews>
  <sheetFormatPr defaultColWidth="9.08203125" defaultRowHeight="15.75" customHeight="1" outlineLevelCol="1"/>
  <cols>
    <col min="1" max="1" width="3.58203125" style="86" customWidth="1"/>
    <col min="2" max="2" width="27.83203125" style="87" customWidth="1"/>
    <col min="3" max="3" width="35.58203125" style="86" customWidth="1"/>
    <col min="4" max="4" width="32.58203125" style="86" customWidth="1"/>
    <col min="5" max="5" width="20.75" style="88" customWidth="1"/>
    <col min="6" max="6" width="12.33203125" style="89" customWidth="1"/>
    <col min="7" max="7" width="10" style="90" customWidth="1" outlineLevel="1"/>
    <col min="8" max="8" width="12.5" style="90" customWidth="1" outlineLevel="1"/>
    <col min="9" max="9" width="11.5" style="90" customWidth="1" outlineLevel="1"/>
    <col min="10" max="10" width="14.58203125" style="90" customWidth="1" outlineLevel="1"/>
    <col min="11" max="11" width="10.58203125" style="91" customWidth="1" outlineLevel="1"/>
    <col min="12" max="12" width="12.58203125" style="91" customWidth="1" outlineLevel="1"/>
    <col min="13" max="13" width="7.5" style="91" customWidth="1" outlineLevel="1"/>
    <col min="14" max="14" width="10.58203125" style="91" customWidth="1" outlineLevel="1"/>
    <col min="15" max="15" width="9.08203125" style="91" customWidth="1" outlineLevel="1"/>
    <col min="16" max="16" width="7.5" style="91" customWidth="1" outlineLevel="1"/>
    <col min="17" max="17" width="10.58203125" style="91" customWidth="1" outlineLevel="1"/>
    <col min="18" max="18" width="9.08203125" style="91" customWidth="1" outlineLevel="1"/>
    <col min="19" max="19" width="7.5" style="91" customWidth="1" outlineLevel="1"/>
    <col min="20" max="20" width="10.58203125" style="91" customWidth="1" outlineLevel="1"/>
    <col min="21" max="21" width="9.08203125" style="91" customWidth="1" outlineLevel="1"/>
    <col min="22" max="22" width="10.33203125" style="91" customWidth="1" outlineLevel="1"/>
    <col min="23" max="23" width="10.33203125" style="92" customWidth="1" outlineLevel="1"/>
    <col min="24" max="24" width="15.83203125" style="92" customWidth="1" outlineLevel="1"/>
    <col min="25" max="25" width="14.08203125" style="92" customWidth="1" outlineLevel="1"/>
    <col min="26" max="26" width="7.83203125" style="92" customWidth="1"/>
    <col min="27" max="27" width="20.5" style="93" customWidth="1" outlineLevel="1"/>
    <col min="28" max="28" width="11.33203125" style="94" customWidth="1" outlineLevel="1"/>
    <col min="29" max="29" width="12.33203125" style="86" customWidth="1"/>
    <col min="30" max="30" width="10.5" style="90" customWidth="1"/>
    <col min="31" max="31" width="11.08203125" style="90" customWidth="1"/>
    <col min="32" max="32" width="6" style="90" customWidth="1"/>
    <col min="33" max="33" width="7" style="91" customWidth="1"/>
    <col min="34" max="34" width="13.5" style="90" customWidth="1"/>
    <col min="35" max="35" width="6.83203125" style="90" customWidth="1"/>
    <col min="36" max="36" width="6.5" style="90" customWidth="1"/>
    <col min="37" max="37" width="7.83203125" style="90" customWidth="1"/>
    <col min="38" max="38" width="4" style="91" customWidth="1"/>
    <col min="39" max="39" width="5.58203125" style="90" customWidth="1"/>
    <col min="40" max="40" width="20" style="86" customWidth="1"/>
    <col min="41" max="41" width="11.58203125" style="86" customWidth="1"/>
    <col min="42" max="264" width="9" style="86" customWidth="1"/>
  </cols>
  <sheetData>
    <row r="1" spans="1:264" s="85" customFormat="1" ht="28">
      <c r="A1" s="95" t="s">
        <v>72</v>
      </c>
      <c r="B1" s="96" t="s">
        <v>256</v>
      </c>
      <c r="C1" s="96" t="s">
        <v>257</v>
      </c>
      <c r="D1" s="121" t="s">
        <v>258</v>
      </c>
      <c r="E1" s="96" t="s">
        <v>905</v>
      </c>
      <c r="F1" s="97" t="s">
        <v>260</v>
      </c>
      <c r="G1" s="97" t="s">
        <v>347</v>
      </c>
      <c r="H1" s="97" t="s">
        <v>348</v>
      </c>
      <c r="I1" s="102" t="s">
        <v>349</v>
      </c>
      <c r="J1" s="97" t="s">
        <v>350</v>
      </c>
      <c r="K1" s="102" t="s">
        <v>351</v>
      </c>
      <c r="L1" s="102" t="s">
        <v>352</v>
      </c>
      <c r="M1" s="102" t="s">
        <v>353</v>
      </c>
      <c r="N1" s="102" t="s">
        <v>354</v>
      </c>
      <c r="O1" s="102" t="s">
        <v>355</v>
      </c>
      <c r="P1" s="102" t="s">
        <v>356</v>
      </c>
      <c r="Q1" s="102" t="s">
        <v>357</v>
      </c>
      <c r="R1" s="102" t="s">
        <v>358</v>
      </c>
      <c r="S1" s="102" t="s">
        <v>359</v>
      </c>
      <c r="T1" s="105" t="s">
        <v>360</v>
      </c>
      <c r="U1" s="105" t="s">
        <v>361</v>
      </c>
      <c r="V1" s="105" t="s">
        <v>362</v>
      </c>
      <c r="W1" s="105" t="s">
        <v>363</v>
      </c>
      <c r="X1" s="105" t="s">
        <v>364</v>
      </c>
      <c r="Y1" s="105" t="s">
        <v>365</v>
      </c>
      <c r="Z1" s="97" t="s">
        <v>261</v>
      </c>
      <c r="AA1" s="97" t="s">
        <v>262</v>
      </c>
      <c r="AB1" s="97" t="s">
        <v>263</v>
      </c>
      <c r="AC1" s="97" t="s">
        <v>264</v>
      </c>
      <c r="AD1" s="111" t="s">
        <v>366</v>
      </c>
      <c r="AE1" s="111" t="s">
        <v>367</v>
      </c>
      <c r="AF1" s="97" t="s">
        <v>368</v>
      </c>
      <c r="AG1" s="97" t="s">
        <v>369</v>
      </c>
      <c r="AH1" s="97" t="s">
        <v>370</v>
      </c>
      <c r="AI1" s="111" t="s">
        <v>265</v>
      </c>
      <c r="AJ1" s="111" t="s">
        <v>910</v>
      </c>
      <c r="AK1" s="111" t="s">
        <v>266</v>
      </c>
      <c r="AL1" s="111" t="s">
        <v>911</v>
      </c>
      <c r="AM1" s="111" t="s">
        <v>267</v>
      </c>
      <c r="AN1" s="203" t="s">
        <v>904</v>
      </c>
      <c r="AO1" s="199"/>
      <c r="AP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199"/>
      <c r="BD1" s="199"/>
      <c r="BE1" s="199"/>
      <c r="BF1" s="199"/>
      <c r="BG1" s="199"/>
      <c r="BH1" s="199"/>
      <c r="BI1" s="199"/>
      <c r="BJ1" s="199"/>
      <c r="BK1" s="199"/>
      <c r="BL1" s="199"/>
      <c r="BM1" s="199"/>
      <c r="BN1" s="199"/>
      <c r="BO1" s="199"/>
      <c r="BP1" s="199"/>
      <c r="BQ1" s="199"/>
      <c r="BR1" s="199"/>
      <c r="BS1" s="199"/>
      <c r="BT1" s="199"/>
      <c r="BU1" s="199"/>
      <c r="BV1" s="199"/>
      <c r="BW1" s="199"/>
      <c r="BX1" s="199"/>
      <c r="BY1" s="199"/>
      <c r="BZ1" s="199"/>
      <c r="CA1" s="199"/>
      <c r="CB1" s="199"/>
      <c r="CC1" s="199"/>
      <c r="CD1" s="199"/>
      <c r="CE1" s="199"/>
      <c r="CF1" s="199"/>
      <c r="CG1" s="199"/>
      <c r="CH1" s="199"/>
      <c r="CI1" s="199"/>
      <c r="CJ1" s="199"/>
      <c r="CK1" s="199"/>
      <c r="CL1" s="199"/>
      <c r="CM1" s="199"/>
      <c r="CN1" s="199"/>
      <c r="CO1" s="199"/>
      <c r="CP1" s="199"/>
      <c r="CQ1" s="199"/>
      <c r="CR1" s="199"/>
      <c r="CS1" s="199"/>
      <c r="CT1" s="199"/>
      <c r="CU1" s="199"/>
      <c r="CV1" s="199"/>
      <c r="CW1" s="199"/>
      <c r="CX1" s="199"/>
      <c r="CY1" s="199"/>
      <c r="CZ1" s="199"/>
      <c r="DA1" s="199"/>
      <c r="DB1" s="199"/>
      <c r="DC1" s="199"/>
      <c r="DD1" s="199"/>
      <c r="DE1" s="199"/>
      <c r="DF1" s="199"/>
      <c r="DG1" s="199"/>
      <c r="DH1" s="199"/>
      <c r="DI1" s="199"/>
      <c r="DJ1" s="199"/>
      <c r="DK1" s="199"/>
      <c r="DL1" s="199"/>
      <c r="DM1" s="199"/>
      <c r="DN1" s="199"/>
      <c r="DO1" s="199"/>
      <c r="DP1" s="199"/>
      <c r="DQ1" s="199"/>
      <c r="DR1" s="199"/>
      <c r="DS1" s="199"/>
      <c r="DT1" s="199"/>
      <c r="DU1" s="199"/>
      <c r="DV1" s="199"/>
      <c r="DW1" s="199"/>
      <c r="DX1" s="199"/>
      <c r="DY1" s="199"/>
      <c r="DZ1" s="199"/>
      <c r="EA1" s="199"/>
      <c r="EB1" s="199"/>
      <c r="EC1" s="199"/>
      <c r="ED1" s="199"/>
      <c r="EE1" s="199"/>
      <c r="EF1" s="199"/>
      <c r="EG1" s="199"/>
      <c r="EH1" s="199"/>
      <c r="EI1" s="199"/>
      <c r="EJ1" s="199"/>
      <c r="EK1" s="199"/>
      <c r="EL1" s="199"/>
      <c r="EM1" s="199"/>
      <c r="EN1" s="199"/>
      <c r="EO1" s="199"/>
      <c r="EP1" s="199"/>
      <c r="EQ1" s="199"/>
      <c r="ER1" s="199"/>
      <c r="ES1" s="199"/>
      <c r="ET1" s="199"/>
      <c r="EU1" s="199"/>
      <c r="EV1" s="199"/>
      <c r="EW1" s="199"/>
      <c r="EX1" s="199"/>
      <c r="EY1" s="199"/>
      <c r="EZ1" s="199"/>
      <c r="FA1" s="199"/>
      <c r="FB1" s="199"/>
      <c r="FC1" s="199"/>
      <c r="FD1" s="199"/>
      <c r="FE1" s="199"/>
      <c r="FF1" s="199"/>
      <c r="FG1" s="199"/>
      <c r="FH1" s="199"/>
      <c r="FI1" s="199"/>
      <c r="FJ1" s="199"/>
      <c r="FK1" s="199"/>
      <c r="FL1" s="199"/>
      <c r="FM1" s="199"/>
      <c r="FN1" s="199"/>
      <c r="FO1" s="199"/>
      <c r="FP1" s="199"/>
      <c r="FQ1" s="199"/>
      <c r="FR1" s="199"/>
      <c r="FS1" s="199"/>
      <c r="FT1" s="199"/>
      <c r="FU1" s="199"/>
      <c r="FV1" s="199"/>
      <c r="FW1" s="199"/>
      <c r="FX1" s="199"/>
      <c r="FY1" s="199"/>
      <c r="FZ1" s="199"/>
      <c r="GA1" s="199"/>
      <c r="GB1" s="199"/>
      <c r="GC1" s="199"/>
      <c r="GD1" s="199"/>
      <c r="GE1" s="199"/>
      <c r="GF1" s="199"/>
      <c r="GG1" s="199"/>
      <c r="GH1" s="199"/>
      <c r="GI1" s="199"/>
      <c r="GJ1" s="199"/>
      <c r="GK1" s="199"/>
      <c r="GL1" s="199"/>
      <c r="GM1" s="199"/>
      <c r="GN1" s="199"/>
      <c r="GO1" s="199"/>
      <c r="GP1" s="199"/>
      <c r="GQ1" s="199"/>
      <c r="GR1" s="199"/>
      <c r="GS1" s="199"/>
      <c r="GT1" s="199"/>
      <c r="GU1" s="199"/>
      <c r="GV1" s="199"/>
      <c r="GW1" s="199"/>
      <c r="GX1" s="199"/>
      <c r="GY1" s="199"/>
      <c r="GZ1" s="199"/>
      <c r="HA1" s="199"/>
      <c r="HB1" s="199"/>
      <c r="HC1" s="199"/>
      <c r="HD1" s="199"/>
      <c r="HE1" s="199"/>
      <c r="HF1" s="199"/>
      <c r="HG1" s="199"/>
      <c r="HH1" s="199"/>
      <c r="HI1" s="199"/>
      <c r="HJ1" s="199"/>
      <c r="HK1" s="199"/>
      <c r="HL1" s="199"/>
      <c r="HM1" s="199"/>
      <c r="HN1" s="199"/>
      <c r="HO1" s="199"/>
      <c r="HP1" s="199"/>
      <c r="HQ1" s="199"/>
      <c r="HR1" s="199"/>
      <c r="HS1" s="199"/>
      <c r="HT1" s="199"/>
      <c r="HU1" s="199"/>
      <c r="HV1" s="199"/>
      <c r="HW1" s="199"/>
      <c r="HX1" s="199"/>
      <c r="HY1" s="199"/>
      <c r="HZ1" s="199"/>
      <c r="IA1" s="199"/>
      <c r="IB1" s="199"/>
      <c r="IC1" s="199"/>
      <c r="ID1" s="199"/>
      <c r="IE1" s="199"/>
      <c r="IF1" s="199"/>
      <c r="IG1" s="199"/>
      <c r="IH1" s="199"/>
      <c r="II1" s="199"/>
      <c r="IJ1" s="199"/>
      <c r="IK1" s="199"/>
      <c r="IL1" s="199"/>
      <c r="IM1" s="199"/>
      <c r="IN1" s="199"/>
      <c r="IO1" s="199"/>
      <c r="IP1" s="199"/>
      <c r="IQ1" s="199"/>
      <c r="IR1" s="199"/>
      <c r="IS1" s="199"/>
      <c r="IT1" s="199"/>
      <c r="IU1" s="199"/>
      <c r="IV1" s="199"/>
      <c r="IW1" s="199"/>
      <c r="IX1" s="199"/>
      <c r="IY1" s="199"/>
      <c r="IZ1" s="199"/>
      <c r="JA1" s="199"/>
      <c r="JB1" s="199"/>
      <c r="JC1" s="199"/>
      <c r="JD1" s="199"/>
    </row>
    <row r="2" spans="1:264" s="43" customFormat="1" ht="12">
      <c r="A2" s="98">
        <v>1</v>
      </c>
      <c r="B2" s="99" t="s">
        <v>371</v>
      </c>
      <c r="C2" s="99" t="s">
        <v>372</v>
      </c>
      <c r="D2" s="99" t="str">
        <f>IF(LEN(B2)-LEN(SUBSTITUTE(B2,"-",""))&lt;&gt;1,MID(B2,1,FIND("$",SUBSTITUTE(B2,"-","$",LEN(B2)-LEN(SUBSTITUTE(B2,"-",""))),1)-1),MID(B2,1,FIND("-",B2,1)-1))&amp;"-"&amp;E2&amp;IF(AN2="","","-"&amp;AN2)</f>
        <v>宿主机服务器-ZXCLOUD R5300 G4X</v>
      </c>
      <c r="E2" s="99" t="s">
        <v>92</v>
      </c>
      <c r="F2" s="101"/>
      <c r="G2" s="103">
        <v>150</v>
      </c>
      <c r="H2" s="188" t="s">
        <v>373</v>
      </c>
      <c r="I2" s="103"/>
      <c r="J2" s="188" t="s">
        <v>374</v>
      </c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6"/>
      <c r="X2" s="107"/>
      <c r="Y2" s="107"/>
      <c r="Z2" s="108">
        <v>101</v>
      </c>
      <c r="AA2" s="109" t="s">
        <v>375</v>
      </c>
      <c r="AB2" s="110" t="s">
        <v>376</v>
      </c>
      <c r="AC2" s="104" t="s">
        <v>377</v>
      </c>
      <c r="AD2" s="98"/>
      <c r="AE2" s="98"/>
      <c r="AF2" s="98"/>
      <c r="AG2" s="114"/>
      <c r="AH2" s="112"/>
      <c r="AI2" s="113" t="str">
        <f t="shared" ref="AI2:AI49" si="0">RIGHT(C2,2)</f>
        <v>06</v>
      </c>
      <c r="AJ2" s="113" t="str">
        <f>IF(RIGHT(MID(C2,FIND("$",SUBSTITUTE(C2,"-","$",2))+1,4),1)="-",MID(C2,FIND("$",SUBSTITUTE(C2,"-","$",2))+1,3),IF(RIGHT(MID(C2,FIND("$",SUBSTITUTE(C2,"-","$",2))+1,2),1)="-",IF(ISNUMBER(--MID(C2,FIND("$",SUBSTITUTE(C2,"-","$",2))+1,1)),"0"&amp;MID(C2,FIND("$",SUBSTITUTE(C2,"-","$",2))+1,1),MID(C2,FIND("$",SUBSTITUTE(C2,"-","$",2))+1,1)),MID(C2,FIND("$",SUBSTITUTE(C2,"-","$",2))+1,2))&amp;"列"&amp;MID(C2,FIND("$",SUBSTITUTE(C2,"-","$",3))+1,2))</f>
        <v>03列01</v>
      </c>
      <c r="AK2" s="113" t="str">
        <f t="shared" ref="AK2:AK49" si="1">MID(C2,FIND("$",SUBSTITUTE(C2,"-","$",_xlfn.IFS(LEN(C2)-LEN(SUBSTITUTE(C2,"-",""))=7,7,LEN(C2)-LEN(SUBSTITUTE(C2,"-",""))=6,6,LEN(C2)-LEN(SUBSTITUTE(C2,"-",""))=5,5)))+1,2)</f>
        <v>02</v>
      </c>
      <c r="AL2" s="113" t="str">
        <f>MID(C2,FIND("$",SUBSTITUTE(C2,"-","$",1))+1,FIND("$",SUBSTITUTE(C2,"-","$",1))-2)</f>
        <v>122</v>
      </c>
      <c r="AM2" s="112"/>
      <c r="AN2" s="204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  <c r="BI2" s="115"/>
      <c r="BJ2" s="115"/>
      <c r="BK2" s="115"/>
      <c r="BL2" s="115"/>
      <c r="BM2" s="115"/>
      <c r="BN2" s="115"/>
      <c r="BO2" s="115"/>
      <c r="BP2" s="115"/>
      <c r="BQ2" s="115"/>
      <c r="BR2" s="115"/>
      <c r="BS2" s="115"/>
      <c r="BT2" s="115"/>
      <c r="BU2" s="115"/>
      <c r="BV2" s="115"/>
      <c r="BW2" s="115"/>
      <c r="BX2" s="115"/>
      <c r="BY2" s="115"/>
      <c r="BZ2" s="115"/>
      <c r="CA2" s="115"/>
      <c r="CB2" s="115"/>
      <c r="CC2" s="115"/>
      <c r="CD2" s="115"/>
      <c r="CE2" s="115"/>
      <c r="CF2" s="115"/>
      <c r="CG2" s="115"/>
      <c r="CH2" s="115"/>
      <c r="CI2" s="115"/>
      <c r="CJ2" s="115"/>
      <c r="CK2" s="115"/>
      <c r="CL2" s="115"/>
      <c r="CM2" s="115"/>
      <c r="CN2" s="115"/>
      <c r="CO2" s="115"/>
      <c r="CP2" s="115"/>
      <c r="CQ2" s="115"/>
      <c r="CR2" s="115"/>
      <c r="CS2" s="115"/>
      <c r="CT2" s="115"/>
      <c r="CU2" s="115"/>
      <c r="CV2" s="115"/>
      <c r="CW2" s="115"/>
      <c r="CX2" s="115"/>
      <c r="CY2" s="115"/>
      <c r="CZ2" s="115"/>
      <c r="DA2" s="115"/>
      <c r="DB2" s="115"/>
      <c r="DC2" s="115"/>
      <c r="DD2" s="115"/>
      <c r="DE2" s="115"/>
      <c r="DF2" s="115"/>
      <c r="DG2" s="115"/>
      <c r="DH2" s="115"/>
      <c r="DI2" s="115"/>
      <c r="DJ2" s="115"/>
      <c r="DK2" s="115"/>
      <c r="DL2" s="115"/>
      <c r="DM2" s="115"/>
      <c r="DN2" s="115"/>
      <c r="DO2" s="115"/>
      <c r="DP2" s="115"/>
      <c r="DQ2" s="115"/>
      <c r="DR2" s="115"/>
      <c r="DS2" s="115"/>
      <c r="DT2" s="115"/>
      <c r="DU2" s="115"/>
      <c r="DV2" s="115"/>
      <c r="DW2" s="115"/>
      <c r="DX2" s="115"/>
      <c r="DY2" s="115"/>
      <c r="DZ2" s="115"/>
      <c r="EA2" s="115"/>
      <c r="EB2" s="115"/>
      <c r="EC2" s="115"/>
      <c r="ED2" s="115"/>
      <c r="EE2" s="115"/>
      <c r="EF2" s="115"/>
      <c r="EG2" s="115"/>
      <c r="EH2" s="115"/>
      <c r="EI2" s="115"/>
      <c r="EJ2" s="115"/>
      <c r="EK2" s="115"/>
      <c r="EL2" s="115"/>
      <c r="EM2" s="115"/>
      <c r="EN2" s="115"/>
      <c r="EO2" s="115"/>
      <c r="EP2" s="115"/>
      <c r="EQ2" s="115"/>
      <c r="ER2" s="115"/>
      <c r="ES2" s="115"/>
      <c r="ET2" s="115"/>
      <c r="EU2" s="115"/>
      <c r="EV2" s="115"/>
      <c r="EW2" s="115"/>
      <c r="EX2" s="115"/>
      <c r="EY2" s="115"/>
      <c r="EZ2" s="115"/>
      <c r="FA2" s="115"/>
      <c r="FB2" s="115"/>
      <c r="FC2" s="115"/>
      <c r="FD2" s="115"/>
      <c r="FE2" s="115"/>
      <c r="FF2" s="115"/>
      <c r="FG2" s="115"/>
      <c r="FH2" s="115"/>
      <c r="FI2" s="115"/>
      <c r="FJ2" s="115"/>
      <c r="FK2" s="115"/>
      <c r="FL2" s="115"/>
      <c r="FM2" s="115"/>
      <c r="FN2" s="115"/>
      <c r="FO2" s="115"/>
      <c r="FP2" s="115"/>
      <c r="FQ2" s="115"/>
      <c r="FR2" s="115"/>
      <c r="FS2" s="115"/>
      <c r="FT2" s="115"/>
      <c r="FU2" s="115"/>
      <c r="FV2" s="115"/>
      <c r="FW2" s="115"/>
      <c r="FX2" s="115"/>
      <c r="FY2" s="115"/>
      <c r="FZ2" s="115"/>
      <c r="GA2" s="115"/>
      <c r="GB2" s="115"/>
      <c r="GC2" s="115"/>
      <c r="GD2" s="115"/>
      <c r="GE2" s="115"/>
      <c r="GF2" s="115"/>
      <c r="GG2" s="115"/>
      <c r="GH2" s="115"/>
      <c r="GI2" s="115"/>
      <c r="GJ2" s="115"/>
      <c r="GK2" s="115"/>
      <c r="GL2" s="115"/>
      <c r="GM2" s="115"/>
      <c r="GN2" s="115"/>
      <c r="GO2" s="115"/>
      <c r="GP2" s="115"/>
      <c r="GQ2" s="115"/>
      <c r="GR2" s="115"/>
      <c r="GS2" s="115"/>
      <c r="GT2" s="115"/>
      <c r="GU2" s="115"/>
      <c r="GV2" s="115"/>
      <c r="GW2" s="115"/>
      <c r="GX2" s="115"/>
      <c r="GY2" s="115"/>
      <c r="GZ2" s="115"/>
      <c r="HA2" s="115"/>
      <c r="HB2" s="115"/>
      <c r="HC2" s="115"/>
      <c r="HD2" s="115"/>
      <c r="HE2" s="115"/>
      <c r="HF2" s="115"/>
      <c r="HG2" s="115"/>
      <c r="HH2" s="115"/>
      <c r="HI2" s="115"/>
      <c r="HJ2" s="115"/>
      <c r="HK2" s="115"/>
      <c r="HL2" s="115"/>
      <c r="HM2" s="115"/>
      <c r="HN2" s="115"/>
      <c r="HO2" s="115"/>
      <c r="HP2" s="115"/>
      <c r="HQ2" s="115"/>
      <c r="HR2" s="115"/>
      <c r="HS2" s="115"/>
      <c r="HT2" s="115"/>
      <c r="HU2" s="115"/>
      <c r="HV2" s="115"/>
      <c r="HW2" s="115"/>
      <c r="HX2" s="115"/>
      <c r="HY2" s="115"/>
      <c r="HZ2" s="115"/>
      <c r="IA2" s="115"/>
      <c r="IB2" s="115"/>
      <c r="IC2" s="115"/>
      <c r="ID2" s="115"/>
      <c r="IE2" s="115"/>
      <c r="IF2" s="115"/>
      <c r="IG2" s="115"/>
      <c r="IH2" s="115"/>
      <c r="II2" s="115"/>
      <c r="IJ2" s="115"/>
      <c r="IK2" s="115"/>
      <c r="IL2" s="115"/>
      <c r="IM2" s="115"/>
      <c r="IN2" s="115"/>
      <c r="IO2" s="115"/>
      <c r="IP2" s="115"/>
      <c r="IQ2" s="115"/>
      <c r="IR2" s="115"/>
      <c r="IS2" s="115"/>
      <c r="IT2" s="115"/>
      <c r="IU2" s="115"/>
      <c r="IV2" s="115"/>
      <c r="IW2" s="115"/>
      <c r="IX2" s="115"/>
      <c r="IY2" s="115"/>
      <c r="IZ2" s="115"/>
      <c r="JA2" s="115"/>
      <c r="JB2" s="115"/>
      <c r="JC2" s="115"/>
      <c r="JD2" s="115"/>
    </row>
    <row r="3" spans="1:264" s="43" customFormat="1" ht="12">
      <c r="A3" s="98">
        <v>2</v>
      </c>
      <c r="B3" s="99" t="s">
        <v>378</v>
      </c>
      <c r="C3" s="99" t="s">
        <v>379</v>
      </c>
      <c r="D3" s="99" t="str">
        <f t="shared" ref="D3:D49" si="2">IF(LEN(B3)-LEN(SUBSTITUTE(B3,"-",""))&lt;&gt;1,MID(B3,1,FIND("$",SUBSTITUTE(B3,"-","$",LEN(B3)-LEN(SUBSTITUTE(B3,"-",""))),1)-1),MID(B3,1,FIND("-",B3,1)-1))&amp;"-"&amp;E3</f>
        <v>宿主机服务器-ZXCLOUD R5300 G4X</v>
      </c>
      <c r="E3" s="99" t="s">
        <v>92</v>
      </c>
      <c r="F3" s="101"/>
      <c r="G3" s="103">
        <v>150</v>
      </c>
      <c r="H3" s="188" t="s">
        <v>380</v>
      </c>
      <c r="I3" s="103"/>
      <c r="J3" s="188" t="s">
        <v>374</v>
      </c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6"/>
      <c r="X3" s="107"/>
      <c r="Y3" s="107"/>
      <c r="Z3" s="108">
        <v>101</v>
      </c>
      <c r="AA3" s="109" t="s">
        <v>381</v>
      </c>
      <c r="AB3" s="110" t="s">
        <v>376</v>
      </c>
      <c r="AC3" s="104" t="s">
        <v>377</v>
      </c>
      <c r="AD3" s="98"/>
      <c r="AE3" s="98"/>
      <c r="AF3" s="98"/>
      <c r="AG3" s="114"/>
      <c r="AH3" s="112"/>
      <c r="AI3" s="113" t="str">
        <f t="shared" si="0"/>
        <v>09</v>
      </c>
      <c r="AJ3" s="113" t="str">
        <f t="shared" ref="AJ3:AJ49" si="3">IF(RIGHT(MID(C3,FIND("$",SUBSTITUTE(C3,"-","$",2))+1,4),1)="-",MID(C3,FIND("$",SUBSTITUTE(C3,"-","$",2))+1,3),IF(RIGHT(MID(C3,FIND("$",SUBSTITUTE(C3,"-","$",2))+1,2),1)="-",IF(ISNUMBER(--MID(C3,FIND("$",SUBSTITUTE(C3,"-","$",2))+1,1)),"0"&amp;MID(C3,FIND("$",SUBSTITUTE(C3,"-","$",2))+1,1),MID(C3,FIND("$",SUBSTITUTE(C3,"-","$",2))+1,1)),MID(C3,FIND("$",SUBSTITUTE(C3,"-","$",2))+1,2))&amp;"列"&amp;MID(C3,FIND("$",SUBSTITUTE(C3,"-","$",3))+1,2))</f>
        <v>03列01</v>
      </c>
      <c r="AK3" s="113" t="str">
        <f t="shared" si="1"/>
        <v>02</v>
      </c>
      <c r="AL3" s="113" t="str">
        <f t="shared" ref="AL3:AL49" si="4">MID(C3,FIND("$",SUBSTITUTE(C3,"-","$",1))+1,FIND("$",SUBSTITUTE(C3,"-","$",1))-2)</f>
        <v>122</v>
      </c>
      <c r="AM3" s="112"/>
      <c r="AN3" s="204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  <c r="CE3" s="115"/>
      <c r="CF3" s="115"/>
      <c r="CG3" s="115"/>
      <c r="CH3" s="115"/>
      <c r="CI3" s="115"/>
      <c r="CJ3" s="115"/>
      <c r="CK3" s="115"/>
      <c r="CL3" s="115"/>
      <c r="CM3" s="115"/>
      <c r="CN3" s="115"/>
      <c r="CO3" s="115"/>
      <c r="CP3" s="115"/>
      <c r="CQ3" s="115"/>
      <c r="CR3" s="115"/>
      <c r="CS3" s="115"/>
      <c r="CT3" s="115"/>
      <c r="CU3" s="115"/>
      <c r="CV3" s="115"/>
      <c r="CW3" s="115"/>
      <c r="CX3" s="115"/>
      <c r="CY3" s="115"/>
      <c r="CZ3" s="115"/>
      <c r="DA3" s="115"/>
      <c r="DB3" s="115"/>
      <c r="DC3" s="115"/>
      <c r="DD3" s="115"/>
      <c r="DE3" s="115"/>
      <c r="DF3" s="115"/>
      <c r="DG3" s="115"/>
      <c r="DH3" s="115"/>
      <c r="DI3" s="115"/>
      <c r="DJ3" s="115"/>
      <c r="DK3" s="115"/>
      <c r="DL3" s="115"/>
      <c r="DM3" s="115"/>
      <c r="DN3" s="115"/>
      <c r="DO3" s="115"/>
      <c r="DP3" s="115"/>
      <c r="DQ3" s="115"/>
      <c r="DR3" s="115"/>
      <c r="DS3" s="115"/>
      <c r="DT3" s="115"/>
      <c r="DU3" s="115"/>
      <c r="DV3" s="115"/>
      <c r="DW3" s="115"/>
      <c r="DX3" s="115"/>
      <c r="DY3" s="115"/>
      <c r="DZ3" s="115"/>
      <c r="EA3" s="115"/>
      <c r="EB3" s="115"/>
      <c r="EC3" s="115"/>
      <c r="ED3" s="115"/>
      <c r="EE3" s="115"/>
      <c r="EF3" s="115"/>
      <c r="EG3" s="115"/>
      <c r="EH3" s="115"/>
      <c r="EI3" s="115"/>
      <c r="EJ3" s="115"/>
      <c r="EK3" s="115"/>
      <c r="EL3" s="115"/>
      <c r="EM3" s="115"/>
      <c r="EN3" s="115"/>
      <c r="EO3" s="115"/>
      <c r="EP3" s="115"/>
      <c r="EQ3" s="115"/>
      <c r="ER3" s="115"/>
      <c r="ES3" s="115"/>
      <c r="ET3" s="115"/>
      <c r="EU3" s="115"/>
      <c r="EV3" s="115"/>
      <c r="EW3" s="115"/>
      <c r="EX3" s="115"/>
      <c r="EY3" s="115"/>
      <c r="EZ3" s="115"/>
      <c r="FA3" s="115"/>
      <c r="FB3" s="115"/>
      <c r="FC3" s="115"/>
      <c r="FD3" s="115"/>
      <c r="FE3" s="115"/>
      <c r="FF3" s="115"/>
      <c r="FG3" s="115"/>
      <c r="FH3" s="115"/>
      <c r="FI3" s="115"/>
      <c r="FJ3" s="115"/>
      <c r="FK3" s="115"/>
      <c r="FL3" s="115"/>
      <c r="FM3" s="115"/>
      <c r="FN3" s="115"/>
      <c r="FO3" s="115"/>
      <c r="FP3" s="115"/>
      <c r="FQ3" s="115"/>
      <c r="FR3" s="115"/>
      <c r="FS3" s="115"/>
      <c r="FT3" s="115"/>
      <c r="FU3" s="115"/>
      <c r="FV3" s="115"/>
      <c r="FW3" s="115"/>
      <c r="FX3" s="115"/>
      <c r="FY3" s="115"/>
      <c r="FZ3" s="115"/>
      <c r="GA3" s="115"/>
      <c r="GB3" s="115"/>
      <c r="GC3" s="115"/>
      <c r="GD3" s="115"/>
      <c r="GE3" s="115"/>
      <c r="GF3" s="115"/>
      <c r="GG3" s="115"/>
      <c r="GH3" s="115"/>
      <c r="GI3" s="115"/>
      <c r="GJ3" s="115"/>
      <c r="GK3" s="115"/>
      <c r="GL3" s="115"/>
      <c r="GM3" s="115"/>
      <c r="GN3" s="115"/>
      <c r="GO3" s="115"/>
      <c r="GP3" s="115"/>
      <c r="GQ3" s="115"/>
      <c r="GR3" s="115"/>
      <c r="GS3" s="115"/>
      <c r="GT3" s="115"/>
      <c r="GU3" s="115"/>
      <c r="GV3" s="115"/>
      <c r="GW3" s="115"/>
      <c r="GX3" s="115"/>
      <c r="GY3" s="115"/>
      <c r="GZ3" s="115"/>
      <c r="HA3" s="115"/>
      <c r="HB3" s="115"/>
      <c r="HC3" s="115"/>
      <c r="HD3" s="115"/>
      <c r="HE3" s="115"/>
      <c r="HF3" s="115"/>
      <c r="HG3" s="115"/>
      <c r="HH3" s="115"/>
      <c r="HI3" s="115"/>
      <c r="HJ3" s="115"/>
      <c r="HK3" s="115"/>
      <c r="HL3" s="115"/>
      <c r="HM3" s="115"/>
      <c r="HN3" s="115"/>
      <c r="HO3" s="115"/>
      <c r="HP3" s="115"/>
      <c r="HQ3" s="115"/>
      <c r="HR3" s="115"/>
      <c r="HS3" s="115"/>
      <c r="HT3" s="115"/>
      <c r="HU3" s="115"/>
      <c r="HV3" s="115"/>
      <c r="HW3" s="115"/>
      <c r="HX3" s="115"/>
      <c r="HY3" s="115"/>
      <c r="HZ3" s="115"/>
      <c r="IA3" s="115"/>
      <c r="IB3" s="115"/>
      <c r="IC3" s="115"/>
      <c r="ID3" s="115"/>
      <c r="IE3" s="115"/>
      <c r="IF3" s="115"/>
      <c r="IG3" s="115"/>
      <c r="IH3" s="115"/>
      <c r="II3" s="115"/>
      <c r="IJ3" s="115"/>
      <c r="IK3" s="115"/>
      <c r="IL3" s="115"/>
      <c r="IM3" s="115"/>
      <c r="IN3" s="115"/>
      <c r="IO3" s="115"/>
      <c r="IP3" s="115"/>
      <c r="IQ3" s="115"/>
      <c r="IR3" s="115"/>
      <c r="IS3" s="115"/>
      <c r="IT3" s="115"/>
      <c r="IU3" s="115"/>
      <c r="IV3" s="115"/>
      <c r="IW3" s="115"/>
      <c r="IX3" s="115"/>
      <c r="IY3" s="115"/>
      <c r="IZ3" s="115"/>
      <c r="JA3" s="115"/>
      <c r="JB3" s="115"/>
      <c r="JC3" s="115"/>
      <c r="JD3" s="115"/>
    </row>
    <row r="4" spans="1:264" s="43" customFormat="1" ht="12">
      <c r="A4" s="98">
        <v>3</v>
      </c>
      <c r="B4" s="99" t="s">
        <v>382</v>
      </c>
      <c r="C4" s="99" t="s">
        <v>383</v>
      </c>
      <c r="D4" s="99" t="str">
        <f t="shared" si="2"/>
        <v>宿主机服务器-ZXCLOUD R5300 G4X</v>
      </c>
      <c r="E4" s="99" t="s">
        <v>92</v>
      </c>
      <c r="F4" s="101"/>
      <c r="G4" s="103">
        <v>150</v>
      </c>
      <c r="H4" s="188" t="s">
        <v>384</v>
      </c>
      <c r="I4" s="103"/>
      <c r="J4" s="188" t="s">
        <v>374</v>
      </c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6"/>
      <c r="X4" s="107"/>
      <c r="Y4" s="107"/>
      <c r="Z4" s="108">
        <v>101</v>
      </c>
      <c r="AA4" s="109" t="s">
        <v>385</v>
      </c>
      <c r="AB4" s="110" t="s">
        <v>376</v>
      </c>
      <c r="AC4" s="104" t="s">
        <v>377</v>
      </c>
      <c r="AD4" s="98"/>
      <c r="AE4" s="98"/>
      <c r="AF4" s="98"/>
      <c r="AG4" s="114"/>
      <c r="AH4" s="112"/>
      <c r="AI4" s="113" t="str">
        <f t="shared" si="0"/>
        <v>12</v>
      </c>
      <c r="AJ4" s="113" t="str">
        <f t="shared" si="3"/>
        <v>03列01</v>
      </c>
      <c r="AK4" s="113" t="str">
        <f t="shared" si="1"/>
        <v>02</v>
      </c>
      <c r="AL4" s="113" t="str">
        <f t="shared" si="4"/>
        <v>122</v>
      </c>
      <c r="AM4" s="112"/>
      <c r="AN4" s="204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  <c r="BW4" s="115"/>
      <c r="BX4" s="115"/>
      <c r="BY4" s="115"/>
      <c r="BZ4" s="115"/>
      <c r="CA4" s="115"/>
      <c r="CB4" s="115"/>
      <c r="CC4" s="115"/>
      <c r="CD4" s="115"/>
      <c r="CE4" s="115"/>
      <c r="CF4" s="115"/>
      <c r="CG4" s="115"/>
      <c r="CH4" s="115"/>
      <c r="CI4" s="115"/>
      <c r="CJ4" s="115"/>
      <c r="CK4" s="115"/>
      <c r="CL4" s="115"/>
      <c r="CM4" s="115"/>
      <c r="CN4" s="115"/>
      <c r="CO4" s="115"/>
      <c r="CP4" s="115"/>
      <c r="CQ4" s="115"/>
      <c r="CR4" s="115"/>
      <c r="CS4" s="115"/>
      <c r="CT4" s="115"/>
      <c r="CU4" s="115"/>
      <c r="CV4" s="115"/>
      <c r="CW4" s="115"/>
      <c r="CX4" s="115"/>
      <c r="CY4" s="115"/>
      <c r="CZ4" s="115"/>
      <c r="DA4" s="115"/>
      <c r="DB4" s="115"/>
      <c r="DC4" s="115"/>
      <c r="DD4" s="115"/>
      <c r="DE4" s="115"/>
      <c r="DF4" s="115"/>
      <c r="DG4" s="115"/>
      <c r="DH4" s="115"/>
      <c r="DI4" s="115"/>
      <c r="DJ4" s="115"/>
      <c r="DK4" s="115"/>
      <c r="DL4" s="115"/>
      <c r="DM4" s="115"/>
      <c r="DN4" s="115"/>
      <c r="DO4" s="115"/>
      <c r="DP4" s="115"/>
      <c r="DQ4" s="115"/>
      <c r="DR4" s="115"/>
      <c r="DS4" s="115"/>
      <c r="DT4" s="115"/>
      <c r="DU4" s="115"/>
      <c r="DV4" s="115"/>
      <c r="DW4" s="115"/>
      <c r="DX4" s="115"/>
      <c r="DY4" s="115"/>
      <c r="DZ4" s="115"/>
      <c r="EA4" s="115"/>
      <c r="EB4" s="115"/>
      <c r="EC4" s="115"/>
      <c r="ED4" s="115"/>
      <c r="EE4" s="115"/>
      <c r="EF4" s="115"/>
      <c r="EG4" s="115"/>
      <c r="EH4" s="115"/>
      <c r="EI4" s="115"/>
      <c r="EJ4" s="115"/>
      <c r="EK4" s="115"/>
      <c r="EL4" s="115"/>
      <c r="EM4" s="115"/>
      <c r="EN4" s="115"/>
      <c r="EO4" s="115"/>
      <c r="EP4" s="115"/>
      <c r="EQ4" s="115"/>
      <c r="ER4" s="115"/>
      <c r="ES4" s="115"/>
      <c r="ET4" s="115"/>
      <c r="EU4" s="115"/>
      <c r="EV4" s="115"/>
      <c r="EW4" s="115"/>
      <c r="EX4" s="115"/>
      <c r="EY4" s="115"/>
      <c r="EZ4" s="115"/>
      <c r="FA4" s="115"/>
      <c r="FB4" s="115"/>
      <c r="FC4" s="115"/>
      <c r="FD4" s="115"/>
      <c r="FE4" s="115"/>
      <c r="FF4" s="115"/>
      <c r="FG4" s="115"/>
      <c r="FH4" s="115"/>
      <c r="FI4" s="115"/>
      <c r="FJ4" s="115"/>
      <c r="FK4" s="115"/>
      <c r="FL4" s="115"/>
      <c r="FM4" s="115"/>
      <c r="FN4" s="115"/>
      <c r="FO4" s="115"/>
      <c r="FP4" s="115"/>
      <c r="FQ4" s="115"/>
      <c r="FR4" s="115"/>
      <c r="FS4" s="115"/>
      <c r="FT4" s="115"/>
      <c r="FU4" s="115"/>
      <c r="FV4" s="115"/>
      <c r="FW4" s="115"/>
      <c r="FX4" s="115"/>
      <c r="FY4" s="115"/>
      <c r="FZ4" s="115"/>
      <c r="GA4" s="115"/>
      <c r="GB4" s="115"/>
      <c r="GC4" s="115"/>
      <c r="GD4" s="115"/>
      <c r="GE4" s="115"/>
      <c r="GF4" s="115"/>
      <c r="GG4" s="115"/>
      <c r="GH4" s="115"/>
      <c r="GI4" s="115"/>
      <c r="GJ4" s="115"/>
      <c r="GK4" s="115"/>
      <c r="GL4" s="115"/>
      <c r="GM4" s="115"/>
      <c r="GN4" s="115"/>
      <c r="GO4" s="115"/>
      <c r="GP4" s="115"/>
      <c r="GQ4" s="115"/>
      <c r="GR4" s="115"/>
      <c r="GS4" s="115"/>
      <c r="GT4" s="115"/>
      <c r="GU4" s="115"/>
      <c r="GV4" s="115"/>
      <c r="GW4" s="115"/>
      <c r="GX4" s="115"/>
      <c r="GY4" s="115"/>
      <c r="GZ4" s="115"/>
      <c r="HA4" s="115"/>
      <c r="HB4" s="115"/>
      <c r="HC4" s="115"/>
      <c r="HD4" s="115"/>
      <c r="HE4" s="115"/>
      <c r="HF4" s="115"/>
      <c r="HG4" s="115"/>
      <c r="HH4" s="115"/>
      <c r="HI4" s="115"/>
      <c r="HJ4" s="115"/>
      <c r="HK4" s="115"/>
      <c r="HL4" s="115"/>
      <c r="HM4" s="115"/>
      <c r="HN4" s="115"/>
      <c r="HO4" s="115"/>
      <c r="HP4" s="115"/>
      <c r="HQ4" s="115"/>
      <c r="HR4" s="115"/>
      <c r="HS4" s="115"/>
      <c r="HT4" s="115"/>
      <c r="HU4" s="115"/>
      <c r="HV4" s="115"/>
      <c r="HW4" s="115"/>
      <c r="HX4" s="115"/>
      <c r="HY4" s="115"/>
      <c r="HZ4" s="115"/>
      <c r="IA4" s="115"/>
      <c r="IB4" s="115"/>
      <c r="IC4" s="115"/>
      <c r="ID4" s="115"/>
      <c r="IE4" s="115"/>
      <c r="IF4" s="115"/>
      <c r="IG4" s="115"/>
      <c r="IH4" s="115"/>
      <c r="II4" s="115"/>
      <c r="IJ4" s="115"/>
      <c r="IK4" s="115"/>
      <c r="IL4" s="115"/>
      <c r="IM4" s="115"/>
      <c r="IN4" s="115"/>
      <c r="IO4" s="115"/>
      <c r="IP4" s="115"/>
      <c r="IQ4" s="115"/>
      <c r="IR4" s="115"/>
      <c r="IS4" s="115"/>
      <c r="IT4" s="115"/>
      <c r="IU4" s="115"/>
      <c r="IV4" s="115"/>
      <c r="IW4" s="115"/>
      <c r="IX4" s="115"/>
      <c r="IY4" s="115"/>
      <c r="IZ4" s="115"/>
      <c r="JA4" s="115"/>
      <c r="JB4" s="115"/>
      <c r="JC4" s="115"/>
      <c r="JD4" s="115"/>
    </row>
    <row r="5" spans="1:264" s="43" customFormat="1" ht="12">
      <c r="A5" s="98">
        <v>4</v>
      </c>
      <c r="B5" s="99" t="s">
        <v>386</v>
      </c>
      <c r="C5" s="99" t="s">
        <v>387</v>
      </c>
      <c r="D5" s="99" t="str">
        <f t="shared" si="2"/>
        <v>宿主机服务器-ZXCLOUD R5300 G4X</v>
      </c>
      <c r="E5" s="99" t="s">
        <v>92</v>
      </c>
      <c r="F5" s="101"/>
      <c r="G5" s="103">
        <v>150</v>
      </c>
      <c r="H5" s="188" t="s">
        <v>388</v>
      </c>
      <c r="I5" s="103"/>
      <c r="J5" s="188" t="s">
        <v>374</v>
      </c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6"/>
      <c r="X5" s="107"/>
      <c r="Y5" s="107"/>
      <c r="Z5" s="108">
        <v>101</v>
      </c>
      <c r="AA5" s="109" t="s">
        <v>389</v>
      </c>
      <c r="AB5" s="110" t="s">
        <v>376</v>
      </c>
      <c r="AC5" s="104" t="s">
        <v>377</v>
      </c>
      <c r="AD5" s="98"/>
      <c r="AE5" s="98"/>
      <c r="AF5" s="98"/>
      <c r="AG5" s="114"/>
      <c r="AH5" s="112"/>
      <c r="AI5" s="113" t="str">
        <f t="shared" si="0"/>
        <v>15</v>
      </c>
      <c r="AJ5" s="113" t="str">
        <f t="shared" si="3"/>
        <v>03列01</v>
      </c>
      <c r="AK5" s="113" t="str">
        <f t="shared" si="1"/>
        <v>02</v>
      </c>
      <c r="AL5" s="113" t="str">
        <f t="shared" si="4"/>
        <v>122</v>
      </c>
      <c r="AM5" s="112"/>
      <c r="AN5" s="204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  <c r="BW5" s="115"/>
      <c r="BX5" s="115"/>
      <c r="BY5" s="115"/>
      <c r="BZ5" s="115"/>
      <c r="CA5" s="115"/>
      <c r="CB5" s="115"/>
      <c r="CC5" s="115"/>
      <c r="CD5" s="115"/>
      <c r="CE5" s="115"/>
      <c r="CF5" s="115"/>
      <c r="CG5" s="115"/>
      <c r="CH5" s="115"/>
      <c r="CI5" s="115"/>
      <c r="CJ5" s="115"/>
      <c r="CK5" s="115"/>
      <c r="CL5" s="115"/>
      <c r="CM5" s="115"/>
      <c r="CN5" s="115"/>
      <c r="CO5" s="115"/>
      <c r="CP5" s="115"/>
      <c r="CQ5" s="115"/>
      <c r="CR5" s="115"/>
      <c r="CS5" s="115"/>
      <c r="CT5" s="115"/>
      <c r="CU5" s="115"/>
      <c r="CV5" s="115"/>
      <c r="CW5" s="115"/>
      <c r="CX5" s="115"/>
      <c r="CY5" s="115"/>
      <c r="CZ5" s="115"/>
      <c r="DA5" s="115"/>
      <c r="DB5" s="115"/>
      <c r="DC5" s="115"/>
      <c r="DD5" s="115"/>
      <c r="DE5" s="115"/>
      <c r="DF5" s="115"/>
      <c r="DG5" s="115"/>
      <c r="DH5" s="115"/>
      <c r="DI5" s="115"/>
      <c r="DJ5" s="115"/>
      <c r="DK5" s="115"/>
      <c r="DL5" s="115"/>
      <c r="DM5" s="115"/>
      <c r="DN5" s="115"/>
      <c r="DO5" s="115"/>
      <c r="DP5" s="115"/>
      <c r="DQ5" s="115"/>
      <c r="DR5" s="115"/>
      <c r="DS5" s="115"/>
      <c r="DT5" s="115"/>
      <c r="DU5" s="115"/>
      <c r="DV5" s="115"/>
      <c r="DW5" s="115"/>
      <c r="DX5" s="115"/>
      <c r="DY5" s="115"/>
      <c r="DZ5" s="115"/>
      <c r="EA5" s="115"/>
      <c r="EB5" s="115"/>
      <c r="EC5" s="115"/>
      <c r="ED5" s="115"/>
      <c r="EE5" s="115"/>
      <c r="EF5" s="115"/>
      <c r="EG5" s="115"/>
      <c r="EH5" s="115"/>
      <c r="EI5" s="115"/>
      <c r="EJ5" s="115"/>
      <c r="EK5" s="115"/>
      <c r="EL5" s="115"/>
      <c r="EM5" s="115"/>
      <c r="EN5" s="115"/>
      <c r="EO5" s="115"/>
      <c r="EP5" s="115"/>
      <c r="EQ5" s="115"/>
      <c r="ER5" s="115"/>
      <c r="ES5" s="115"/>
      <c r="ET5" s="115"/>
      <c r="EU5" s="115"/>
      <c r="EV5" s="115"/>
      <c r="EW5" s="115"/>
      <c r="EX5" s="115"/>
      <c r="EY5" s="115"/>
      <c r="EZ5" s="115"/>
      <c r="FA5" s="115"/>
      <c r="FB5" s="115"/>
      <c r="FC5" s="115"/>
      <c r="FD5" s="115"/>
      <c r="FE5" s="115"/>
      <c r="FF5" s="115"/>
      <c r="FG5" s="115"/>
      <c r="FH5" s="115"/>
      <c r="FI5" s="115"/>
      <c r="FJ5" s="115"/>
      <c r="FK5" s="115"/>
      <c r="FL5" s="115"/>
      <c r="FM5" s="115"/>
      <c r="FN5" s="115"/>
      <c r="FO5" s="115"/>
      <c r="FP5" s="115"/>
      <c r="FQ5" s="115"/>
      <c r="FR5" s="115"/>
      <c r="FS5" s="115"/>
      <c r="FT5" s="115"/>
      <c r="FU5" s="115"/>
      <c r="FV5" s="115"/>
      <c r="FW5" s="115"/>
      <c r="FX5" s="115"/>
      <c r="FY5" s="115"/>
      <c r="FZ5" s="115"/>
      <c r="GA5" s="115"/>
      <c r="GB5" s="115"/>
      <c r="GC5" s="115"/>
      <c r="GD5" s="115"/>
      <c r="GE5" s="115"/>
      <c r="GF5" s="115"/>
      <c r="GG5" s="115"/>
      <c r="GH5" s="115"/>
      <c r="GI5" s="115"/>
      <c r="GJ5" s="115"/>
      <c r="GK5" s="115"/>
      <c r="GL5" s="115"/>
      <c r="GM5" s="115"/>
      <c r="GN5" s="115"/>
      <c r="GO5" s="115"/>
      <c r="GP5" s="115"/>
      <c r="GQ5" s="115"/>
      <c r="GR5" s="115"/>
      <c r="GS5" s="115"/>
      <c r="GT5" s="115"/>
      <c r="GU5" s="115"/>
      <c r="GV5" s="115"/>
      <c r="GW5" s="115"/>
      <c r="GX5" s="115"/>
      <c r="GY5" s="115"/>
      <c r="GZ5" s="115"/>
      <c r="HA5" s="115"/>
      <c r="HB5" s="115"/>
      <c r="HC5" s="115"/>
      <c r="HD5" s="115"/>
      <c r="HE5" s="115"/>
      <c r="HF5" s="115"/>
      <c r="HG5" s="115"/>
      <c r="HH5" s="115"/>
      <c r="HI5" s="115"/>
      <c r="HJ5" s="115"/>
      <c r="HK5" s="115"/>
      <c r="HL5" s="115"/>
      <c r="HM5" s="115"/>
      <c r="HN5" s="115"/>
      <c r="HO5" s="115"/>
      <c r="HP5" s="115"/>
      <c r="HQ5" s="115"/>
      <c r="HR5" s="115"/>
      <c r="HS5" s="115"/>
      <c r="HT5" s="115"/>
      <c r="HU5" s="115"/>
      <c r="HV5" s="115"/>
      <c r="HW5" s="115"/>
      <c r="HX5" s="115"/>
      <c r="HY5" s="115"/>
      <c r="HZ5" s="115"/>
      <c r="IA5" s="115"/>
      <c r="IB5" s="115"/>
      <c r="IC5" s="115"/>
      <c r="ID5" s="115"/>
      <c r="IE5" s="115"/>
      <c r="IF5" s="115"/>
      <c r="IG5" s="115"/>
      <c r="IH5" s="115"/>
      <c r="II5" s="115"/>
      <c r="IJ5" s="115"/>
      <c r="IK5" s="115"/>
      <c r="IL5" s="115"/>
      <c r="IM5" s="115"/>
      <c r="IN5" s="115"/>
      <c r="IO5" s="115"/>
      <c r="IP5" s="115"/>
      <c r="IQ5" s="115"/>
      <c r="IR5" s="115"/>
      <c r="IS5" s="115"/>
      <c r="IT5" s="115"/>
      <c r="IU5" s="115"/>
      <c r="IV5" s="115"/>
      <c r="IW5" s="115"/>
      <c r="IX5" s="115"/>
      <c r="IY5" s="115"/>
      <c r="IZ5" s="115"/>
      <c r="JA5" s="115"/>
      <c r="JB5" s="115"/>
      <c r="JC5" s="115"/>
      <c r="JD5" s="115"/>
    </row>
    <row r="6" spans="1:264" s="43" customFormat="1" ht="12">
      <c r="A6" s="98">
        <v>5</v>
      </c>
      <c r="B6" s="99" t="s">
        <v>390</v>
      </c>
      <c r="C6" s="99" t="s">
        <v>391</v>
      </c>
      <c r="D6" s="99" t="str">
        <f t="shared" si="2"/>
        <v>宿主机服务器-ZXCLOUD R5300 G4X</v>
      </c>
      <c r="E6" s="99" t="s">
        <v>92</v>
      </c>
      <c r="F6" s="101"/>
      <c r="G6" s="103">
        <v>150</v>
      </c>
      <c r="H6" s="188" t="s">
        <v>392</v>
      </c>
      <c r="I6" s="103"/>
      <c r="J6" s="188" t="s">
        <v>374</v>
      </c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6"/>
      <c r="X6" s="107"/>
      <c r="Y6" s="107"/>
      <c r="Z6" s="108">
        <v>101</v>
      </c>
      <c r="AA6" s="109" t="s">
        <v>393</v>
      </c>
      <c r="AB6" s="110" t="s">
        <v>376</v>
      </c>
      <c r="AC6" s="104" t="s">
        <v>377</v>
      </c>
      <c r="AD6" s="98"/>
      <c r="AE6" s="98"/>
      <c r="AF6" s="98"/>
      <c r="AG6" s="114"/>
      <c r="AH6" s="112"/>
      <c r="AI6" s="113" t="str">
        <f t="shared" si="0"/>
        <v>18</v>
      </c>
      <c r="AJ6" s="113" t="str">
        <f t="shared" si="3"/>
        <v>03列01</v>
      </c>
      <c r="AK6" s="113" t="str">
        <f t="shared" si="1"/>
        <v>02</v>
      </c>
      <c r="AL6" s="113" t="str">
        <f t="shared" si="4"/>
        <v>122</v>
      </c>
      <c r="AM6" s="112"/>
      <c r="AN6" s="204"/>
      <c r="AO6" s="115"/>
      <c r="AP6" s="115"/>
      <c r="AQ6" s="115"/>
      <c r="AR6" s="115"/>
      <c r="AS6" s="115"/>
      <c r="AT6" s="115"/>
      <c r="AU6" s="115"/>
      <c r="AV6" s="115"/>
      <c r="AW6" s="115"/>
      <c r="AX6" s="115"/>
      <c r="AY6" s="115"/>
      <c r="AZ6" s="115"/>
      <c r="BA6" s="115"/>
      <c r="BB6" s="115"/>
      <c r="BC6" s="115"/>
      <c r="BD6" s="115"/>
      <c r="BE6" s="115"/>
      <c r="BF6" s="115"/>
      <c r="BG6" s="115"/>
      <c r="BH6" s="115"/>
      <c r="BI6" s="115"/>
      <c r="BJ6" s="115"/>
      <c r="BK6" s="115"/>
      <c r="BL6" s="115"/>
      <c r="BM6" s="115"/>
      <c r="BN6" s="115"/>
      <c r="BO6" s="115"/>
      <c r="BP6" s="115"/>
      <c r="BQ6" s="115"/>
      <c r="BR6" s="115"/>
      <c r="BS6" s="115"/>
      <c r="BT6" s="115"/>
      <c r="BU6" s="115"/>
      <c r="BV6" s="115"/>
      <c r="BW6" s="115"/>
      <c r="BX6" s="115"/>
      <c r="BY6" s="115"/>
      <c r="BZ6" s="115"/>
      <c r="CA6" s="115"/>
      <c r="CB6" s="115"/>
      <c r="CC6" s="115"/>
      <c r="CD6" s="115"/>
      <c r="CE6" s="115"/>
      <c r="CF6" s="115"/>
      <c r="CG6" s="115"/>
      <c r="CH6" s="115"/>
      <c r="CI6" s="115"/>
      <c r="CJ6" s="115"/>
      <c r="CK6" s="115"/>
      <c r="CL6" s="115"/>
      <c r="CM6" s="115"/>
      <c r="CN6" s="115"/>
      <c r="CO6" s="115"/>
      <c r="CP6" s="115"/>
      <c r="CQ6" s="115"/>
      <c r="CR6" s="115"/>
      <c r="CS6" s="115"/>
      <c r="CT6" s="115"/>
      <c r="CU6" s="115"/>
      <c r="CV6" s="115"/>
      <c r="CW6" s="115"/>
      <c r="CX6" s="115"/>
      <c r="CY6" s="115"/>
      <c r="CZ6" s="115"/>
      <c r="DA6" s="115"/>
      <c r="DB6" s="115"/>
      <c r="DC6" s="115"/>
      <c r="DD6" s="115"/>
      <c r="DE6" s="115"/>
      <c r="DF6" s="115"/>
      <c r="DG6" s="115"/>
      <c r="DH6" s="115"/>
      <c r="DI6" s="115"/>
      <c r="DJ6" s="115"/>
      <c r="DK6" s="115"/>
      <c r="DL6" s="115"/>
      <c r="DM6" s="115"/>
      <c r="DN6" s="115"/>
      <c r="DO6" s="115"/>
      <c r="DP6" s="115"/>
      <c r="DQ6" s="115"/>
      <c r="DR6" s="115"/>
      <c r="DS6" s="115"/>
      <c r="DT6" s="115"/>
      <c r="DU6" s="115"/>
      <c r="DV6" s="115"/>
      <c r="DW6" s="115"/>
      <c r="DX6" s="115"/>
      <c r="DY6" s="115"/>
      <c r="DZ6" s="115"/>
      <c r="EA6" s="115"/>
      <c r="EB6" s="115"/>
      <c r="EC6" s="115"/>
      <c r="ED6" s="115"/>
      <c r="EE6" s="115"/>
      <c r="EF6" s="115"/>
      <c r="EG6" s="115"/>
      <c r="EH6" s="115"/>
      <c r="EI6" s="115"/>
      <c r="EJ6" s="115"/>
      <c r="EK6" s="115"/>
      <c r="EL6" s="115"/>
      <c r="EM6" s="115"/>
      <c r="EN6" s="115"/>
      <c r="EO6" s="115"/>
      <c r="EP6" s="115"/>
      <c r="EQ6" s="115"/>
      <c r="ER6" s="115"/>
      <c r="ES6" s="115"/>
      <c r="ET6" s="115"/>
      <c r="EU6" s="115"/>
      <c r="EV6" s="115"/>
      <c r="EW6" s="115"/>
      <c r="EX6" s="115"/>
      <c r="EY6" s="115"/>
      <c r="EZ6" s="115"/>
      <c r="FA6" s="115"/>
      <c r="FB6" s="115"/>
      <c r="FC6" s="115"/>
      <c r="FD6" s="115"/>
      <c r="FE6" s="115"/>
      <c r="FF6" s="115"/>
      <c r="FG6" s="115"/>
      <c r="FH6" s="115"/>
      <c r="FI6" s="115"/>
      <c r="FJ6" s="115"/>
      <c r="FK6" s="115"/>
      <c r="FL6" s="115"/>
      <c r="FM6" s="115"/>
      <c r="FN6" s="115"/>
      <c r="FO6" s="115"/>
      <c r="FP6" s="115"/>
      <c r="FQ6" s="115"/>
      <c r="FR6" s="115"/>
      <c r="FS6" s="115"/>
      <c r="FT6" s="115"/>
      <c r="FU6" s="115"/>
      <c r="FV6" s="115"/>
      <c r="FW6" s="115"/>
      <c r="FX6" s="115"/>
      <c r="FY6" s="115"/>
      <c r="FZ6" s="115"/>
      <c r="GA6" s="115"/>
      <c r="GB6" s="115"/>
      <c r="GC6" s="115"/>
      <c r="GD6" s="115"/>
      <c r="GE6" s="115"/>
      <c r="GF6" s="115"/>
      <c r="GG6" s="115"/>
      <c r="GH6" s="115"/>
      <c r="GI6" s="115"/>
      <c r="GJ6" s="115"/>
      <c r="GK6" s="115"/>
      <c r="GL6" s="115"/>
      <c r="GM6" s="115"/>
      <c r="GN6" s="115"/>
      <c r="GO6" s="115"/>
      <c r="GP6" s="115"/>
      <c r="GQ6" s="115"/>
      <c r="GR6" s="115"/>
      <c r="GS6" s="115"/>
      <c r="GT6" s="115"/>
      <c r="GU6" s="115"/>
      <c r="GV6" s="115"/>
      <c r="GW6" s="115"/>
      <c r="GX6" s="115"/>
      <c r="GY6" s="115"/>
      <c r="GZ6" s="115"/>
      <c r="HA6" s="115"/>
      <c r="HB6" s="115"/>
      <c r="HC6" s="115"/>
      <c r="HD6" s="115"/>
      <c r="HE6" s="115"/>
      <c r="HF6" s="115"/>
      <c r="HG6" s="115"/>
      <c r="HH6" s="115"/>
      <c r="HI6" s="115"/>
      <c r="HJ6" s="115"/>
      <c r="HK6" s="115"/>
      <c r="HL6" s="115"/>
      <c r="HM6" s="115"/>
      <c r="HN6" s="115"/>
      <c r="HO6" s="115"/>
      <c r="HP6" s="115"/>
      <c r="HQ6" s="115"/>
      <c r="HR6" s="115"/>
      <c r="HS6" s="115"/>
      <c r="HT6" s="115"/>
      <c r="HU6" s="115"/>
      <c r="HV6" s="115"/>
      <c r="HW6" s="115"/>
      <c r="HX6" s="115"/>
      <c r="HY6" s="115"/>
      <c r="HZ6" s="115"/>
      <c r="IA6" s="115"/>
      <c r="IB6" s="115"/>
      <c r="IC6" s="115"/>
      <c r="ID6" s="115"/>
      <c r="IE6" s="115"/>
      <c r="IF6" s="115"/>
      <c r="IG6" s="115"/>
      <c r="IH6" s="115"/>
      <c r="II6" s="115"/>
      <c r="IJ6" s="115"/>
      <c r="IK6" s="115"/>
      <c r="IL6" s="115"/>
      <c r="IM6" s="115"/>
      <c r="IN6" s="115"/>
      <c r="IO6" s="115"/>
      <c r="IP6" s="115"/>
      <c r="IQ6" s="115"/>
      <c r="IR6" s="115"/>
      <c r="IS6" s="115"/>
      <c r="IT6" s="115"/>
      <c r="IU6" s="115"/>
      <c r="IV6" s="115"/>
      <c r="IW6" s="115"/>
      <c r="IX6" s="115"/>
      <c r="IY6" s="115"/>
      <c r="IZ6" s="115"/>
      <c r="JA6" s="115"/>
      <c r="JB6" s="115"/>
      <c r="JC6" s="115"/>
      <c r="JD6" s="115"/>
    </row>
    <row r="7" spans="1:264" s="43" customFormat="1" ht="12">
      <c r="A7" s="98">
        <v>6</v>
      </c>
      <c r="B7" s="99" t="s">
        <v>394</v>
      </c>
      <c r="C7" s="99" t="s">
        <v>395</v>
      </c>
      <c r="D7" s="99" t="str">
        <f t="shared" si="2"/>
        <v>宿主机服务器-ZXCLOUD R5300 G4X</v>
      </c>
      <c r="E7" s="99" t="s">
        <v>92</v>
      </c>
      <c r="F7" s="101"/>
      <c r="G7" s="103">
        <v>150</v>
      </c>
      <c r="H7" s="188" t="s">
        <v>396</v>
      </c>
      <c r="I7" s="103"/>
      <c r="J7" s="188" t="s">
        <v>374</v>
      </c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6"/>
      <c r="X7" s="107"/>
      <c r="Y7" s="107"/>
      <c r="Z7" s="108">
        <v>101</v>
      </c>
      <c r="AA7" s="109" t="s">
        <v>397</v>
      </c>
      <c r="AB7" s="110" t="s">
        <v>376</v>
      </c>
      <c r="AC7" s="104" t="s">
        <v>377</v>
      </c>
      <c r="AD7" s="98"/>
      <c r="AE7" s="98"/>
      <c r="AF7" s="98"/>
      <c r="AG7" s="114"/>
      <c r="AH7" s="112"/>
      <c r="AI7" s="113" t="str">
        <f t="shared" si="0"/>
        <v>06</v>
      </c>
      <c r="AJ7" s="113" t="str">
        <f t="shared" si="3"/>
        <v>03列02</v>
      </c>
      <c r="AK7" s="113" t="str">
        <f t="shared" si="1"/>
        <v>02</v>
      </c>
      <c r="AL7" s="113" t="str">
        <f t="shared" si="4"/>
        <v>122</v>
      </c>
      <c r="AM7" s="112"/>
      <c r="AN7" s="204"/>
      <c r="AO7" s="115"/>
      <c r="AP7" s="115"/>
      <c r="AQ7" s="115"/>
      <c r="AR7" s="115"/>
      <c r="AS7" s="115"/>
      <c r="AT7" s="115"/>
      <c r="AU7" s="115"/>
      <c r="AV7" s="115"/>
      <c r="AW7" s="115"/>
      <c r="AX7" s="115"/>
      <c r="AY7" s="115"/>
      <c r="AZ7" s="115"/>
      <c r="BA7" s="115"/>
      <c r="BB7" s="115"/>
      <c r="BC7" s="115"/>
      <c r="BD7" s="115"/>
      <c r="BE7" s="115"/>
      <c r="BF7" s="115"/>
      <c r="BG7" s="115"/>
      <c r="BH7" s="115"/>
      <c r="BI7" s="115"/>
      <c r="BJ7" s="115"/>
      <c r="BK7" s="115"/>
      <c r="BL7" s="115"/>
      <c r="BM7" s="115"/>
      <c r="BN7" s="115"/>
      <c r="BO7" s="115"/>
      <c r="BP7" s="115"/>
      <c r="BQ7" s="115"/>
      <c r="BR7" s="115"/>
      <c r="BS7" s="115"/>
      <c r="BT7" s="115"/>
      <c r="BU7" s="115"/>
      <c r="BV7" s="115"/>
      <c r="BW7" s="115"/>
      <c r="BX7" s="115"/>
      <c r="BY7" s="115"/>
      <c r="BZ7" s="115"/>
      <c r="CA7" s="115"/>
      <c r="CB7" s="115"/>
      <c r="CC7" s="115"/>
      <c r="CD7" s="115"/>
      <c r="CE7" s="115"/>
      <c r="CF7" s="115"/>
      <c r="CG7" s="115"/>
      <c r="CH7" s="115"/>
      <c r="CI7" s="115"/>
      <c r="CJ7" s="115"/>
      <c r="CK7" s="115"/>
      <c r="CL7" s="115"/>
      <c r="CM7" s="115"/>
      <c r="CN7" s="115"/>
      <c r="CO7" s="115"/>
      <c r="CP7" s="115"/>
      <c r="CQ7" s="115"/>
      <c r="CR7" s="115"/>
      <c r="CS7" s="115"/>
      <c r="CT7" s="115"/>
      <c r="CU7" s="115"/>
      <c r="CV7" s="115"/>
      <c r="CW7" s="115"/>
      <c r="CX7" s="115"/>
      <c r="CY7" s="115"/>
      <c r="CZ7" s="115"/>
      <c r="DA7" s="115"/>
      <c r="DB7" s="115"/>
      <c r="DC7" s="115"/>
      <c r="DD7" s="115"/>
      <c r="DE7" s="115"/>
      <c r="DF7" s="115"/>
      <c r="DG7" s="115"/>
      <c r="DH7" s="115"/>
      <c r="DI7" s="115"/>
      <c r="DJ7" s="115"/>
      <c r="DK7" s="115"/>
      <c r="DL7" s="115"/>
      <c r="DM7" s="115"/>
      <c r="DN7" s="115"/>
      <c r="DO7" s="115"/>
      <c r="DP7" s="115"/>
      <c r="DQ7" s="115"/>
      <c r="DR7" s="115"/>
      <c r="DS7" s="115"/>
      <c r="DT7" s="115"/>
      <c r="DU7" s="115"/>
      <c r="DV7" s="115"/>
      <c r="DW7" s="115"/>
      <c r="DX7" s="115"/>
      <c r="DY7" s="115"/>
      <c r="DZ7" s="115"/>
      <c r="EA7" s="115"/>
      <c r="EB7" s="115"/>
      <c r="EC7" s="115"/>
      <c r="ED7" s="115"/>
      <c r="EE7" s="115"/>
      <c r="EF7" s="115"/>
      <c r="EG7" s="115"/>
      <c r="EH7" s="115"/>
      <c r="EI7" s="115"/>
      <c r="EJ7" s="115"/>
      <c r="EK7" s="115"/>
      <c r="EL7" s="115"/>
      <c r="EM7" s="115"/>
      <c r="EN7" s="115"/>
      <c r="EO7" s="115"/>
      <c r="EP7" s="115"/>
      <c r="EQ7" s="115"/>
      <c r="ER7" s="115"/>
      <c r="ES7" s="115"/>
      <c r="ET7" s="115"/>
      <c r="EU7" s="115"/>
      <c r="EV7" s="115"/>
      <c r="EW7" s="115"/>
      <c r="EX7" s="115"/>
      <c r="EY7" s="115"/>
      <c r="EZ7" s="115"/>
      <c r="FA7" s="115"/>
      <c r="FB7" s="115"/>
      <c r="FC7" s="115"/>
      <c r="FD7" s="115"/>
      <c r="FE7" s="115"/>
      <c r="FF7" s="115"/>
      <c r="FG7" s="115"/>
      <c r="FH7" s="115"/>
      <c r="FI7" s="115"/>
      <c r="FJ7" s="115"/>
      <c r="FK7" s="115"/>
      <c r="FL7" s="115"/>
      <c r="FM7" s="115"/>
      <c r="FN7" s="115"/>
      <c r="FO7" s="115"/>
      <c r="FP7" s="115"/>
      <c r="FQ7" s="115"/>
      <c r="FR7" s="115"/>
      <c r="FS7" s="115"/>
      <c r="FT7" s="115"/>
      <c r="FU7" s="115"/>
      <c r="FV7" s="115"/>
      <c r="FW7" s="115"/>
      <c r="FX7" s="115"/>
      <c r="FY7" s="115"/>
      <c r="FZ7" s="115"/>
      <c r="GA7" s="115"/>
      <c r="GB7" s="115"/>
      <c r="GC7" s="115"/>
      <c r="GD7" s="115"/>
      <c r="GE7" s="115"/>
      <c r="GF7" s="115"/>
      <c r="GG7" s="115"/>
      <c r="GH7" s="115"/>
      <c r="GI7" s="115"/>
      <c r="GJ7" s="115"/>
      <c r="GK7" s="115"/>
      <c r="GL7" s="115"/>
      <c r="GM7" s="115"/>
      <c r="GN7" s="115"/>
      <c r="GO7" s="115"/>
      <c r="GP7" s="115"/>
      <c r="GQ7" s="115"/>
      <c r="GR7" s="115"/>
      <c r="GS7" s="115"/>
      <c r="GT7" s="115"/>
      <c r="GU7" s="115"/>
      <c r="GV7" s="115"/>
      <c r="GW7" s="115"/>
      <c r="GX7" s="115"/>
      <c r="GY7" s="115"/>
      <c r="GZ7" s="115"/>
      <c r="HA7" s="115"/>
      <c r="HB7" s="115"/>
      <c r="HC7" s="115"/>
      <c r="HD7" s="115"/>
      <c r="HE7" s="115"/>
      <c r="HF7" s="115"/>
      <c r="HG7" s="115"/>
      <c r="HH7" s="115"/>
      <c r="HI7" s="115"/>
      <c r="HJ7" s="115"/>
      <c r="HK7" s="115"/>
      <c r="HL7" s="115"/>
      <c r="HM7" s="115"/>
      <c r="HN7" s="115"/>
      <c r="HO7" s="115"/>
      <c r="HP7" s="115"/>
      <c r="HQ7" s="115"/>
      <c r="HR7" s="115"/>
      <c r="HS7" s="115"/>
      <c r="HT7" s="115"/>
      <c r="HU7" s="115"/>
      <c r="HV7" s="115"/>
      <c r="HW7" s="115"/>
      <c r="HX7" s="115"/>
      <c r="HY7" s="115"/>
      <c r="HZ7" s="115"/>
      <c r="IA7" s="115"/>
      <c r="IB7" s="115"/>
      <c r="IC7" s="115"/>
      <c r="ID7" s="115"/>
      <c r="IE7" s="115"/>
      <c r="IF7" s="115"/>
      <c r="IG7" s="115"/>
      <c r="IH7" s="115"/>
      <c r="II7" s="115"/>
      <c r="IJ7" s="115"/>
      <c r="IK7" s="115"/>
      <c r="IL7" s="115"/>
      <c r="IM7" s="115"/>
      <c r="IN7" s="115"/>
      <c r="IO7" s="115"/>
      <c r="IP7" s="115"/>
      <c r="IQ7" s="115"/>
      <c r="IR7" s="115"/>
      <c r="IS7" s="115"/>
      <c r="IT7" s="115"/>
      <c r="IU7" s="115"/>
      <c r="IV7" s="115"/>
      <c r="IW7" s="115"/>
      <c r="IX7" s="115"/>
      <c r="IY7" s="115"/>
      <c r="IZ7" s="115"/>
      <c r="JA7" s="115"/>
      <c r="JB7" s="115"/>
      <c r="JC7" s="115"/>
      <c r="JD7" s="115"/>
    </row>
    <row r="8" spans="1:264" s="43" customFormat="1" ht="12">
      <c r="A8" s="98">
        <v>7</v>
      </c>
      <c r="B8" s="99" t="s">
        <v>398</v>
      </c>
      <c r="C8" s="99" t="s">
        <v>399</v>
      </c>
      <c r="D8" s="99" t="str">
        <f t="shared" si="2"/>
        <v>宿主机服务器-ZXCLOUD R5300 G4X</v>
      </c>
      <c r="E8" s="99" t="s">
        <v>92</v>
      </c>
      <c r="F8" s="101"/>
      <c r="G8" s="103">
        <v>150</v>
      </c>
      <c r="H8" s="188" t="s">
        <v>400</v>
      </c>
      <c r="I8" s="103"/>
      <c r="J8" s="188" t="s">
        <v>374</v>
      </c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6"/>
      <c r="X8" s="107"/>
      <c r="Y8" s="107"/>
      <c r="Z8" s="108">
        <v>101</v>
      </c>
      <c r="AA8" s="109" t="s">
        <v>401</v>
      </c>
      <c r="AB8" s="110" t="s">
        <v>376</v>
      </c>
      <c r="AC8" s="104" t="s">
        <v>377</v>
      </c>
      <c r="AD8" s="98"/>
      <c r="AE8" s="98"/>
      <c r="AF8" s="98"/>
      <c r="AG8" s="114"/>
      <c r="AH8" s="112"/>
      <c r="AI8" s="113" t="str">
        <f t="shared" si="0"/>
        <v>09</v>
      </c>
      <c r="AJ8" s="113" t="str">
        <f t="shared" si="3"/>
        <v>03列02</v>
      </c>
      <c r="AK8" s="113" t="str">
        <f t="shared" si="1"/>
        <v>02</v>
      </c>
      <c r="AL8" s="113" t="str">
        <f t="shared" si="4"/>
        <v>122</v>
      </c>
      <c r="AM8" s="112"/>
      <c r="AN8" s="204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5"/>
      <c r="BB8" s="115"/>
      <c r="BC8" s="115"/>
      <c r="BD8" s="115"/>
      <c r="BE8" s="115"/>
      <c r="BF8" s="115"/>
      <c r="BG8" s="115"/>
      <c r="BH8" s="115"/>
      <c r="BI8" s="115"/>
      <c r="BJ8" s="115"/>
      <c r="BK8" s="115"/>
      <c r="BL8" s="115"/>
      <c r="BM8" s="115"/>
      <c r="BN8" s="115"/>
      <c r="BO8" s="115"/>
      <c r="BP8" s="115"/>
      <c r="BQ8" s="115"/>
      <c r="BR8" s="115"/>
      <c r="BS8" s="115"/>
      <c r="BT8" s="115"/>
      <c r="BU8" s="115"/>
      <c r="BV8" s="115"/>
      <c r="BW8" s="115"/>
      <c r="BX8" s="115"/>
      <c r="BY8" s="115"/>
      <c r="BZ8" s="115"/>
      <c r="CA8" s="115"/>
      <c r="CB8" s="115"/>
      <c r="CC8" s="115"/>
      <c r="CD8" s="115"/>
      <c r="CE8" s="115"/>
      <c r="CF8" s="115"/>
      <c r="CG8" s="115"/>
      <c r="CH8" s="115"/>
      <c r="CI8" s="115"/>
      <c r="CJ8" s="115"/>
      <c r="CK8" s="115"/>
      <c r="CL8" s="115"/>
      <c r="CM8" s="115"/>
      <c r="CN8" s="115"/>
      <c r="CO8" s="115"/>
      <c r="CP8" s="115"/>
      <c r="CQ8" s="115"/>
      <c r="CR8" s="115"/>
      <c r="CS8" s="115"/>
      <c r="CT8" s="115"/>
      <c r="CU8" s="115"/>
      <c r="CV8" s="115"/>
      <c r="CW8" s="115"/>
      <c r="CX8" s="115"/>
      <c r="CY8" s="115"/>
      <c r="CZ8" s="115"/>
      <c r="DA8" s="115"/>
      <c r="DB8" s="115"/>
      <c r="DC8" s="115"/>
      <c r="DD8" s="115"/>
      <c r="DE8" s="115"/>
      <c r="DF8" s="115"/>
      <c r="DG8" s="115"/>
      <c r="DH8" s="115"/>
      <c r="DI8" s="115"/>
      <c r="DJ8" s="115"/>
      <c r="DK8" s="115"/>
      <c r="DL8" s="115"/>
      <c r="DM8" s="115"/>
      <c r="DN8" s="115"/>
      <c r="DO8" s="115"/>
      <c r="DP8" s="115"/>
      <c r="DQ8" s="115"/>
      <c r="DR8" s="115"/>
      <c r="DS8" s="115"/>
      <c r="DT8" s="115"/>
      <c r="DU8" s="115"/>
      <c r="DV8" s="115"/>
      <c r="DW8" s="115"/>
      <c r="DX8" s="115"/>
      <c r="DY8" s="115"/>
      <c r="DZ8" s="115"/>
      <c r="EA8" s="115"/>
      <c r="EB8" s="115"/>
      <c r="EC8" s="115"/>
      <c r="ED8" s="115"/>
      <c r="EE8" s="115"/>
      <c r="EF8" s="115"/>
      <c r="EG8" s="115"/>
      <c r="EH8" s="115"/>
      <c r="EI8" s="115"/>
      <c r="EJ8" s="115"/>
      <c r="EK8" s="115"/>
      <c r="EL8" s="115"/>
      <c r="EM8" s="115"/>
      <c r="EN8" s="115"/>
      <c r="EO8" s="115"/>
      <c r="EP8" s="115"/>
      <c r="EQ8" s="115"/>
      <c r="ER8" s="115"/>
      <c r="ES8" s="115"/>
      <c r="ET8" s="115"/>
      <c r="EU8" s="115"/>
      <c r="EV8" s="115"/>
      <c r="EW8" s="115"/>
      <c r="EX8" s="115"/>
      <c r="EY8" s="115"/>
      <c r="EZ8" s="115"/>
      <c r="FA8" s="115"/>
      <c r="FB8" s="115"/>
      <c r="FC8" s="115"/>
      <c r="FD8" s="115"/>
      <c r="FE8" s="115"/>
      <c r="FF8" s="115"/>
      <c r="FG8" s="115"/>
      <c r="FH8" s="115"/>
      <c r="FI8" s="115"/>
      <c r="FJ8" s="115"/>
      <c r="FK8" s="115"/>
      <c r="FL8" s="115"/>
      <c r="FM8" s="115"/>
      <c r="FN8" s="115"/>
      <c r="FO8" s="115"/>
      <c r="FP8" s="115"/>
      <c r="FQ8" s="115"/>
      <c r="FR8" s="115"/>
      <c r="FS8" s="115"/>
      <c r="FT8" s="115"/>
      <c r="FU8" s="115"/>
      <c r="FV8" s="115"/>
      <c r="FW8" s="115"/>
      <c r="FX8" s="115"/>
      <c r="FY8" s="115"/>
      <c r="FZ8" s="115"/>
      <c r="GA8" s="115"/>
      <c r="GB8" s="115"/>
      <c r="GC8" s="115"/>
      <c r="GD8" s="115"/>
      <c r="GE8" s="115"/>
      <c r="GF8" s="115"/>
      <c r="GG8" s="115"/>
      <c r="GH8" s="115"/>
      <c r="GI8" s="115"/>
      <c r="GJ8" s="115"/>
      <c r="GK8" s="115"/>
      <c r="GL8" s="115"/>
      <c r="GM8" s="115"/>
      <c r="GN8" s="115"/>
      <c r="GO8" s="115"/>
      <c r="GP8" s="115"/>
      <c r="GQ8" s="115"/>
      <c r="GR8" s="115"/>
      <c r="GS8" s="115"/>
      <c r="GT8" s="115"/>
      <c r="GU8" s="115"/>
      <c r="GV8" s="115"/>
      <c r="GW8" s="115"/>
      <c r="GX8" s="115"/>
      <c r="GY8" s="115"/>
      <c r="GZ8" s="115"/>
      <c r="HA8" s="115"/>
      <c r="HB8" s="115"/>
      <c r="HC8" s="115"/>
      <c r="HD8" s="115"/>
      <c r="HE8" s="115"/>
      <c r="HF8" s="115"/>
      <c r="HG8" s="115"/>
      <c r="HH8" s="115"/>
      <c r="HI8" s="115"/>
      <c r="HJ8" s="115"/>
      <c r="HK8" s="115"/>
      <c r="HL8" s="115"/>
      <c r="HM8" s="115"/>
      <c r="HN8" s="115"/>
      <c r="HO8" s="115"/>
      <c r="HP8" s="115"/>
      <c r="HQ8" s="115"/>
      <c r="HR8" s="115"/>
      <c r="HS8" s="115"/>
      <c r="HT8" s="115"/>
      <c r="HU8" s="115"/>
      <c r="HV8" s="115"/>
      <c r="HW8" s="115"/>
      <c r="HX8" s="115"/>
      <c r="HY8" s="115"/>
      <c r="HZ8" s="115"/>
      <c r="IA8" s="115"/>
      <c r="IB8" s="115"/>
      <c r="IC8" s="115"/>
      <c r="ID8" s="115"/>
      <c r="IE8" s="115"/>
      <c r="IF8" s="115"/>
      <c r="IG8" s="115"/>
      <c r="IH8" s="115"/>
      <c r="II8" s="115"/>
      <c r="IJ8" s="115"/>
      <c r="IK8" s="115"/>
      <c r="IL8" s="115"/>
      <c r="IM8" s="115"/>
      <c r="IN8" s="115"/>
      <c r="IO8" s="115"/>
      <c r="IP8" s="115"/>
      <c r="IQ8" s="115"/>
      <c r="IR8" s="115"/>
      <c r="IS8" s="115"/>
      <c r="IT8" s="115"/>
      <c r="IU8" s="115"/>
      <c r="IV8" s="115"/>
      <c r="IW8" s="115"/>
      <c r="IX8" s="115"/>
      <c r="IY8" s="115"/>
      <c r="IZ8" s="115"/>
      <c r="JA8" s="115"/>
      <c r="JB8" s="115"/>
      <c r="JC8" s="115"/>
      <c r="JD8" s="115"/>
    </row>
    <row r="9" spans="1:264" s="43" customFormat="1" ht="12">
      <c r="A9" s="98">
        <v>8</v>
      </c>
      <c r="B9" s="99" t="s">
        <v>402</v>
      </c>
      <c r="C9" s="99" t="s">
        <v>403</v>
      </c>
      <c r="D9" s="99" t="str">
        <f t="shared" si="2"/>
        <v>宿主机服务器-ZXCLOUD R5300 G4X</v>
      </c>
      <c r="E9" s="99" t="s">
        <v>92</v>
      </c>
      <c r="F9" s="101"/>
      <c r="G9" s="103">
        <v>150</v>
      </c>
      <c r="H9" s="188" t="s">
        <v>404</v>
      </c>
      <c r="I9" s="103"/>
      <c r="J9" s="188" t="s">
        <v>374</v>
      </c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6"/>
      <c r="X9" s="107"/>
      <c r="Y9" s="107"/>
      <c r="Z9" s="108">
        <v>101</v>
      </c>
      <c r="AA9" s="109" t="s">
        <v>405</v>
      </c>
      <c r="AB9" s="110" t="s">
        <v>376</v>
      </c>
      <c r="AC9" s="104" t="s">
        <v>377</v>
      </c>
      <c r="AD9" s="98"/>
      <c r="AE9" s="98"/>
      <c r="AF9" s="98"/>
      <c r="AG9" s="114"/>
      <c r="AH9" s="112"/>
      <c r="AI9" s="113" t="str">
        <f t="shared" si="0"/>
        <v>12</v>
      </c>
      <c r="AJ9" s="113" t="str">
        <f t="shared" si="3"/>
        <v>03列02</v>
      </c>
      <c r="AK9" s="113" t="str">
        <f t="shared" si="1"/>
        <v>02</v>
      </c>
      <c r="AL9" s="113" t="str">
        <f t="shared" si="4"/>
        <v>122</v>
      </c>
      <c r="AM9" s="112"/>
      <c r="AN9" s="204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5"/>
      <c r="BA9" s="115"/>
      <c r="BB9" s="115"/>
      <c r="BC9" s="115"/>
      <c r="BD9" s="115"/>
      <c r="BE9" s="115"/>
      <c r="BF9" s="115"/>
      <c r="BG9" s="115"/>
      <c r="BH9" s="115"/>
      <c r="BI9" s="115"/>
      <c r="BJ9" s="115"/>
      <c r="BK9" s="115"/>
      <c r="BL9" s="115"/>
      <c r="BM9" s="115"/>
      <c r="BN9" s="115"/>
      <c r="BO9" s="115"/>
      <c r="BP9" s="115"/>
      <c r="BQ9" s="115"/>
      <c r="BR9" s="115"/>
      <c r="BS9" s="115"/>
      <c r="BT9" s="115"/>
      <c r="BU9" s="115"/>
      <c r="BV9" s="115"/>
      <c r="BW9" s="115"/>
      <c r="BX9" s="115"/>
      <c r="BY9" s="115"/>
      <c r="BZ9" s="115"/>
      <c r="CA9" s="115"/>
      <c r="CB9" s="115"/>
      <c r="CC9" s="115"/>
      <c r="CD9" s="115"/>
      <c r="CE9" s="115"/>
      <c r="CF9" s="115"/>
      <c r="CG9" s="115"/>
      <c r="CH9" s="115"/>
      <c r="CI9" s="115"/>
      <c r="CJ9" s="115"/>
      <c r="CK9" s="115"/>
      <c r="CL9" s="115"/>
      <c r="CM9" s="115"/>
      <c r="CN9" s="115"/>
      <c r="CO9" s="115"/>
      <c r="CP9" s="115"/>
      <c r="CQ9" s="115"/>
      <c r="CR9" s="115"/>
      <c r="CS9" s="115"/>
      <c r="CT9" s="115"/>
      <c r="CU9" s="115"/>
      <c r="CV9" s="115"/>
      <c r="CW9" s="115"/>
      <c r="CX9" s="115"/>
      <c r="CY9" s="115"/>
      <c r="CZ9" s="115"/>
      <c r="DA9" s="115"/>
      <c r="DB9" s="115"/>
      <c r="DC9" s="115"/>
      <c r="DD9" s="115"/>
      <c r="DE9" s="115"/>
      <c r="DF9" s="115"/>
      <c r="DG9" s="115"/>
      <c r="DH9" s="115"/>
      <c r="DI9" s="115"/>
      <c r="DJ9" s="115"/>
      <c r="DK9" s="115"/>
      <c r="DL9" s="115"/>
      <c r="DM9" s="115"/>
      <c r="DN9" s="115"/>
      <c r="DO9" s="115"/>
      <c r="DP9" s="115"/>
      <c r="DQ9" s="115"/>
      <c r="DR9" s="115"/>
      <c r="DS9" s="115"/>
      <c r="DT9" s="115"/>
      <c r="DU9" s="115"/>
      <c r="DV9" s="115"/>
      <c r="DW9" s="115"/>
      <c r="DX9" s="115"/>
      <c r="DY9" s="115"/>
      <c r="DZ9" s="115"/>
      <c r="EA9" s="115"/>
      <c r="EB9" s="115"/>
      <c r="EC9" s="115"/>
      <c r="ED9" s="115"/>
      <c r="EE9" s="115"/>
      <c r="EF9" s="115"/>
      <c r="EG9" s="115"/>
      <c r="EH9" s="115"/>
      <c r="EI9" s="115"/>
      <c r="EJ9" s="115"/>
      <c r="EK9" s="115"/>
      <c r="EL9" s="115"/>
      <c r="EM9" s="115"/>
      <c r="EN9" s="115"/>
      <c r="EO9" s="115"/>
      <c r="EP9" s="115"/>
      <c r="EQ9" s="115"/>
      <c r="ER9" s="115"/>
      <c r="ES9" s="115"/>
      <c r="ET9" s="115"/>
      <c r="EU9" s="115"/>
      <c r="EV9" s="115"/>
      <c r="EW9" s="115"/>
      <c r="EX9" s="115"/>
      <c r="EY9" s="115"/>
      <c r="EZ9" s="115"/>
      <c r="FA9" s="115"/>
      <c r="FB9" s="115"/>
      <c r="FC9" s="115"/>
      <c r="FD9" s="115"/>
      <c r="FE9" s="115"/>
      <c r="FF9" s="115"/>
      <c r="FG9" s="115"/>
      <c r="FH9" s="115"/>
      <c r="FI9" s="115"/>
      <c r="FJ9" s="115"/>
      <c r="FK9" s="115"/>
      <c r="FL9" s="115"/>
      <c r="FM9" s="115"/>
      <c r="FN9" s="115"/>
      <c r="FO9" s="115"/>
      <c r="FP9" s="115"/>
      <c r="FQ9" s="115"/>
      <c r="FR9" s="115"/>
      <c r="FS9" s="115"/>
      <c r="FT9" s="115"/>
      <c r="FU9" s="115"/>
      <c r="FV9" s="115"/>
      <c r="FW9" s="115"/>
      <c r="FX9" s="115"/>
      <c r="FY9" s="115"/>
      <c r="FZ9" s="115"/>
      <c r="GA9" s="115"/>
      <c r="GB9" s="115"/>
      <c r="GC9" s="115"/>
      <c r="GD9" s="115"/>
      <c r="GE9" s="115"/>
      <c r="GF9" s="115"/>
      <c r="GG9" s="115"/>
      <c r="GH9" s="115"/>
      <c r="GI9" s="115"/>
      <c r="GJ9" s="115"/>
      <c r="GK9" s="115"/>
      <c r="GL9" s="115"/>
      <c r="GM9" s="115"/>
      <c r="GN9" s="115"/>
      <c r="GO9" s="115"/>
      <c r="GP9" s="115"/>
      <c r="GQ9" s="115"/>
      <c r="GR9" s="115"/>
      <c r="GS9" s="115"/>
      <c r="GT9" s="115"/>
      <c r="GU9" s="115"/>
      <c r="GV9" s="115"/>
      <c r="GW9" s="115"/>
      <c r="GX9" s="115"/>
      <c r="GY9" s="115"/>
      <c r="GZ9" s="115"/>
      <c r="HA9" s="115"/>
      <c r="HB9" s="115"/>
      <c r="HC9" s="115"/>
      <c r="HD9" s="115"/>
      <c r="HE9" s="115"/>
      <c r="HF9" s="115"/>
      <c r="HG9" s="115"/>
      <c r="HH9" s="115"/>
      <c r="HI9" s="115"/>
      <c r="HJ9" s="115"/>
      <c r="HK9" s="115"/>
      <c r="HL9" s="115"/>
      <c r="HM9" s="115"/>
      <c r="HN9" s="115"/>
      <c r="HO9" s="115"/>
      <c r="HP9" s="115"/>
      <c r="HQ9" s="115"/>
      <c r="HR9" s="115"/>
      <c r="HS9" s="115"/>
      <c r="HT9" s="115"/>
      <c r="HU9" s="115"/>
      <c r="HV9" s="115"/>
      <c r="HW9" s="115"/>
      <c r="HX9" s="115"/>
      <c r="HY9" s="115"/>
      <c r="HZ9" s="115"/>
      <c r="IA9" s="115"/>
      <c r="IB9" s="115"/>
      <c r="IC9" s="115"/>
      <c r="ID9" s="115"/>
      <c r="IE9" s="115"/>
      <c r="IF9" s="115"/>
      <c r="IG9" s="115"/>
      <c r="IH9" s="115"/>
      <c r="II9" s="115"/>
      <c r="IJ9" s="115"/>
      <c r="IK9" s="115"/>
      <c r="IL9" s="115"/>
      <c r="IM9" s="115"/>
      <c r="IN9" s="115"/>
      <c r="IO9" s="115"/>
      <c r="IP9" s="115"/>
      <c r="IQ9" s="115"/>
      <c r="IR9" s="115"/>
      <c r="IS9" s="115"/>
      <c r="IT9" s="115"/>
      <c r="IU9" s="115"/>
      <c r="IV9" s="115"/>
      <c r="IW9" s="115"/>
      <c r="IX9" s="115"/>
      <c r="IY9" s="115"/>
      <c r="IZ9" s="115"/>
      <c r="JA9" s="115"/>
      <c r="JB9" s="115"/>
      <c r="JC9" s="115"/>
      <c r="JD9" s="115"/>
    </row>
    <row r="10" spans="1:264" s="43" customFormat="1" ht="12">
      <c r="A10" s="98">
        <v>9</v>
      </c>
      <c r="B10" s="99" t="s">
        <v>406</v>
      </c>
      <c r="C10" s="99" t="s">
        <v>407</v>
      </c>
      <c r="D10" s="99" t="str">
        <f t="shared" si="2"/>
        <v>宿主机服务器-ZXCLOUD R5300 G4X</v>
      </c>
      <c r="E10" s="99" t="s">
        <v>92</v>
      </c>
      <c r="F10" s="101"/>
      <c r="G10" s="103">
        <v>150</v>
      </c>
      <c r="H10" s="188" t="s">
        <v>408</v>
      </c>
      <c r="I10" s="103"/>
      <c r="J10" s="188" t="s">
        <v>374</v>
      </c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6"/>
      <c r="X10" s="107"/>
      <c r="Y10" s="107"/>
      <c r="Z10" s="108">
        <v>101</v>
      </c>
      <c r="AA10" s="109" t="s">
        <v>409</v>
      </c>
      <c r="AB10" s="110" t="s">
        <v>376</v>
      </c>
      <c r="AC10" s="104" t="s">
        <v>377</v>
      </c>
      <c r="AD10" s="98"/>
      <c r="AE10" s="98"/>
      <c r="AF10" s="98"/>
      <c r="AG10" s="114"/>
      <c r="AH10" s="112"/>
      <c r="AI10" s="113" t="str">
        <f t="shared" si="0"/>
        <v>15</v>
      </c>
      <c r="AJ10" s="113" t="str">
        <f t="shared" si="3"/>
        <v>03列02</v>
      </c>
      <c r="AK10" s="113" t="str">
        <f t="shared" si="1"/>
        <v>02</v>
      </c>
      <c r="AL10" s="113" t="str">
        <f t="shared" si="4"/>
        <v>122</v>
      </c>
      <c r="AM10" s="112"/>
      <c r="AN10" s="204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5"/>
      <c r="BB10" s="115"/>
      <c r="BC10" s="115"/>
      <c r="BD10" s="115"/>
      <c r="BE10" s="115"/>
      <c r="BF10" s="115"/>
      <c r="BG10" s="115"/>
      <c r="BH10" s="115"/>
      <c r="BI10" s="115"/>
      <c r="BJ10" s="115"/>
      <c r="BK10" s="115"/>
      <c r="BL10" s="115"/>
      <c r="BM10" s="115"/>
      <c r="BN10" s="115"/>
      <c r="BO10" s="115"/>
      <c r="BP10" s="115"/>
      <c r="BQ10" s="115"/>
      <c r="BR10" s="115"/>
      <c r="BS10" s="115"/>
      <c r="BT10" s="115"/>
      <c r="BU10" s="115"/>
      <c r="BV10" s="115"/>
      <c r="BW10" s="115"/>
      <c r="BX10" s="115"/>
      <c r="BY10" s="115"/>
      <c r="BZ10" s="115"/>
      <c r="CA10" s="115"/>
      <c r="CB10" s="115"/>
      <c r="CC10" s="115"/>
      <c r="CD10" s="115"/>
      <c r="CE10" s="115"/>
      <c r="CF10" s="115"/>
      <c r="CG10" s="115"/>
      <c r="CH10" s="115"/>
      <c r="CI10" s="115"/>
      <c r="CJ10" s="115"/>
      <c r="CK10" s="115"/>
      <c r="CL10" s="115"/>
      <c r="CM10" s="115"/>
      <c r="CN10" s="115"/>
      <c r="CO10" s="115"/>
      <c r="CP10" s="115"/>
      <c r="CQ10" s="115"/>
      <c r="CR10" s="115"/>
      <c r="CS10" s="115"/>
      <c r="CT10" s="115"/>
      <c r="CU10" s="115"/>
      <c r="CV10" s="115"/>
      <c r="CW10" s="115"/>
      <c r="CX10" s="115"/>
      <c r="CY10" s="115"/>
      <c r="CZ10" s="115"/>
      <c r="DA10" s="115"/>
      <c r="DB10" s="115"/>
      <c r="DC10" s="115"/>
      <c r="DD10" s="115"/>
      <c r="DE10" s="115"/>
      <c r="DF10" s="115"/>
      <c r="DG10" s="115"/>
      <c r="DH10" s="115"/>
      <c r="DI10" s="115"/>
      <c r="DJ10" s="115"/>
      <c r="DK10" s="115"/>
      <c r="DL10" s="115"/>
      <c r="DM10" s="115"/>
      <c r="DN10" s="115"/>
      <c r="DO10" s="115"/>
      <c r="DP10" s="115"/>
      <c r="DQ10" s="115"/>
      <c r="DR10" s="115"/>
      <c r="DS10" s="115"/>
      <c r="DT10" s="115"/>
      <c r="DU10" s="115"/>
      <c r="DV10" s="115"/>
      <c r="DW10" s="115"/>
      <c r="DX10" s="115"/>
      <c r="DY10" s="115"/>
      <c r="DZ10" s="115"/>
      <c r="EA10" s="115"/>
      <c r="EB10" s="115"/>
      <c r="EC10" s="115"/>
      <c r="ED10" s="115"/>
      <c r="EE10" s="115"/>
      <c r="EF10" s="115"/>
      <c r="EG10" s="115"/>
      <c r="EH10" s="115"/>
      <c r="EI10" s="115"/>
      <c r="EJ10" s="115"/>
      <c r="EK10" s="115"/>
      <c r="EL10" s="115"/>
      <c r="EM10" s="115"/>
      <c r="EN10" s="115"/>
      <c r="EO10" s="115"/>
      <c r="EP10" s="115"/>
      <c r="EQ10" s="115"/>
      <c r="ER10" s="115"/>
      <c r="ES10" s="115"/>
      <c r="ET10" s="115"/>
      <c r="EU10" s="115"/>
      <c r="EV10" s="115"/>
      <c r="EW10" s="115"/>
      <c r="EX10" s="115"/>
      <c r="EY10" s="115"/>
      <c r="EZ10" s="115"/>
      <c r="FA10" s="115"/>
      <c r="FB10" s="115"/>
      <c r="FC10" s="115"/>
      <c r="FD10" s="115"/>
      <c r="FE10" s="115"/>
      <c r="FF10" s="115"/>
      <c r="FG10" s="115"/>
      <c r="FH10" s="115"/>
      <c r="FI10" s="115"/>
      <c r="FJ10" s="115"/>
      <c r="FK10" s="115"/>
      <c r="FL10" s="115"/>
      <c r="FM10" s="115"/>
      <c r="FN10" s="115"/>
      <c r="FO10" s="115"/>
      <c r="FP10" s="115"/>
      <c r="FQ10" s="115"/>
      <c r="FR10" s="115"/>
      <c r="FS10" s="115"/>
      <c r="FT10" s="115"/>
      <c r="FU10" s="115"/>
      <c r="FV10" s="115"/>
      <c r="FW10" s="115"/>
      <c r="FX10" s="115"/>
      <c r="FY10" s="115"/>
      <c r="FZ10" s="115"/>
      <c r="GA10" s="115"/>
      <c r="GB10" s="115"/>
      <c r="GC10" s="115"/>
      <c r="GD10" s="115"/>
      <c r="GE10" s="115"/>
      <c r="GF10" s="115"/>
      <c r="GG10" s="115"/>
      <c r="GH10" s="115"/>
      <c r="GI10" s="115"/>
      <c r="GJ10" s="115"/>
      <c r="GK10" s="115"/>
      <c r="GL10" s="115"/>
      <c r="GM10" s="115"/>
      <c r="GN10" s="115"/>
      <c r="GO10" s="115"/>
      <c r="GP10" s="115"/>
      <c r="GQ10" s="115"/>
      <c r="GR10" s="115"/>
      <c r="GS10" s="115"/>
      <c r="GT10" s="115"/>
      <c r="GU10" s="115"/>
      <c r="GV10" s="115"/>
      <c r="GW10" s="115"/>
      <c r="GX10" s="115"/>
      <c r="GY10" s="115"/>
      <c r="GZ10" s="115"/>
      <c r="HA10" s="115"/>
      <c r="HB10" s="115"/>
      <c r="HC10" s="115"/>
      <c r="HD10" s="115"/>
      <c r="HE10" s="115"/>
      <c r="HF10" s="115"/>
      <c r="HG10" s="115"/>
      <c r="HH10" s="115"/>
      <c r="HI10" s="115"/>
      <c r="HJ10" s="115"/>
      <c r="HK10" s="115"/>
      <c r="HL10" s="115"/>
      <c r="HM10" s="115"/>
      <c r="HN10" s="115"/>
      <c r="HO10" s="115"/>
      <c r="HP10" s="115"/>
      <c r="HQ10" s="115"/>
      <c r="HR10" s="115"/>
      <c r="HS10" s="115"/>
      <c r="HT10" s="115"/>
      <c r="HU10" s="115"/>
      <c r="HV10" s="115"/>
      <c r="HW10" s="115"/>
      <c r="HX10" s="115"/>
      <c r="HY10" s="115"/>
      <c r="HZ10" s="115"/>
      <c r="IA10" s="115"/>
      <c r="IB10" s="115"/>
      <c r="IC10" s="115"/>
      <c r="ID10" s="115"/>
      <c r="IE10" s="115"/>
      <c r="IF10" s="115"/>
      <c r="IG10" s="115"/>
      <c r="IH10" s="115"/>
      <c r="II10" s="115"/>
      <c r="IJ10" s="115"/>
      <c r="IK10" s="115"/>
      <c r="IL10" s="115"/>
      <c r="IM10" s="115"/>
      <c r="IN10" s="115"/>
      <c r="IO10" s="115"/>
      <c r="IP10" s="115"/>
      <c r="IQ10" s="115"/>
      <c r="IR10" s="115"/>
      <c r="IS10" s="115"/>
      <c r="IT10" s="115"/>
      <c r="IU10" s="115"/>
      <c r="IV10" s="115"/>
      <c r="IW10" s="115"/>
      <c r="IX10" s="115"/>
      <c r="IY10" s="115"/>
      <c r="IZ10" s="115"/>
      <c r="JA10" s="115"/>
      <c r="JB10" s="115"/>
      <c r="JC10" s="115"/>
      <c r="JD10" s="115"/>
    </row>
    <row r="11" spans="1:264" s="43" customFormat="1" ht="12">
      <c r="A11" s="98">
        <v>10</v>
      </c>
      <c r="B11" s="99" t="s">
        <v>410</v>
      </c>
      <c r="C11" s="99" t="s">
        <v>411</v>
      </c>
      <c r="D11" s="99" t="str">
        <f t="shared" si="2"/>
        <v>弹性裸金属服务器-1-2288HV6</v>
      </c>
      <c r="E11" s="99" t="s">
        <v>102</v>
      </c>
      <c r="F11" s="101"/>
      <c r="G11" s="103">
        <v>150</v>
      </c>
      <c r="H11" s="188" t="s">
        <v>412</v>
      </c>
      <c r="I11" s="103"/>
      <c r="J11" s="188" t="s">
        <v>374</v>
      </c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6"/>
      <c r="X11" s="107"/>
      <c r="Y11" s="107"/>
      <c r="Z11" s="108">
        <v>101</v>
      </c>
      <c r="AA11" s="109" t="s">
        <v>413</v>
      </c>
      <c r="AB11" s="110" t="s">
        <v>376</v>
      </c>
      <c r="AC11" s="104" t="s">
        <v>377</v>
      </c>
      <c r="AD11" s="98"/>
      <c r="AE11" s="98"/>
      <c r="AF11" s="98"/>
      <c r="AG11" s="114"/>
      <c r="AH11" s="112"/>
      <c r="AI11" s="113" t="str">
        <f t="shared" si="0"/>
        <v>06</v>
      </c>
      <c r="AJ11" s="113" t="str">
        <f t="shared" si="3"/>
        <v>04列08</v>
      </c>
      <c r="AK11" s="113" t="str">
        <f t="shared" si="1"/>
        <v>02</v>
      </c>
      <c r="AL11" s="113" t="str">
        <f t="shared" si="4"/>
        <v>122</v>
      </c>
      <c r="AM11" s="112"/>
      <c r="AN11" s="204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  <c r="BD11" s="115"/>
      <c r="BE11" s="115"/>
      <c r="BF11" s="115"/>
      <c r="BG11" s="115"/>
      <c r="BH11" s="115"/>
      <c r="BI11" s="115"/>
      <c r="BJ11" s="115"/>
      <c r="BK11" s="115"/>
      <c r="BL11" s="115"/>
      <c r="BM11" s="115"/>
      <c r="BN11" s="115"/>
      <c r="BO11" s="115"/>
      <c r="BP11" s="115"/>
      <c r="BQ11" s="115"/>
      <c r="BR11" s="115"/>
      <c r="BS11" s="115"/>
      <c r="BT11" s="115"/>
      <c r="BU11" s="115"/>
      <c r="BV11" s="115"/>
      <c r="BW11" s="115"/>
      <c r="BX11" s="115"/>
      <c r="BY11" s="115"/>
      <c r="BZ11" s="115"/>
      <c r="CA11" s="115"/>
      <c r="CB11" s="115"/>
      <c r="CC11" s="115"/>
      <c r="CD11" s="115"/>
      <c r="CE11" s="115"/>
      <c r="CF11" s="115"/>
      <c r="CG11" s="115"/>
      <c r="CH11" s="115"/>
      <c r="CI11" s="115"/>
      <c r="CJ11" s="115"/>
      <c r="CK11" s="115"/>
      <c r="CL11" s="115"/>
      <c r="CM11" s="115"/>
      <c r="CN11" s="115"/>
      <c r="CO11" s="115"/>
      <c r="CP11" s="115"/>
      <c r="CQ11" s="115"/>
      <c r="CR11" s="115"/>
      <c r="CS11" s="115"/>
      <c r="CT11" s="115"/>
      <c r="CU11" s="115"/>
      <c r="CV11" s="115"/>
      <c r="CW11" s="115"/>
      <c r="CX11" s="115"/>
      <c r="CY11" s="115"/>
      <c r="CZ11" s="115"/>
      <c r="DA11" s="115"/>
      <c r="DB11" s="115"/>
      <c r="DC11" s="115"/>
      <c r="DD11" s="115"/>
      <c r="DE11" s="115"/>
      <c r="DF11" s="115"/>
      <c r="DG11" s="115"/>
      <c r="DH11" s="115"/>
      <c r="DI11" s="115"/>
      <c r="DJ11" s="115"/>
      <c r="DK11" s="115"/>
      <c r="DL11" s="115"/>
      <c r="DM11" s="115"/>
      <c r="DN11" s="115"/>
      <c r="DO11" s="115"/>
      <c r="DP11" s="115"/>
      <c r="DQ11" s="115"/>
      <c r="DR11" s="115"/>
      <c r="DS11" s="115"/>
      <c r="DT11" s="115"/>
      <c r="DU11" s="115"/>
      <c r="DV11" s="115"/>
      <c r="DW11" s="115"/>
      <c r="DX11" s="115"/>
      <c r="DY11" s="115"/>
      <c r="DZ11" s="115"/>
      <c r="EA11" s="115"/>
      <c r="EB11" s="115"/>
      <c r="EC11" s="115"/>
      <c r="ED11" s="115"/>
      <c r="EE11" s="115"/>
      <c r="EF11" s="115"/>
      <c r="EG11" s="115"/>
      <c r="EH11" s="115"/>
      <c r="EI11" s="115"/>
      <c r="EJ11" s="115"/>
      <c r="EK11" s="115"/>
      <c r="EL11" s="115"/>
      <c r="EM11" s="115"/>
      <c r="EN11" s="115"/>
      <c r="EO11" s="115"/>
      <c r="EP11" s="115"/>
      <c r="EQ11" s="115"/>
      <c r="ER11" s="115"/>
      <c r="ES11" s="115"/>
      <c r="ET11" s="115"/>
      <c r="EU11" s="115"/>
      <c r="EV11" s="115"/>
      <c r="EW11" s="115"/>
      <c r="EX11" s="115"/>
      <c r="EY11" s="115"/>
      <c r="EZ11" s="115"/>
      <c r="FA11" s="115"/>
      <c r="FB11" s="115"/>
      <c r="FC11" s="115"/>
      <c r="FD11" s="115"/>
      <c r="FE11" s="115"/>
      <c r="FF11" s="115"/>
      <c r="FG11" s="115"/>
      <c r="FH11" s="115"/>
      <c r="FI11" s="115"/>
      <c r="FJ11" s="115"/>
      <c r="FK11" s="115"/>
      <c r="FL11" s="115"/>
      <c r="FM11" s="115"/>
      <c r="FN11" s="115"/>
      <c r="FO11" s="115"/>
      <c r="FP11" s="115"/>
      <c r="FQ11" s="115"/>
      <c r="FR11" s="115"/>
      <c r="FS11" s="115"/>
      <c r="FT11" s="115"/>
      <c r="FU11" s="115"/>
      <c r="FV11" s="115"/>
      <c r="FW11" s="115"/>
      <c r="FX11" s="115"/>
      <c r="FY11" s="115"/>
      <c r="FZ11" s="115"/>
      <c r="GA11" s="115"/>
      <c r="GB11" s="115"/>
      <c r="GC11" s="115"/>
      <c r="GD11" s="115"/>
      <c r="GE11" s="115"/>
      <c r="GF11" s="115"/>
      <c r="GG11" s="115"/>
      <c r="GH11" s="115"/>
      <c r="GI11" s="115"/>
      <c r="GJ11" s="115"/>
      <c r="GK11" s="115"/>
      <c r="GL11" s="115"/>
      <c r="GM11" s="115"/>
      <c r="GN11" s="115"/>
      <c r="GO11" s="115"/>
      <c r="GP11" s="115"/>
      <c r="GQ11" s="115"/>
      <c r="GR11" s="115"/>
      <c r="GS11" s="115"/>
      <c r="GT11" s="115"/>
      <c r="GU11" s="115"/>
      <c r="GV11" s="115"/>
      <c r="GW11" s="115"/>
      <c r="GX11" s="115"/>
      <c r="GY11" s="115"/>
      <c r="GZ11" s="115"/>
      <c r="HA11" s="115"/>
      <c r="HB11" s="115"/>
      <c r="HC11" s="115"/>
      <c r="HD11" s="115"/>
      <c r="HE11" s="115"/>
      <c r="HF11" s="115"/>
      <c r="HG11" s="115"/>
      <c r="HH11" s="115"/>
      <c r="HI11" s="115"/>
      <c r="HJ11" s="115"/>
      <c r="HK11" s="115"/>
      <c r="HL11" s="115"/>
      <c r="HM11" s="115"/>
      <c r="HN11" s="115"/>
      <c r="HO11" s="115"/>
      <c r="HP11" s="115"/>
      <c r="HQ11" s="115"/>
      <c r="HR11" s="115"/>
      <c r="HS11" s="115"/>
      <c r="HT11" s="115"/>
      <c r="HU11" s="115"/>
      <c r="HV11" s="115"/>
      <c r="HW11" s="115"/>
      <c r="HX11" s="115"/>
      <c r="HY11" s="115"/>
      <c r="HZ11" s="115"/>
      <c r="IA11" s="115"/>
      <c r="IB11" s="115"/>
      <c r="IC11" s="115"/>
      <c r="ID11" s="115"/>
      <c r="IE11" s="115"/>
      <c r="IF11" s="115"/>
      <c r="IG11" s="115"/>
      <c r="IH11" s="115"/>
      <c r="II11" s="115"/>
      <c r="IJ11" s="115"/>
      <c r="IK11" s="115"/>
      <c r="IL11" s="115"/>
      <c r="IM11" s="115"/>
      <c r="IN11" s="115"/>
      <c r="IO11" s="115"/>
      <c r="IP11" s="115"/>
      <c r="IQ11" s="115"/>
      <c r="IR11" s="115"/>
      <c r="IS11" s="115"/>
      <c r="IT11" s="115"/>
      <c r="IU11" s="115"/>
      <c r="IV11" s="115"/>
      <c r="IW11" s="115"/>
      <c r="IX11" s="115"/>
      <c r="IY11" s="115"/>
      <c r="IZ11" s="115"/>
      <c r="JA11" s="115"/>
      <c r="JB11" s="115"/>
      <c r="JC11" s="115"/>
      <c r="JD11" s="115"/>
    </row>
    <row r="12" spans="1:264" s="43" customFormat="1" ht="12">
      <c r="A12" s="98">
        <v>11</v>
      </c>
      <c r="B12" s="99" t="s">
        <v>414</v>
      </c>
      <c r="C12" s="99" t="s">
        <v>415</v>
      </c>
      <c r="D12" s="99" t="str">
        <f t="shared" si="2"/>
        <v>弹性裸金属服务器-1-2288HV6</v>
      </c>
      <c r="E12" s="99" t="s">
        <v>102</v>
      </c>
      <c r="F12" s="101"/>
      <c r="G12" s="103">
        <v>150</v>
      </c>
      <c r="H12" s="188" t="s">
        <v>416</v>
      </c>
      <c r="I12" s="103"/>
      <c r="J12" s="188" t="s">
        <v>374</v>
      </c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6"/>
      <c r="X12" s="107"/>
      <c r="Y12" s="107"/>
      <c r="Z12" s="108">
        <v>101</v>
      </c>
      <c r="AA12" s="109" t="s">
        <v>417</v>
      </c>
      <c r="AB12" s="110" t="s">
        <v>376</v>
      </c>
      <c r="AC12" s="104" t="s">
        <v>377</v>
      </c>
      <c r="AD12" s="98"/>
      <c r="AE12" s="98"/>
      <c r="AF12" s="98"/>
      <c r="AG12" s="114"/>
      <c r="AH12" s="112"/>
      <c r="AI12" s="113" t="str">
        <f t="shared" si="0"/>
        <v>09</v>
      </c>
      <c r="AJ12" s="113" t="str">
        <f t="shared" si="3"/>
        <v>04列08</v>
      </c>
      <c r="AK12" s="113" t="str">
        <f t="shared" si="1"/>
        <v>02</v>
      </c>
      <c r="AL12" s="113" t="str">
        <f t="shared" si="4"/>
        <v>122</v>
      </c>
      <c r="AM12" s="112"/>
      <c r="AN12" s="204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5"/>
      <c r="BC12" s="115"/>
      <c r="BD12" s="115"/>
      <c r="BE12" s="115"/>
      <c r="BF12" s="115"/>
      <c r="BG12" s="115"/>
      <c r="BH12" s="115"/>
      <c r="BI12" s="115"/>
      <c r="BJ12" s="115"/>
      <c r="BK12" s="115"/>
      <c r="BL12" s="115"/>
      <c r="BM12" s="115"/>
      <c r="BN12" s="115"/>
      <c r="BO12" s="115"/>
      <c r="BP12" s="115"/>
      <c r="BQ12" s="115"/>
      <c r="BR12" s="115"/>
      <c r="BS12" s="115"/>
      <c r="BT12" s="115"/>
      <c r="BU12" s="115"/>
      <c r="BV12" s="115"/>
      <c r="BW12" s="115"/>
      <c r="BX12" s="115"/>
      <c r="BY12" s="115"/>
      <c r="BZ12" s="115"/>
      <c r="CA12" s="115"/>
      <c r="CB12" s="115"/>
      <c r="CC12" s="115"/>
      <c r="CD12" s="115"/>
      <c r="CE12" s="115"/>
      <c r="CF12" s="115"/>
      <c r="CG12" s="115"/>
      <c r="CH12" s="115"/>
      <c r="CI12" s="115"/>
      <c r="CJ12" s="115"/>
      <c r="CK12" s="115"/>
      <c r="CL12" s="115"/>
      <c r="CM12" s="115"/>
      <c r="CN12" s="115"/>
      <c r="CO12" s="115"/>
      <c r="CP12" s="115"/>
      <c r="CQ12" s="115"/>
      <c r="CR12" s="115"/>
      <c r="CS12" s="115"/>
      <c r="CT12" s="115"/>
      <c r="CU12" s="115"/>
      <c r="CV12" s="115"/>
      <c r="CW12" s="115"/>
      <c r="CX12" s="115"/>
      <c r="CY12" s="115"/>
      <c r="CZ12" s="115"/>
      <c r="DA12" s="115"/>
      <c r="DB12" s="115"/>
      <c r="DC12" s="115"/>
      <c r="DD12" s="115"/>
      <c r="DE12" s="115"/>
      <c r="DF12" s="115"/>
      <c r="DG12" s="115"/>
      <c r="DH12" s="115"/>
      <c r="DI12" s="115"/>
      <c r="DJ12" s="115"/>
      <c r="DK12" s="115"/>
      <c r="DL12" s="115"/>
      <c r="DM12" s="115"/>
      <c r="DN12" s="115"/>
      <c r="DO12" s="115"/>
      <c r="DP12" s="115"/>
      <c r="DQ12" s="115"/>
      <c r="DR12" s="115"/>
      <c r="DS12" s="115"/>
      <c r="DT12" s="115"/>
      <c r="DU12" s="115"/>
      <c r="DV12" s="115"/>
      <c r="DW12" s="115"/>
      <c r="DX12" s="115"/>
      <c r="DY12" s="115"/>
      <c r="DZ12" s="115"/>
      <c r="EA12" s="115"/>
      <c r="EB12" s="115"/>
      <c r="EC12" s="115"/>
      <c r="ED12" s="115"/>
      <c r="EE12" s="115"/>
      <c r="EF12" s="115"/>
      <c r="EG12" s="115"/>
      <c r="EH12" s="115"/>
      <c r="EI12" s="115"/>
      <c r="EJ12" s="115"/>
      <c r="EK12" s="115"/>
      <c r="EL12" s="115"/>
      <c r="EM12" s="115"/>
      <c r="EN12" s="115"/>
      <c r="EO12" s="115"/>
      <c r="EP12" s="115"/>
      <c r="EQ12" s="115"/>
      <c r="ER12" s="115"/>
      <c r="ES12" s="115"/>
      <c r="ET12" s="115"/>
      <c r="EU12" s="115"/>
      <c r="EV12" s="115"/>
      <c r="EW12" s="115"/>
      <c r="EX12" s="115"/>
      <c r="EY12" s="115"/>
      <c r="EZ12" s="115"/>
      <c r="FA12" s="115"/>
      <c r="FB12" s="115"/>
      <c r="FC12" s="115"/>
      <c r="FD12" s="115"/>
      <c r="FE12" s="115"/>
      <c r="FF12" s="115"/>
      <c r="FG12" s="115"/>
      <c r="FH12" s="115"/>
      <c r="FI12" s="115"/>
      <c r="FJ12" s="115"/>
      <c r="FK12" s="115"/>
      <c r="FL12" s="115"/>
      <c r="FM12" s="115"/>
      <c r="FN12" s="115"/>
      <c r="FO12" s="115"/>
      <c r="FP12" s="115"/>
      <c r="FQ12" s="115"/>
      <c r="FR12" s="115"/>
      <c r="FS12" s="115"/>
      <c r="FT12" s="115"/>
      <c r="FU12" s="115"/>
      <c r="FV12" s="115"/>
      <c r="FW12" s="115"/>
      <c r="FX12" s="115"/>
      <c r="FY12" s="115"/>
      <c r="FZ12" s="115"/>
      <c r="GA12" s="115"/>
      <c r="GB12" s="115"/>
      <c r="GC12" s="115"/>
      <c r="GD12" s="115"/>
      <c r="GE12" s="115"/>
      <c r="GF12" s="115"/>
      <c r="GG12" s="115"/>
      <c r="GH12" s="115"/>
      <c r="GI12" s="115"/>
      <c r="GJ12" s="115"/>
      <c r="GK12" s="115"/>
      <c r="GL12" s="115"/>
      <c r="GM12" s="115"/>
      <c r="GN12" s="115"/>
      <c r="GO12" s="115"/>
      <c r="GP12" s="115"/>
      <c r="GQ12" s="115"/>
      <c r="GR12" s="115"/>
      <c r="GS12" s="115"/>
      <c r="GT12" s="115"/>
      <c r="GU12" s="115"/>
      <c r="GV12" s="115"/>
      <c r="GW12" s="115"/>
      <c r="GX12" s="115"/>
      <c r="GY12" s="115"/>
      <c r="GZ12" s="115"/>
      <c r="HA12" s="115"/>
      <c r="HB12" s="115"/>
      <c r="HC12" s="115"/>
      <c r="HD12" s="115"/>
      <c r="HE12" s="115"/>
      <c r="HF12" s="115"/>
      <c r="HG12" s="115"/>
      <c r="HH12" s="115"/>
      <c r="HI12" s="115"/>
      <c r="HJ12" s="115"/>
      <c r="HK12" s="115"/>
      <c r="HL12" s="115"/>
      <c r="HM12" s="115"/>
      <c r="HN12" s="115"/>
      <c r="HO12" s="115"/>
      <c r="HP12" s="115"/>
      <c r="HQ12" s="115"/>
      <c r="HR12" s="115"/>
      <c r="HS12" s="115"/>
      <c r="HT12" s="115"/>
      <c r="HU12" s="115"/>
      <c r="HV12" s="115"/>
      <c r="HW12" s="115"/>
      <c r="HX12" s="115"/>
      <c r="HY12" s="115"/>
      <c r="HZ12" s="115"/>
      <c r="IA12" s="115"/>
      <c r="IB12" s="115"/>
      <c r="IC12" s="115"/>
      <c r="ID12" s="115"/>
      <c r="IE12" s="115"/>
      <c r="IF12" s="115"/>
      <c r="IG12" s="115"/>
      <c r="IH12" s="115"/>
      <c r="II12" s="115"/>
      <c r="IJ12" s="115"/>
      <c r="IK12" s="115"/>
      <c r="IL12" s="115"/>
      <c r="IM12" s="115"/>
      <c r="IN12" s="115"/>
      <c r="IO12" s="115"/>
      <c r="IP12" s="115"/>
      <c r="IQ12" s="115"/>
      <c r="IR12" s="115"/>
      <c r="IS12" s="115"/>
      <c r="IT12" s="115"/>
      <c r="IU12" s="115"/>
      <c r="IV12" s="115"/>
      <c r="IW12" s="115"/>
      <c r="IX12" s="115"/>
      <c r="IY12" s="115"/>
      <c r="IZ12" s="115"/>
      <c r="JA12" s="115"/>
      <c r="JB12" s="115"/>
      <c r="JC12" s="115"/>
      <c r="JD12" s="115"/>
    </row>
    <row r="13" spans="1:264" s="43" customFormat="1" ht="12">
      <c r="A13" s="98">
        <v>12</v>
      </c>
      <c r="B13" s="99" t="s">
        <v>418</v>
      </c>
      <c r="C13" s="99" t="s">
        <v>419</v>
      </c>
      <c r="D13" s="99" t="str">
        <f t="shared" si="2"/>
        <v>弹性裸金属服务器-1-2288HV6</v>
      </c>
      <c r="E13" s="99" t="s">
        <v>102</v>
      </c>
      <c r="F13" s="101"/>
      <c r="G13" s="103">
        <v>150</v>
      </c>
      <c r="H13" s="188" t="s">
        <v>420</v>
      </c>
      <c r="I13" s="103"/>
      <c r="J13" s="188" t="s">
        <v>374</v>
      </c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6"/>
      <c r="X13" s="107"/>
      <c r="Y13" s="107"/>
      <c r="Z13" s="108">
        <v>101</v>
      </c>
      <c r="AA13" s="109" t="s">
        <v>421</v>
      </c>
      <c r="AB13" s="110" t="s">
        <v>376</v>
      </c>
      <c r="AC13" s="104" t="s">
        <v>377</v>
      </c>
      <c r="AD13" s="98"/>
      <c r="AE13" s="98"/>
      <c r="AF13" s="98"/>
      <c r="AG13" s="114"/>
      <c r="AH13" s="112"/>
      <c r="AI13" s="113" t="str">
        <f t="shared" si="0"/>
        <v>12</v>
      </c>
      <c r="AJ13" s="113" t="str">
        <f t="shared" si="3"/>
        <v>04列08</v>
      </c>
      <c r="AK13" s="113" t="str">
        <f t="shared" si="1"/>
        <v>02</v>
      </c>
      <c r="AL13" s="113" t="str">
        <f t="shared" si="4"/>
        <v>122</v>
      </c>
      <c r="AM13" s="112"/>
      <c r="AN13" s="204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5"/>
      <c r="BI13" s="115"/>
      <c r="BJ13" s="115"/>
      <c r="BK13" s="115"/>
      <c r="BL13" s="115"/>
      <c r="BM13" s="115"/>
      <c r="BN13" s="115"/>
      <c r="BO13" s="115"/>
      <c r="BP13" s="115"/>
      <c r="BQ13" s="115"/>
      <c r="BR13" s="115"/>
      <c r="BS13" s="115"/>
      <c r="BT13" s="115"/>
      <c r="BU13" s="115"/>
      <c r="BV13" s="115"/>
      <c r="BW13" s="115"/>
      <c r="BX13" s="115"/>
      <c r="BY13" s="115"/>
      <c r="BZ13" s="115"/>
      <c r="CA13" s="115"/>
      <c r="CB13" s="115"/>
      <c r="CC13" s="115"/>
      <c r="CD13" s="115"/>
      <c r="CE13" s="115"/>
      <c r="CF13" s="115"/>
      <c r="CG13" s="115"/>
      <c r="CH13" s="115"/>
      <c r="CI13" s="115"/>
      <c r="CJ13" s="115"/>
      <c r="CK13" s="115"/>
      <c r="CL13" s="115"/>
      <c r="CM13" s="115"/>
      <c r="CN13" s="115"/>
      <c r="CO13" s="115"/>
      <c r="CP13" s="115"/>
      <c r="CQ13" s="115"/>
      <c r="CR13" s="115"/>
      <c r="CS13" s="115"/>
      <c r="CT13" s="115"/>
      <c r="CU13" s="115"/>
      <c r="CV13" s="115"/>
      <c r="CW13" s="115"/>
      <c r="CX13" s="115"/>
      <c r="CY13" s="115"/>
      <c r="CZ13" s="115"/>
      <c r="DA13" s="115"/>
      <c r="DB13" s="115"/>
      <c r="DC13" s="115"/>
      <c r="DD13" s="115"/>
      <c r="DE13" s="115"/>
      <c r="DF13" s="115"/>
      <c r="DG13" s="115"/>
      <c r="DH13" s="115"/>
      <c r="DI13" s="115"/>
      <c r="DJ13" s="115"/>
      <c r="DK13" s="115"/>
      <c r="DL13" s="115"/>
      <c r="DM13" s="115"/>
      <c r="DN13" s="115"/>
      <c r="DO13" s="115"/>
      <c r="DP13" s="115"/>
      <c r="DQ13" s="115"/>
      <c r="DR13" s="115"/>
      <c r="DS13" s="115"/>
      <c r="DT13" s="115"/>
      <c r="DU13" s="115"/>
      <c r="DV13" s="115"/>
      <c r="DW13" s="115"/>
      <c r="DX13" s="115"/>
      <c r="DY13" s="115"/>
      <c r="DZ13" s="115"/>
      <c r="EA13" s="115"/>
      <c r="EB13" s="115"/>
      <c r="EC13" s="115"/>
      <c r="ED13" s="115"/>
      <c r="EE13" s="115"/>
      <c r="EF13" s="115"/>
      <c r="EG13" s="115"/>
      <c r="EH13" s="115"/>
      <c r="EI13" s="115"/>
      <c r="EJ13" s="115"/>
      <c r="EK13" s="115"/>
      <c r="EL13" s="115"/>
      <c r="EM13" s="115"/>
      <c r="EN13" s="115"/>
      <c r="EO13" s="115"/>
      <c r="EP13" s="115"/>
      <c r="EQ13" s="115"/>
      <c r="ER13" s="115"/>
      <c r="ES13" s="115"/>
      <c r="ET13" s="115"/>
      <c r="EU13" s="115"/>
      <c r="EV13" s="115"/>
      <c r="EW13" s="115"/>
      <c r="EX13" s="115"/>
      <c r="EY13" s="115"/>
      <c r="EZ13" s="115"/>
      <c r="FA13" s="115"/>
      <c r="FB13" s="115"/>
      <c r="FC13" s="115"/>
      <c r="FD13" s="115"/>
      <c r="FE13" s="115"/>
      <c r="FF13" s="115"/>
      <c r="FG13" s="115"/>
      <c r="FH13" s="115"/>
      <c r="FI13" s="115"/>
      <c r="FJ13" s="115"/>
      <c r="FK13" s="115"/>
      <c r="FL13" s="115"/>
      <c r="FM13" s="115"/>
      <c r="FN13" s="115"/>
      <c r="FO13" s="115"/>
      <c r="FP13" s="115"/>
      <c r="FQ13" s="115"/>
      <c r="FR13" s="115"/>
      <c r="FS13" s="115"/>
      <c r="FT13" s="115"/>
      <c r="FU13" s="115"/>
      <c r="FV13" s="115"/>
      <c r="FW13" s="115"/>
      <c r="FX13" s="115"/>
      <c r="FY13" s="115"/>
      <c r="FZ13" s="115"/>
      <c r="GA13" s="115"/>
      <c r="GB13" s="115"/>
      <c r="GC13" s="115"/>
      <c r="GD13" s="115"/>
      <c r="GE13" s="115"/>
      <c r="GF13" s="115"/>
      <c r="GG13" s="115"/>
      <c r="GH13" s="115"/>
      <c r="GI13" s="115"/>
      <c r="GJ13" s="115"/>
      <c r="GK13" s="115"/>
      <c r="GL13" s="115"/>
      <c r="GM13" s="115"/>
      <c r="GN13" s="115"/>
      <c r="GO13" s="115"/>
      <c r="GP13" s="115"/>
      <c r="GQ13" s="115"/>
      <c r="GR13" s="115"/>
      <c r="GS13" s="115"/>
      <c r="GT13" s="115"/>
      <c r="GU13" s="115"/>
      <c r="GV13" s="115"/>
      <c r="GW13" s="115"/>
      <c r="GX13" s="115"/>
      <c r="GY13" s="115"/>
      <c r="GZ13" s="115"/>
      <c r="HA13" s="115"/>
      <c r="HB13" s="115"/>
      <c r="HC13" s="115"/>
      <c r="HD13" s="115"/>
      <c r="HE13" s="115"/>
      <c r="HF13" s="115"/>
      <c r="HG13" s="115"/>
      <c r="HH13" s="115"/>
      <c r="HI13" s="115"/>
      <c r="HJ13" s="115"/>
      <c r="HK13" s="115"/>
      <c r="HL13" s="115"/>
      <c r="HM13" s="115"/>
      <c r="HN13" s="115"/>
      <c r="HO13" s="115"/>
      <c r="HP13" s="115"/>
      <c r="HQ13" s="115"/>
      <c r="HR13" s="115"/>
      <c r="HS13" s="115"/>
      <c r="HT13" s="115"/>
      <c r="HU13" s="115"/>
      <c r="HV13" s="115"/>
      <c r="HW13" s="115"/>
      <c r="HX13" s="115"/>
      <c r="HY13" s="115"/>
      <c r="HZ13" s="115"/>
      <c r="IA13" s="115"/>
      <c r="IB13" s="115"/>
      <c r="IC13" s="115"/>
      <c r="ID13" s="115"/>
      <c r="IE13" s="115"/>
      <c r="IF13" s="115"/>
      <c r="IG13" s="115"/>
      <c r="IH13" s="115"/>
      <c r="II13" s="115"/>
      <c r="IJ13" s="115"/>
      <c r="IK13" s="115"/>
      <c r="IL13" s="115"/>
      <c r="IM13" s="115"/>
      <c r="IN13" s="115"/>
      <c r="IO13" s="115"/>
      <c r="IP13" s="115"/>
      <c r="IQ13" s="115"/>
      <c r="IR13" s="115"/>
      <c r="IS13" s="115"/>
      <c r="IT13" s="115"/>
      <c r="IU13" s="115"/>
      <c r="IV13" s="115"/>
      <c r="IW13" s="115"/>
      <c r="IX13" s="115"/>
      <c r="IY13" s="115"/>
      <c r="IZ13" s="115"/>
      <c r="JA13" s="115"/>
      <c r="JB13" s="115"/>
      <c r="JC13" s="115"/>
      <c r="JD13" s="115"/>
    </row>
    <row r="14" spans="1:264" s="43" customFormat="1" ht="12">
      <c r="A14" s="98">
        <v>13</v>
      </c>
      <c r="B14" s="99" t="s">
        <v>422</v>
      </c>
      <c r="C14" s="99" t="s">
        <v>423</v>
      </c>
      <c r="D14" s="99" t="str">
        <f t="shared" si="2"/>
        <v>弹性裸金属服务器-1-2288HV6</v>
      </c>
      <c r="E14" s="99" t="s">
        <v>102</v>
      </c>
      <c r="F14" s="101"/>
      <c r="G14" s="103">
        <v>150</v>
      </c>
      <c r="H14" s="188" t="s">
        <v>424</v>
      </c>
      <c r="I14" s="103"/>
      <c r="J14" s="188" t="s">
        <v>374</v>
      </c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6"/>
      <c r="X14" s="107"/>
      <c r="Y14" s="107"/>
      <c r="Z14" s="108">
        <v>101</v>
      </c>
      <c r="AA14" s="109" t="s">
        <v>425</v>
      </c>
      <c r="AB14" s="110" t="s">
        <v>376</v>
      </c>
      <c r="AC14" s="104" t="s">
        <v>377</v>
      </c>
      <c r="AD14" s="98"/>
      <c r="AE14" s="98"/>
      <c r="AF14" s="98"/>
      <c r="AG14" s="114"/>
      <c r="AH14" s="112"/>
      <c r="AI14" s="113" t="str">
        <f t="shared" si="0"/>
        <v>06</v>
      </c>
      <c r="AJ14" s="113" t="str">
        <f t="shared" si="3"/>
        <v>04列09</v>
      </c>
      <c r="AK14" s="113" t="str">
        <f t="shared" si="1"/>
        <v>02</v>
      </c>
      <c r="AL14" s="113" t="str">
        <f t="shared" si="4"/>
        <v>122</v>
      </c>
      <c r="AM14" s="112"/>
      <c r="AN14" s="204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115"/>
      <c r="BI14" s="115"/>
      <c r="BJ14" s="115"/>
      <c r="BK14" s="115"/>
      <c r="BL14" s="115"/>
      <c r="BM14" s="115"/>
      <c r="BN14" s="115"/>
      <c r="BO14" s="115"/>
      <c r="BP14" s="115"/>
      <c r="BQ14" s="115"/>
      <c r="BR14" s="115"/>
      <c r="BS14" s="115"/>
      <c r="BT14" s="115"/>
      <c r="BU14" s="115"/>
      <c r="BV14" s="115"/>
      <c r="BW14" s="115"/>
      <c r="BX14" s="115"/>
      <c r="BY14" s="115"/>
      <c r="BZ14" s="115"/>
      <c r="CA14" s="115"/>
      <c r="CB14" s="115"/>
      <c r="CC14" s="115"/>
      <c r="CD14" s="115"/>
      <c r="CE14" s="115"/>
      <c r="CF14" s="115"/>
      <c r="CG14" s="115"/>
      <c r="CH14" s="115"/>
      <c r="CI14" s="115"/>
      <c r="CJ14" s="115"/>
      <c r="CK14" s="115"/>
      <c r="CL14" s="115"/>
      <c r="CM14" s="115"/>
      <c r="CN14" s="115"/>
      <c r="CO14" s="115"/>
      <c r="CP14" s="115"/>
      <c r="CQ14" s="115"/>
      <c r="CR14" s="115"/>
      <c r="CS14" s="115"/>
      <c r="CT14" s="115"/>
      <c r="CU14" s="115"/>
      <c r="CV14" s="115"/>
      <c r="CW14" s="115"/>
      <c r="CX14" s="115"/>
      <c r="CY14" s="115"/>
      <c r="CZ14" s="115"/>
      <c r="DA14" s="115"/>
      <c r="DB14" s="115"/>
      <c r="DC14" s="115"/>
      <c r="DD14" s="115"/>
      <c r="DE14" s="115"/>
      <c r="DF14" s="115"/>
      <c r="DG14" s="115"/>
      <c r="DH14" s="115"/>
      <c r="DI14" s="115"/>
      <c r="DJ14" s="115"/>
      <c r="DK14" s="115"/>
      <c r="DL14" s="115"/>
      <c r="DM14" s="115"/>
      <c r="DN14" s="115"/>
      <c r="DO14" s="115"/>
      <c r="DP14" s="115"/>
      <c r="DQ14" s="115"/>
      <c r="DR14" s="115"/>
      <c r="DS14" s="115"/>
      <c r="DT14" s="115"/>
      <c r="DU14" s="115"/>
      <c r="DV14" s="115"/>
      <c r="DW14" s="115"/>
      <c r="DX14" s="115"/>
      <c r="DY14" s="115"/>
      <c r="DZ14" s="115"/>
      <c r="EA14" s="115"/>
      <c r="EB14" s="115"/>
      <c r="EC14" s="115"/>
      <c r="ED14" s="115"/>
      <c r="EE14" s="115"/>
      <c r="EF14" s="115"/>
      <c r="EG14" s="115"/>
      <c r="EH14" s="115"/>
      <c r="EI14" s="115"/>
      <c r="EJ14" s="115"/>
      <c r="EK14" s="115"/>
      <c r="EL14" s="115"/>
      <c r="EM14" s="115"/>
      <c r="EN14" s="115"/>
      <c r="EO14" s="115"/>
      <c r="EP14" s="115"/>
      <c r="EQ14" s="115"/>
      <c r="ER14" s="115"/>
      <c r="ES14" s="115"/>
      <c r="ET14" s="115"/>
      <c r="EU14" s="115"/>
      <c r="EV14" s="115"/>
      <c r="EW14" s="115"/>
      <c r="EX14" s="115"/>
      <c r="EY14" s="115"/>
      <c r="EZ14" s="115"/>
      <c r="FA14" s="115"/>
      <c r="FB14" s="115"/>
      <c r="FC14" s="115"/>
      <c r="FD14" s="115"/>
      <c r="FE14" s="115"/>
      <c r="FF14" s="115"/>
      <c r="FG14" s="115"/>
      <c r="FH14" s="115"/>
      <c r="FI14" s="115"/>
      <c r="FJ14" s="115"/>
      <c r="FK14" s="115"/>
      <c r="FL14" s="115"/>
      <c r="FM14" s="115"/>
      <c r="FN14" s="115"/>
      <c r="FO14" s="115"/>
      <c r="FP14" s="115"/>
      <c r="FQ14" s="115"/>
      <c r="FR14" s="115"/>
      <c r="FS14" s="115"/>
      <c r="FT14" s="115"/>
      <c r="FU14" s="115"/>
      <c r="FV14" s="115"/>
      <c r="FW14" s="115"/>
      <c r="FX14" s="115"/>
      <c r="FY14" s="115"/>
      <c r="FZ14" s="115"/>
      <c r="GA14" s="115"/>
      <c r="GB14" s="115"/>
      <c r="GC14" s="115"/>
      <c r="GD14" s="115"/>
      <c r="GE14" s="115"/>
      <c r="GF14" s="115"/>
      <c r="GG14" s="115"/>
      <c r="GH14" s="115"/>
      <c r="GI14" s="115"/>
      <c r="GJ14" s="115"/>
      <c r="GK14" s="115"/>
      <c r="GL14" s="115"/>
      <c r="GM14" s="115"/>
      <c r="GN14" s="115"/>
      <c r="GO14" s="115"/>
      <c r="GP14" s="115"/>
      <c r="GQ14" s="115"/>
      <c r="GR14" s="115"/>
      <c r="GS14" s="115"/>
      <c r="GT14" s="115"/>
      <c r="GU14" s="115"/>
      <c r="GV14" s="115"/>
      <c r="GW14" s="115"/>
      <c r="GX14" s="115"/>
      <c r="GY14" s="115"/>
      <c r="GZ14" s="115"/>
      <c r="HA14" s="115"/>
      <c r="HB14" s="115"/>
      <c r="HC14" s="115"/>
      <c r="HD14" s="115"/>
      <c r="HE14" s="115"/>
      <c r="HF14" s="115"/>
      <c r="HG14" s="115"/>
      <c r="HH14" s="115"/>
      <c r="HI14" s="115"/>
      <c r="HJ14" s="115"/>
      <c r="HK14" s="115"/>
      <c r="HL14" s="115"/>
      <c r="HM14" s="115"/>
      <c r="HN14" s="115"/>
      <c r="HO14" s="115"/>
      <c r="HP14" s="115"/>
      <c r="HQ14" s="115"/>
      <c r="HR14" s="115"/>
      <c r="HS14" s="115"/>
      <c r="HT14" s="115"/>
      <c r="HU14" s="115"/>
      <c r="HV14" s="115"/>
      <c r="HW14" s="115"/>
      <c r="HX14" s="115"/>
      <c r="HY14" s="115"/>
      <c r="HZ14" s="115"/>
      <c r="IA14" s="115"/>
      <c r="IB14" s="115"/>
      <c r="IC14" s="115"/>
      <c r="ID14" s="115"/>
      <c r="IE14" s="115"/>
      <c r="IF14" s="115"/>
      <c r="IG14" s="115"/>
      <c r="IH14" s="115"/>
      <c r="II14" s="115"/>
      <c r="IJ14" s="115"/>
      <c r="IK14" s="115"/>
      <c r="IL14" s="115"/>
      <c r="IM14" s="115"/>
      <c r="IN14" s="115"/>
      <c r="IO14" s="115"/>
      <c r="IP14" s="115"/>
      <c r="IQ14" s="115"/>
      <c r="IR14" s="115"/>
      <c r="IS14" s="115"/>
      <c r="IT14" s="115"/>
      <c r="IU14" s="115"/>
      <c r="IV14" s="115"/>
      <c r="IW14" s="115"/>
      <c r="IX14" s="115"/>
      <c r="IY14" s="115"/>
      <c r="IZ14" s="115"/>
      <c r="JA14" s="115"/>
      <c r="JB14" s="115"/>
      <c r="JC14" s="115"/>
      <c r="JD14" s="115"/>
    </row>
    <row r="15" spans="1:264" s="43" customFormat="1" ht="12">
      <c r="A15" s="98">
        <v>14</v>
      </c>
      <c r="B15" s="99" t="s">
        <v>426</v>
      </c>
      <c r="C15" s="99" t="s">
        <v>427</v>
      </c>
      <c r="D15" s="99" t="str">
        <f t="shared" si="2"/>
        <v>弹性裸金属服务器-1-2288HV6</v>
      </c>
      <c r="E15" s="99" t="s">
        <v>102</v>
      </c>
      <c r="F15" s="101"/>
      <c r="G15" s="103">
        <v>150</v>
      </c>
      <c r="H15" s="188" t="s">
        <v>428</v>
      </c>
      <c r="I15" s="103"/>
      <c r="J15" s="188" t="s">
        <v>374</v>
      </c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6"/>
      <c r="X15" s="107"/>
      <c r="Y15" s="107"/>
      <c r="Z15" s="108">
        <v>101</v>
      </c>
      <c r="AA15" s="109" t="s">
        <v>429</v>
      </c>
      <c r="AB15" s="110" t="s">
        <v>376</v>
      </c>
      <c r="AC15" s="104" t="s">
        <v>377</v>
      </c>
      <c r="AD15" s="98"/>
      <c r="AE15" s="98"/>
      <c r="AF15" s="98"/>
      <c r="AG15" s="114"/>
      <c r="AH15" s="112"/>
      <c r="AI15" s="113" t="str">
        <f t="shared" si="0"/>
        <v>09</v>
      </c>
      <c r="AJ15" s="113" t="str">
        <f t="shared" si="3"/>
        <v>04列09</v>
      </c>
      <c r="AK15" s="113" t="str">
        <f t="shared" si="1"/>
        <v>02</v>
      </c>
      <c r="AL15" s="113" t="str">
        <f t="shared" si="4"/>
        <v>122</v>
      </c>
      <c r="AM15" s="112"/>
      <c r="AN15" s="204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  <c r="BA15" s="115"/>
      <c r="BB15" s="115"/>
      <c r="BC15" s="115"/>
      <c r="BD15" s="115"/>
      <c r="BE15" s="115"/>
      <c r="BF15" s="115"/>
      <c r="BG15" s="115"/>
      <c r="BH15" s="115"/>
      <c r="BI15" s="115"/>
      <c r="BJ15" s="115"/>
      <c r="BK15" s="115"/>
      <c r="BL15" s="115"/>
      <c r="BM15" s="115"/>
      <c r="BN15" s="115"/>
      <c r="BO15" s="115"/>
      <c r="BP15" s="115"/>
      <c r="BQ15" s="115"/>
      <c r="BR15" s="115"/>
      <c r="BS15" s="115"/>
      <c r="BT15" s="115"/>
      <c r="BU15" s="115"/>
      <c r="BV15" s="115"/>
      <c r="BW15" s="115"/>
      <c r="BX15" s="115"/>
      <c r="BY15" s="115"/>
      <c r="BZ15" s="115"/>
      <c r="CA15" s="115"/>
      <c r="CB15" s="115"/>
      <c r="CC15" s="115"/>
      <c r="CD15" s="115"/>
      <c r="CE15" s="115"/>
      <c r="CF15" s="115"/>
      <c r="CG15" s="115"/>
      <c r="CH15" s="115"/>
      <c r="CI15" s="115"/>
      <c r="CJ15" s="115"/>
      <c r="CK15" s="115"/>
      <c r="CL15" s="115"/>
      <c r="CM15" s="115"/>
      <c r="CN15" s="115"/>
      <c r="CO15" s="115"/>
      <c r="CP15" s="115"/>
      <c r="CQ15" s="115"/>
      <c r="CR15" s="115"/>
      <c r="CS15" s="115"/>
      <c r="CT15" s="115"/>
      <c r="CU15" s="115"/>
      <c r="CV15" s="115"/>
      <c r="CW15" s="115"/>
      <c r="CX15" s="115"/>
      <c r="CY15" s="115"/>
      <c r="CZ15" s="115"/>
      <c r="DA15" s="115"/>
      <c r="DB15" s="115"/>
      <c r="DC15" s="115"/>
      <c r="DD15" s="115"/>
      <c r="DE15" s="115"/>
      <c r="DF15" s="115"/>
      <c r="DG15" s="115"/>
      <c r="DH15" s="115"/>
      <c r="DI15" s="115"/>
      <c r="DJ15" s="115"/>
      <c r="DK15" s="115"/>
      <c r="DL15" s="115"/>
      <c r="DM15" s="115"/>
      <c r="DN15" s="115"/>
      <c r="DO15" s="115"/>
      <c r="DP15" s="115"/>
      <c r="DQ15" s="115"/>
      <c r="DR15" s="115"/>
      <c r="DS15" s="115"/>
      <c r="DT15" s="115"/>
      <c r="DU15" s="115"/>
      <c r="DV15" s="115"/>
      <c r="DW15" s="115"/>
      <c r="DX15" s="115"/>
      <c r="DY15" s="115"/>
      <c r="DZ15" s="115"/>
      <c r="EA15" s="115"/>
      <c r="EB15" s="115"/>
      <c r="EC15" s="115"/>
      <c r="ED15" s="115"/>
      <c r="EE15" s="115"/>
      <c r="EF15" s="115"/>
      <c r="EG15" s="115"/>
      <c r="EH15" s="115"/>
      <c r="EI15" s="115"/>
      <c r="EJ15" s="115"/>
      <c r="EK15" s="115"/>
      <c r="EL15" s="115"/>
      <c r="EM15" s="115"/>
      <c r="EN15" s="115"/>
      <c r="EO15" s="115"/>
      <c r="EP15" s="115"/>
      <c r="EQ15" s="115"/>
      <c r="ER15" s="115"/>
      <c r="ES15" s="115"/>
      <c r="ET15" s="115"/>
      <c r="EU15" s="115"/>
      <c r="EV15" s="115"/>
      <c r="EW15" s="115"/>
      <c r="EX15" s="115"/>
      <c r="EY15" s="115"/>
      <c r="EZ15" s="115"/>
      <c r="FA15" s="115"/>
      <c r="FB15" s="115"/>
      <c r="FC15" s="115"/>
      <c r="FD15" s="115"/>
      <c r="FE15" s="115"/>
      <c r="FF15" s="115"/>
      <c r="FG15" s="115"/>
      <c r="FH15" s="115"/>
      <c r="FI15" s="115"/>
      <c r="FJ15" s="115"/>
      <c r="FK15" s="115"/>
      <c r="FL15" s="115"/>
      <c r="FM15" s="115"/>
      <c r="FN15" s="115"/>
      <c r="FO15" s="115"/>
      <c r="FP15" s="115"/>
      <c r="FQ15" s="115"/>
      <c r="FR15" s="115"/>
      <c r="FS15" s="115"/>
      <c r="FT15" s="115"/>
      <c r="FU15" s="115"/>
      <c r="FV15" s="115"/>
      <c r="FW15" s="115"/>
      <c r="FX15" s="115"/>
      <c r="FY15" s="115"/>
      <c r="FZ15" s="115"/>
      <c r="GA15" s="115"/>
      <c r="GB15" s="115"/>
      <c r="GC15" s="115"/>
      <c r="GD15" s="115"/>
      <c r="GE15" s="115"/>
      <c r="GF15" s="115"/>
      <c r="GG15" s="115"/>
      <c r="GH15" s="115"/>
      <c r="GI15" s="115"/>
      <c r="GJ15" s="115"/>
      <c r="GK15" s="115"/>
      <c r="GL15" s="115"/>
      <c r="GM15" s="115"/>
      <c r="GN15" s="115"/>
      <c r="GO15" s="115"/>
      <c r="GP15" s="115"/>
      <c r="GQ15" s="115"/>
      <c r="GR15" s="115"/>
      <c r="GS15" s="115"/>
      <c r="GT15" s="115"/>
      <c r="GU15" s="115"/>
      <c r="GV15" s="115"/>
      <c r="GW15" s="115"/>
      <c r="GX15" s="115"/>
      <c r="GY15" s="115"/>
      <c r="GZ15" s="115"/>
      <c r="HA15" s="115"/>
      <c r="HB15" s="115"/>
      <c r="HC15" s="115"/>
      <c r="HD15" s="115"/>
      <c r="HE15" s="115"/>
      <c r="HF15" s="115"/>
      <c r="HG15" s="115"/>
      <c r="HH15" s="115"/>
      <c r="HI15" s="115"/>
      <c r="HJ15" s="115"/>
      <c r="HK15" s="115"/>
      <c r="HL15" s="115"/>
      <c r="HM15" s="115"/>
      <c r="HN15" s="115"/>
      <c r="HO15" s="115"/>
      <c r="HP15" s="115"/>
      <c r="HQ15" s="115"/>
      <c r="HR15" s="115"/>
      <c r="HS15" s="115"/>
      <c r="HT15" s="115"/>
      <c r="HU15" s="115"/>
      <c r="HV15" s="115"/>
      <c r="HW15" s="115"/>
      <c r="HX15" s="115"/>
      <c r="HY15" s="115"/>
      <c r="HZ15" s="115"/>
      <c r="IA15" s="115"/>
      <c r="IB15" s="115"/>
      <c r="IC15" s="115"/>
      <c r="ID15" s="115"/>
      <c r="IE15" s="115"/>
      <c r="IF15" s="115"/>
      <c r="IG15" s="115"/>
      <c r="IH15" s="115"/>
      <c r="II15" s="115"/>
      <c r="IJ15" s="115"/>
      <c r="IK15" s="115"/>
      <c r="IL15" s="115"/>
      <c r="IM15" s="115"/>
      <c r="IN15" s="115"/>
      <c r="IO15" s="115"/>
      <c r="IP15" s="115"/>
      <c r="IQ15" s="115"/>
      <c r="IR15" s="115"/>
      <c r="IS15" s="115"/>
      <c r="IT15" s="115"/>
      <c r="IU15" s="115"/>
      <c r="IV15" s="115"/>
      <c r="IW15" s="115"/>
      <c r="IX15" s="115"/>
      <c r="IY15" s="115"/>
      <c r="IZ15" s="115"/>
      <c r="JA15" s="115"/>
      <c r="JB15" s="115"/>
      <c r="JC15" s="115"/>
      <c r="JD15" s="115"/>
    </row>
    <row r="16" spans="1:264" s="43" customFormat="1" ht="12">
      <c r="A16" s="98">
        <v>15</v>
      </c>
      <c r="B16" s="99" t="s">
        <v>430</v>
      </c>
      <c r="C16" s="99" t="s">
        <v>431</v>
      </c>
      <c r="D16" s="99" t="str">
        <f t="shared" si="2"/>
        <v>弹性裸金属服务器-2-2288HV6</v>
      </c>
      <c r="E16" s="99" t="s">
        <v>102</v>
      </c>
      <c r="F16" s="101"/>
      <c r="G16" s="103">
        <v>150</v>
      </c>
      <c r="H16" s="188" t="s">
        <v>432</v>
      </c>
      <c r="I16" s="103"/>
      <c r="J16" s="188" t="s">
        <v>374</v>
      </c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6"/>
      <c r="X16" s="107"/>
      <c r="Y16" s="107"/>
      <c r="Z16" s="108">
        <v>101</v>
      </c>
      <c r="AA16" s="109" t="s">
        <v>433</v>
      </c>
      <c r="AB16" s="110" t="s">
        <v>376</v>
      </c>
      <c r="AC16" s="104" t="s">
        <v>377</v>
      </c>
      <c r="AD16" s="98"/>
      <c r="AE16" s="98"/>
      <c r="AF16" s="98"/>
      <c r="AG16" s="114"/>
      <c r="AH16" s="112"/>
      <c r="AI16" s="113" t="str">
        <f t="shared" si="0"/>
        <v>12</v>
      </c>
      <c r="AJ16" s="113" t="str">
        <f t="shared" si="3"/>
        <v>04列09</v>
      </c>
      <c r="AK16" s="113" t="str">
        <f t="shared" si="1"/>
        <v>02</v>
      </c>
      <c r="AL16" s="113" t="str">
        <f t="shared" si="4"/>
        <v>122</v>
      </c>
      <c r="AM16" s="112"/>
      <c r="AN16" s="204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  <c r="BA16" s="115"/>
      <c r="BB16" s="115"/>
      <c r="BC16" s="115"/>
      <c r="BD16" s="115"/>
      <c r="BE16" s="115"/>
      <c r="BF16" s="115"/>
      <c r="BG16" s="115"/>
      <c r="BH16" s="115"/>
      <c r="BI16" s="115"/>
      <c r="BJ16" s="115"/>
      <c r="BK16" s="115"/>
      <c r="BL16" s="115"/>
      <c r="BM16" s="115"/>
      <c r="BN16" s="115"/>
      <c r="BO16" s="115"/>
      <c r="BP16" s="115"/>
      <c r="BQ16" s="115"/>
      <c r="BR16" s="115"/>
      <c r="BS16" s="115"/>
      <c r="BT16" s="115"/>
      <c r="BU16" s="115"/>
      <c r="BV16" s="115"/>
      <c r="BW16" s="115"/>
      <c r="BX16" s="115"/>
      <c r="BY16" s="115"/>
      <c r="BZ16" s="115"/>
      <c r="CA16" s="115"/>
      <c r="CB16" s="115"/>
      <c r="CC16" s="115"/>
      <c r="CD16" s="115"/>
      <c r="CE16" s="115"/>
      <c r="CF16" s="115"/>
      <c r="CG16" s="115"/>
      <c r="CH16" s="115"/>
      <c r="CI16" s="115"/>
      <c r="CJ16" s="115"/>
      <c r="CK16" s="115"/>
      <c r="CL16" s="115"/>
      <c r="CM16" s="115"/>
      <c r="CN16" s="115"/>
      <c r="CO16" s="115"/>
      <c r="CP16" s="115"/>
      <c r="CQ16" s="115"/>
      <c r="CR16" s="115"/>
      <c r="CS16" s="115"/>
      <c r="CT16" s="115"/>
      <c r="CU16" s="115"/>
      <c r="CV16" s="115"/>
      <c r="CW16" s="115"/>
      <c r="CX16" s="115"/>
      <c r="CY16" s="115"/>
      <c r="CZ16" s="115"/>
      <c r="DA16" s="115"/>
      <c r="DB16" s="115"/>
      <c r="DC16" s="115"/>
      <c r="DD16" s="115"/>
      <c r="DE16" s="115"/>
      <c r="DF16" s="115"/>
      <c r="DG16" s="115"/>
      <c r="DH16" s="115"/>
      <c r="DI16" s="115"/>
      <c r="DJ16" s="115"/>
      <c r="DK16" s="115"/>
      <c r="DL16" s="115"/>
      <c r="DM16" s="115"/>
      <c r="DN16" s="115"/>
      <c r="DO16" s="115"/>
      <c r="DP16" s="115"/>
      <c r="DQ16" s="115"/>
      <c r="DR16" s="115"/>
      <c r="DS16" s="115"/>
      <c r="DT16" s="115"/>
      <c r="DU16" s="115"/>
      <c r="DV16" s="115"/>
      <c r="DW16" s="115"/>
      <c r="DX16" s="115"/>
      <c r="DY16" s="115"/>
      <c r="DZ16" s="115"/>
      <c r="EA16" s="115"/>
      <c r="EB16" s="115"/>
      <c r="EC16" s="115"/>
      <c r="ED16" s="115"/>
      <c r="EE16" s="115"/>
      <c r="EF16" s="115"/>
      <c r="EG16" s="115"/>
      <c r="EH16" s="115"/>
      <c r="EI16" s="115"/>
      <c r="EJ16" s="115"/>
      <c r="EK16" s="115"/>
      <c r="EL16" s="115"/>
      <c r="EM16" s="115"/>
      <c r="EN16" s="115"/>
      <c r="EO16" s="115"/>
      <c r="EP16" s="115"/>
      <c r="EQ16" s="115"/>
      <c r="ER16" s="115"/>
      <c r="ES16" s="115"/>
      <c r="ET16" s="115"/>
      <c r="EU16" s="115"/>
      <c r="EV16" s="115"/>
      <c r="EW16" s="115"/>
      <c r="EX16" s="115"/>
      <c r="EY16" s="115"/>
      <c r="EZ16" s="115"/>
      <c r="FA16" s="115"/>
      <c r="FB16" s="115"/>
      <c r="FC16" s="115"/>
      <c r="FD16" s="115"/>
      <c r="FE16" s="115"/>
      <c r="FF16" s="115"/>
      <c r="FG16" s="115"/>
      <c r="FH16" s="115"/>
      <c r="FI16" s="115"/>
      <c r="FJ16" s="115"/>
      <c r="FK16" s="115"/>
      <c r="FL16" s="115"/>
      <c r="FM16" s="115"/>
      <c r="FN16" s="115"/>
      <c r="FO16" s="115"/>
      <c r="FP16" s="115"/>
      <c r="FQ16" s="115"/>
      <c r="FR16" s="115"/>
      <c r="FS16" s="115"/>
      <c r="FT16" s="115"/>
      <c r="FU16" s="115"/>
      <c r="FV16" s="115"/>
      <c r="FW16" s="115"/>
      <c r="FX16" s="115"/>
      <c r="FY16" s="115"/>
      <c r="FZ16" s="115"/>
      <c r="GA16" s="115"/>
      <c r="GB16" s="115"/>
      <c r="GC16" s="115"/>
      <c r="GD16" s="115"/>
      <c r="GE16" s="115"/>
      <c r="GF16" s="115"/>
      <c r="GG16" s="115"/>
      <c r="GH16" s="115"/>
      <c r="GI16" s="115"/>
      <c r="GJ16" s="115"/>
      <c r="GK16" s="115"/>
      <c r="GL16" s="115"/>
      <c r="GM16" s="115"/>
      <c r="GN16" s="115"/>
      <c r="GO16" s="115"/>
      <c r="GP16" s="115"/>
      <c r="GQ16" s="115"/>
      <c r="GR16" s="115"/>
      <c r="GS16" s="115"/>
      <c r="GT16" s="115"/>
      <c r="GU16" s="115"/>
      <c r="GV16" s="115"/>
      <c r="GW16" s="115"/>
      <c r="GX16" s="115"/>
      <c r="GY16" s="115"/>
      <c r="GZ16" s="115"/>
      <c r="HA16" s="115"/>
      <c r="HB16" s="115"/>
      <c r="HC16" s="115"/>
      <c r="HD16" s="115"/>
      <c r="HE16" s="115"/>
      <c r="HF16" s="115"/>
      <c r="HG16" s="115"/>
      <c r="HH16" s="115"/>
      <c r="HI16" s="115"/>
      <c r="HJ16" s="115"/>
      <c r="HK16" s="115"/>
      <c r="HL16" s="115"/>
      <c r="HM16" s="115"/>
      <c r="HN16" s="115"/>
      <c r="HO16" s="115"/>
      <c r="HP16" s="115"/>
      <c r="HQ16" s="115"/>
      <c r="HR16" s="115"/>
      <c r="HS16" s="115"/>
      <c r="HT16" s="115"/>
      <c r="HU16" s="115"/>
      <c r="HV16" s="115"/>
      <c r="HW16" s="115"/>
      <c r="HX16" s="115"/>
      <c r="HY16" s="115"/>
      <c r="HZ16" s="115"/>
      <c r="IA16" s="115"/>
      <c r="IB16" s="115"/>
      <c r="IC16" s="115"/>
      <c r="ID16" s="115"/>
      <c r="IE16" s="115"/>
      <c r="IF16" s="115"/>
      <c r="IG16" s="115"/>
      <c r="IH16" s="115"/>
      <c r="II16" s="115"/>
      <c r="IJ16" s="115"/>
      <c r="IK16" s="115"/>
      <c r="IL16" s="115"/>
      <c r="IM16" s="115"/>
      <c r="IN16" s="115"/>
      <c r="IO16" s="115"/>
      <c r="IP16" s="115"/>
      <c r="IQ16" s="115"/>
      <c r="IR16" s="115"/>
      <c r="IS16" s="115"/>
      <c r="IT16" s="115"/>
      <c r="IU16" s="115"/>
      <c r="IV16" s="115"/>
      <c r="IW16" s="115"/>
      <c r="IX16" s="115"/>
      <c r="IY16" s="115"/>
      <c r="IZ16" s="115"/>
      <c r="JA16" s="115"/>
      <c r="JB16" s="115"/>
      <c r="JC16" s="115"/>
      <c r="JD16" s="115"/>
    </row>
    <row r="17" spans="1:264" s="43" customFormat="1" ht="12">
      <c r="A17" s="98">
        <v>16</v>
      </c>
      <c r="B17" s="99" t="s">
        <v>434</v>
      </c>
      <c r="C17" s="99" t="s">
        <v>435</v>
      </c>
      <c r="D17" s="99" t="str">
        <f t="shared" si="2"/>
        <v>弹性裸金属服务器-2-2288HV6</v>
      </c>
      <c r="E17" s="99" t="s">
        <v>102</v>
      </c>
      <c r="F17" s="101"/>
      <c r="G17" s="103">
        <v>150</v>
      </c>
      <c r="H17" s="188" t="s">
        <v>436</v>
      </c>
      <c r="I17" s="103"/>
      <c r="J17" s="188" t="s">
        <v>374</v>
      </c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6"/>
      <c r="X17" s="107"/>
      <c r="Y17" s="107"/>
      <c r="Z17" s="108">
        <v>101</v>
      </c>
      <c r="AA17" s="109" t="s">
        <v>437</v>
      </c>
      <c r="AB17" s="110" t="s">
        <v>376</v>
      </c>
      <c r="AC17" s="104" t="s">
        <v>377</v>
      </c>
      <c r="AD17" s="98"/>
      <c r="AE17" s="98"/>
      <c r="AF17" s="98"/>
      <c r="AG17" s="114"/>
      <c r="AH17" s="112"/>
      <c r="AI17" s="113" t="str">
        <f t="shared" si="0"/>
        <v>06</v>
      </c>
      <c r="AJ17" s="113" t="str">
        <f t="shared" si="3"/>
        <v>04列10</v>
      </c>
      <c r="AK17" s="113" t="str">
        <f t="shared" si="1"/>
        <v>02</v>
      </c>
      <c r="AL17" s="113" t="str">
        <f t="shared" si="4"/>
        <v>122</v>
      </c>
      <c r="AM17" s="112"/>
      <c r="AN17" s="204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  <c r="BA17" s="115"/>
      <c r="BB17" s="115"/>
      <c r="BC17" s="115"/>
      <c r="BD17" s="115"/>
      <c r="BE17" s="115"/>
      <c r="BF17" s="115"/>
      <c r="BG17" s="115"/>
      <c r="BH17" s="115"/>
      <c r="BI17" s="115"/>
      <c r="BJ17" s="115"/>
      <c r="BK17" s="115"/>
      <c r="BL17" s="115"/>
      <c r="BM17" s="115"/>
      <c r="BN17" s="115"/>
      <c r="BO17" s="115"/>
      <c r="BP17" s="115"/>
      <c r="BQ17" s="115"/>
      <c r="BR17" s="115"/>
      <c r="BS17" s="115"/>
      <c r="BT17" s="115"/>
      <c r="BU17" s="115"/>
      <c r="BV17" s="115"/>
      <c r="BW17" s="115"/>
      <c r="BX17" s="115"/>
      <c r="BY17" s="115"/>
      <c r="BZ17" s="115"/>
      <c r="CA17" s="115"/>
      <c r="CB17" s="115"/>
      <c r="CC17" s="115"/>
      <c r="CD17" s="115"/>
      <c r="CE17" s="115"/>
      <c r="CF17" s="115"/>
      <c r="CG17" s="115"/>
      <c r="CH17" s="115"/>
      <c r="CI17" s="115"/>
      <c r="CJ17" s="115"/>
      <c r="CK17" s="115"/>
      <c r="CL17" s="115"/>
      <c r="CM17" s="115"/>
      <c r="CN17" s="115"/>
      <c r="CO17" s="115"/>
      <c r="CP17" s="115"/>
      <c r="CQ17" s="115"/>
      <c r="CR17" s="115"/>
      <c r="CS17" s="115"/>
      <c r="CT17" s="115"/>
      <c r="CU17" s="115"/>
      <c r="CV17" s="115"/>
      <c r="CW17" s="115"/>
      <c r="CX17" s="115"/>
      <c r="CY17" s="115"/>
      <c r="CZ17" s="115"/>
      <c r="DA17" s="115"/>
      <c r="DB17" s="115"/>
      <c r="DC17" s="115"/>
      <c r="DD17" s="115"/>
      <c r="DE17" s="115"/>
      <c r="DF17" s="115"/>
      <c r="DG17" s="115"/>
      <c r="DH17" s="115"/>
      <c r="DI17" s="115"/>
      <c r="DJ17" s="115"/>
      <c r="DK17" s="115"/>
      <c r="DL17" s="115"/>
      <c r="DM17" s="115"/>
      <c r="DN17" s="115"/>
      <c r="DO17" s="115"/>
      <c r="DP17" s="115"/>
      <c r="DQ17" s="115"/>
      <c r="DR17" s="115"/>
      <c r="DS17" s="115"/>
      <c r="DT17" s="115"/>
      <c r="DU17" s="115"/>
      <c r="DV17" s="115"/>
      <c r="DW17" s="115"/>
      <c r="DX17" s="115"/>
      <c r="DY17" s="115"/>
      <c r="DZ17" s="115"/>
      <c r="EA17" s="115"/>
      <c r="EB17" s="115"/>
      <c r="EC17" s="115"/>
      <c r="ED17" s="115"/>
      <c r="EE17" s="115"/>
      <c r="EF17" s="115"/>
      <c r="EG17" s="115"/>
      <c r="EH17" s="115"/>
      <c r="EI17" s="115"/>
      <c r="EJ17" s="115"/>
      <c r="EK17" s="115"/>
      <c r="EL17" s="115"/>
      <c r="EM17" s="115"/>
      <c r="EN17" s="115"/>
      <c r="EO17" s="115"/>
      <c r="EP17" s="115"/>
      <c r="EQ17" s="115"/>
      <c r="ER17" s="115"/>
      <c r="ES17" s="115"/>
      <c r="ET17" s="115"/>
      <c r="EU17" s="115"/>
      <c r="EV17" s="115"/>
      <c r="EW17" s="115"/>
      <c r="EX17" s="115"/>
      <c r="EY17" s="115"/>
      <c r="EZ17" s="115"/>
      <c r="FA17" s="115"/>
      <c r="FB17" s="115"/>
      <c r="FC17" s="115"/>
      <c r="FD17" s="115"/>
      <c r="FE17" s="115"/>
      <c r="FF17" s="115"/>
      <c r="FG17" s="115"/>
      <c r="FH17" s="115"/>
      <c r="FI17" s="115"/>
      <c r="FJ17" s="115"/>
      <c r="FK17" s="115"/>
      <c r="FL17" s="115"/>
      <c r="FM17" s="115"/>
      <c r="FN17" s="115"/>
      <c r="FO17" s="115"/>
      <c r="FP17" s="115"/>
      <c r="FQ17" s="115"/>
      <c r="FR17" s="115"/>
      <c r="FS17" s="115"/>
      <c r="FT17" s="115"/>
      <c r="FU17" s="115"/>
      <c r="FV17" s="115"/>
      <c r="FW17" s="115"/>
      <c r="FX17" s="115"/>
      <c r="FY17" s="115"/>
      <c r="FZ17" s="115"/>
      <c r="GA17" s="115"/>
      <c r="GB17" s="115"/>
      <c r="GC17" s="115"/>
      <c r="GD17" s="115"/>
      <c r="GE17" s="115"/>
      <c r="GF17" s="115"/>
      <c r="GG17" s="115"/>
      <c r="GH17" s="115"/>
      <c r="GI17" s="115"/>
      <c r="GJ17" s="115"/>
      <c r="GK17" s="115"/>
      <c r="GL17" s="115"/>
      <c r="GM17" s="115"/>
      <c r="GN17" s="115"/>
      <c r="GO17" s="115"/>
      <c r="GP17" s="115"/>
      <c r="GQ17" s="115"/>
      <c r="GR17" s="115"/>
      <c r="GS17" s="115"/>
      <c r="GT17" s="115"/>
      <c r="GU17" s="115"/>
      <c r="GV17" s="115"/>
      <c r="GW17" s="115"/>
      <c r="GX17" s="115"/>
      <c r="GY17" s="115"/>
      <c r="GZ17" s="115"/>
      <c r="HA17" s="115"/>
      <c r="HB17" s="115"/>
      <c r="HC17" s="115"/>
      <c r="HD17" s="115"/>
      <c r="HE17" s="115"/>
      <c r="HF17" s="115"/>
      <c r="HG17" s="115"/>
      <c r="HH17" s="115"/>
      <c r="HI17" s="115"/>
      <c r="HJ17" s="115"/>
      <c r="HK17" s="115"/>
      <c r="HL17" s="115"/>
      <c r="HM17" s="115"/>
      <c r="HN17" s="115"/>
      <c r="HO17" s="115"/>
      <c r="HP17" s="115"/>
      <c r="HQ17" s="115"/>
      <c r="HR17" s="115"/>
      <c r="HS17" s="115"/>
      <c r="HT17" s="115"/>
      <c r="HU17" s="115"/>
      <c r="HV17" s="115"/>
      <c r="HW17" s="115"/>
      <c r="HX17" s="115"/>
      <c r="HY17" s="115"/>
      <c r="HZ17" s="115"/>
      <c r="IA17" s="115"/>
      <c r="IB17" s="115"/>
      <c r="IC17" s="115"/>
      <c r="ID17" s="115"/>
      <c r="IE17" s="115"/>
      <c r="IF17" s="115"/>
      <c r="IG17" s="115"/>
      <c r="IH17" s="115"/>
      <c r="II17" s="115"/>
      <c r="IJ17" s="115"/>
      <c r="IK17" s="115"/>
      <c r="IL17" s="115"/>
      <c r="IM17" s="115"/>
      <c r="IN17" s="115"/>
      <c r="IO17" s="115"/>
      <c r="IP17" s="115"/>
      <c r="IQ17" s="115"/>
      <c r="IR17" s="115"/>
      <c r="IS17" s="115"/>
      <c r="IT17" s="115"/>
      <c r="IU17" s="115"/>
      <c r="IV17" s="115"/>
      <c r="IW17" s="115"/>
      <c r="IX17" s="115"/>
      <c r="IY17" s="115"/>
      <c r="IZ17" s="115"/>
      <c r="JA17" s="115"/>
      <c r="JB17" s="115"/>
      <c r="JC17" s="115"/>
      <c r="JD17" s="115"/>
    </row>
    <row r="18" spans="1:264" s="43" customFormat="1" ht="12">
      <c r="A18" s="98">
        <v>17</v>
      </c>
      <c r="B18" s="99" t="s">
        <v>438</v>
      </c>
      <c r="C18" s="99" t="s">
        <v>439</v>
      </c>
      <c r="D18" s="99" t="str">
        <f t="shared" si="2"/>
        <v>弹性裸金属服务器-3-2288HV6</v>
      </c>
      <c r="E18" s="99" t="s">
        <v>102</v>
      </c>
      <c r="F18" s="101"/>
      <c r="G18" s="103">
        <v>150</v>
      </c>
      <c r="H18" s="188" t="s">
        <v>440</v>
      </c>
      <c r="I18" s="103"/>
      <c r="J18" s="188" t="s">
        <v>374</v>
      </c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6"/>
      <c r="X18" s="107"/>
      <c r="Y18" s="107"/>
      <c r="Z18" s="108">
        <v>101</v>
      </c>
      <c r="AA18" s="109" t="s">
        <v>441</v>
      </c>
      <c r="AB18" s="110" t="s">
        <v>376</v>
      </c>
      <c r="AC18" s="104" t="s">
        <v>377</v>
      </c>
      <c r="AD18" s="98"/>
      <c r="AE18" s="98"/>
      <c r="AF18" s="98"/>
      <c r="AG18" s="114"/>
      <c r="AH18" s="112"/>
      <c r="AI18" s="113" t="str">
        <f t="shared" si="0"/>
        <v>09</v>
      </c>
      <c r="AJ18" s="113" t="str">
        <f t="shared" si="3"/>
        <v>04列10</v>
      </c>
      <c r="AK18" s="113" t="str">
        <f t="shared" si="1"/>
        <v>02</v>
      </c>
      <c r="AL18" s="113" t="str">
        <f t="shared" si="4"/>
        <v>122</v>
      </c>
      <c r="AM18" s="112"/>
      <c r="AN18" s="204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5"/>
      <c r="BA18" s="115"/>
      <c r="BB18" s="115"/>
      <c r="BC18" s="115"/>
      <c r="BD18" s="115"/>
      <c r="BE18" s="115"/>
      <c r="BF18" s="115"/>
      <c r="BG18" s="115"/>
      <c r="BH18" s="115"/>
      <c r="BI18" s="115"/>
      <c r="BJ18" s="115"/>
      <c r="BK18" s="115"/>
      <c r="BL18" s="115"/>
      <c r="BM18" s="115"/>
      <c r="BN18" s="115"/>
      <c r="BO18" s="115"/>
      <c r="BP18" s="115"/>
      <c r="BQ18" s="115"/>
      <c r="BR18" s="115"/>
      <c r="BS18" s="115"/>
      <c r="BT18" s="115"/>
      <c r="BU18" s="115"/>
      <c r="BV18" s="115"/>
      <c r="BW18" s="115"/>
      <c r="BX18" s="115"/>
      <c r="BY18" s="115"/>
      <c r="BZ18" s="115"/>
      <c r="CA18" s="115"/>
      <c r="CB18" s="115"/>
      <c r="CC18" s="115"/>
      <c r="CD18" s="115"/>
      <c r="CE18" s="115"/>
      <c r="CF18" s="115"/>
      <c r="CG18" s="115"/>
      <c r="CH18" s="115"/>
      <c r="CI18" s="115"/>
      <c r="CJ18" s="115"/>
      <c r="CK18" s="115"/>
      <c r="CL18" s="115"/>
      <c r="CM18" s="115"/>
      <c r="CN18" s="115"/>
      <c r="CO18" s="115"/>
      <c r="CP18" s="115"/>
      <c r="CQ18" s="115"/>
      <c r="CR18" s="115"/>
      <c r="CS18" s="115"/>
      <c r="CT18" s="115"/>
      <c r="CU18" s="115"/>
      <c r="CV18" s="115"/>
      <c r="CW18" s="115"/>
      <c r="CX18" s="115"/>
      <c r="CY18" s="115"/>
      <c r="CZ18" s="115"/>
      <c r="DA18" s="115"/>
      <c r="DB18" s="115"/>
      <c r="DC18" s="115"/>
      <c r="DD18" s="115"/>
      <c r="DE18" s="115"/>
      <c r="DF18" s="115"/>
      <c r="DG18" s="115"/>
      <c r="DH18" s="115"/>
      <c r="DI18" s="115"/>
      <c r="DJ18" s="115"/>
      <c r="DK18" s="115"/>
      <c r="DL18" s="115"/>
      <c r="DM18" s="115"/>
      <c r="DN18" s="115"/>
      <c r="DO18" s="115"/>
      <c r="DP18" s="115"/>
      <c r="DQ18" s="115"/>
      <c r="DR18" s="115"/>
      <c r="DS18" s="115"/>
      <c r="DT18" s="115"/>
      <c r="DU18" s="115"/>
      <c r="DV18" s="115"/>
      <c r="DW18" s="115"/>
      <c r="DX18" s="115"/>
      <c r="DY18" s="115"/>
      <c r="DZ18" s="115"/>
      <c r="EA18" s="115"/>
      <c r="EB18" s="115"/>
      <c r="EC18" s="115"/>
      <c r="ED18" s="115"/>
      <c r="EE18" s="115"/>
      <c r="EF18" s="115"/>
      <c r="EG18" s="115"/>
      <c r="EH18" s="115"/>
      <c r="EI18" s="115"/>
      <c r="EJ18" s="115"/>
      <c r="EK18" s="115"/>
      <c r="EL18" s="115"/>
      <c r="EM18" s="115"/>
      <c r="EN18" s="115"/>
      <c r="EO18" s="115"/>
      <c r="EP18" s="115"/>
      <c r="EQ18" s="115"/>
      <c r="ER18" s="115"/>
      <c r="ES18" s="115"/>
      <c r="ET18" s="115"/>
      <c r="EU18" s="115"/>
      <c r="EV18" s="115"/>
      <c r="EW18" s="115"/>
      <c r="EX18" s="115"/>
      <c r="EY18" s="115"/>
      <c r="EZ18" s="115"/>
      <c r="FA18" s="115"/>
      <c r="FB18" s="115"/>
      <c r="FC18" s="115"/>
      <c r="FD18" s="115"/>
      <c r="FE18" s="115"/>
      <c r="FF18" s="115"/>
      <c r="FG18" s="115"/>
      <c r="FH18" s="115"/>
      <c r="FI18" s="115"/>
      <c r="FJ18" s="115"/>
      <c r="FK18" s="115"/>
      <c r="FL18" s="115"/>
      <c r="FM18" s="115"/>
      <c r="FN18" s="115"/>
      <c r="FO18" s="115"/>
      <c r="FP18" s="115"/>
      <c r="FQ18" s="115"/>
      <c r="FR18" s="115"/>
      <c r="FS18" s="115"/>
      <c r="FT18" s="115"/>
      <c r="FU18" s="115"/>
      <c r="FV18" s="115"/>
      <c r="FW18" s="115"/>
      <c r="FX18" s="115"/>
      <c r="FY18" s="115"/>
      <c r="FZ18" s="115"/>
      <c r="GA18" s="115"/>
      <c r="GB18" s="115"/>
      <c r="GC18" s="115"/>
      <c r="GD18" s="115"/>
      <c r="GE18" s="115"/>
      <c r="GF18" s="115"/>
      <c r="GG18" s="115"/>
      <c r="GH18" s="115"/>
      <c r="GI18" s="115"/>
      <c r="GJ18" s="115"/>
      <c r="GK18" s="115"/>
      <c r="GL18" s="115"/>
      <c r="GM18" s="115"/>
      <c r="GN18" s="115"/>
      <c r="GO18" s="115"/>
      <c r="GP18" s="115"/>
      <c r="GQ18" s="115"/>
      <c r="GR18" s="115"/>
      <c r="GS18" s="115"/>
      <c r="GT18" s="115"/>
      <c r="GU18" s="115"/>
      <c r="GV18" s="115"/>
      <c r="GW18" s="115"/>
      <c r="GX18" s="115"/>
      <c r="GY18" s="115"/>
      <c r="GZ18" s="115"/>
      <c r="HA18" s="115"/>
      <c r="HB18" s="115"/>
      <c r="HC18" s="115"/>
      <c r="HD18" s="115"/>
      <c r="HE18" s="115"/>
      <c r="HF18" s="115"/>
      <c r="HG18" s="115"/>
      <c r="HH18" s="115"/>
      <c r="HI18" s="115"/>
      <c r="HJ18" s="115"/>
      <c r="HK18" s="115"/>
      <c r="HL18" s="115"/>
      <c r="HM18" s="115"/>
      <c r="HN18" s="115"/>
      <c r="HO18" s="115"/>
      <c r="HP18" s="115"/>
      <c r="HQ18" s="115"/>
      <c r="HR18" s="115"/>
      <c r="HS18" s="115"/>
      <c r="HT18" s="115"/>
      <c r="HU18" s="115"/>
      <c r="HV18" s="115"/>
      <c r="HW18" s="115"/>
      <c r="HX18" s="115"/>
      <c r="HY18" s="115"/>
      <c r="HZ18" s="115"/>
      <c r="IA18" s="115"/>
      <c r="IB18" s="115"/>
      <c r="IC18" s="115"/>
      <c r="ID18" s="115"/>
      <c r="IE18" s="115"/>
      <c r="IF18" s="115"/>
      <c r="IG18" s="115"/>
      <c r="IH18" s="115"/>
      <c r="II18" s="115"/>
      <c r="IJ18" s="115"/>
      <c r="IK18" s="115"/>
      <c r="IL18" s="115"/>
      <c r="IM18" s="115"/>
      <c r="IN18" s="115"/>
      <c r="IO18" s="115"/>
      <c r="IP18" s="115"/>
      <c r="IQ18" s="115"/>
      <c r="IR18" s="115"/>
      <c r="IS18" s="115"/>
      <c r="IT18" s="115"/>
      <c r="IU18" s="115"/>
      <c r="IV18" s="115"/>
      <c r="IW18" s="115"/>
      <c r="IX18" s="115"/>
      <c r="IY18" s="115"/>
      <c r="IZ18" s="115"/>
      <c r="JA18" s="115"/>
      <c r="JB18" s="115"/>
      <c r="JC18" s="115"/>
      <c r="JD18" s="115"/>
    </row>
    <row r="19" spans="1:264" s="43" customFormat="1" ht="12">
      <c r="A19" s="98">
        <v>18</v>
      </c>
      <c r="B19" s="99" t="s">
        <v>442</v>
      </c>
      <c r="C19" s="99" t="s">
        <v>443</v>
      </c>
      <c r="D19" s="99" t="str">
        <f t="shared" si="2"/>
        <v>弹性裸金属服务器-3-2288HV6</v>
      </c>
      <c r="E19" s="99" t="s">
        <v>102</v>
      </c>
      <c r="F19" s="101"/>
      <c r="G19" s="103">
        <v>150</v>
      </c>
      <c r="H19" s="188" t="s">
        <v>444</v>
      </c>
      <c r="I19" s="103"/>
      <c r="J19" s="188" t="s">
        <v>374</v>
      </c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6"/>
      <c r="X19" s="107"/>
      <c r="Y19" s="107"/>
      <c r="Z19" s="108">
        <v>101</v>
      </c>
      <c r="AA19" s="109" t="s">
        <v>445</v>
      </c>
      <c r="AB19" s="110" t="s">
        <v>376</v>
      </c>
      <c r="AC19" s="104" t="s">
        <v>377</v>
      </c>
      <c r="AD19" s="98"/>
      <c r="AE19" s="98"/>
      <c r="AF19" s="98"/>
      <c r="AG19" s="114"/>
      <c r="AH19" s="112"/>
      <c r="AI19" s="113" t="str">
        <f t="shared" si="0"/>
        <v>12</v>
      </c>
      <c r="AJ19" s="113" t="str">
        <f t="shared" si="3"/>
        <v>04列10</v>
      </c>
      <c r="AK19" s="113" t="str">
        <f t="shared" si="1"/>
        <v>02</v>
      </c>
      <c r="AL19" s="113" t="str">
        <f t="shared" si="4"/>
        <v>122</v>
      </c>
      <c r="AM19" s="112"/>
      <c r="AN19" s="204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5"/>
      <c r="BA19" s="115"/>
      <c r="BB19" s="115"/>
      <c r="BC19" s="115"/>
      <c r="BD19" s="115"/>
      <c r="BE19" s="115"/>
      <c r="BF19" s="115"/>
      <c r="BG19" s="115"/>
      <c r="BH19" s="115"/>
      <c r="BI19" s="115"/>
      <c r="BJ19" s="115"/>
      <c r="BK19" s="115"/>
      <c r="BL19" s="115"/>
      <c r="BM19" s="115"/>
      <c r="BN19" s="115"/>
      <c r="BO19" s="115"/>
      <c r="BP19" s="115"/>
      <c r="BQ19" s="115"/>
      <c r="BR19" s="115"/>
      <c r="BS19" s="115"/>
      <c r="BT19" s="115"/>
      <c r="BU19" s="115"/>
      <c r="BV19" s="115"/>
      <c r="BW19" s="115"/>
      <c r="BX19" s="115"/>
      <c r="BY19" s="115"/>
      <c r="BZ19" s="115"/>
      <c r="CA19" s="115"/>
      <c r="CB19" s="115"/>
      <c r="CC19" s="115"/>
      <c r="CD19" s="115"/>
      <c r="CE19" s="115"/>
      <c r="CF19" s="115"/>
      <c r="CG19" s="115"/>
      <c r="CH19" s="115"/>
      <c r="CI19" s="115"/>
      <c r="CJ19" s="115"/>
      <c r="CK19" s="115"/>
      <c r="CL19" s="115"/>
      <c r="CM19" s="115"/>
      <c r="CN19" s="115"/>
      <c r="CO19" s="115"/>
      <c r="CP19" s="115"/>
      <c r="CQ19" s="115"/>
      <c r="CR19" s="115"/>
      <c r="CS19" s="115"/>
      <c r="CT19" s="115"/>
      <c r="CU19" s="115"/>
      <c r="CV19" s="115"/>
      <c r="CW19" s="115"/>
      <c r="CX19" s="115"/>
      <c r="CY19" s="115"/>
      <c r="CZ19" s="115"/>
      <c r="DA19" s="115"/>
      <c r="DB19" s="115"/>
      <c r="DC19" s="115"/>
      <c r="DD19" s="115"/>
      <c r="DE19" s="115"/>
      <c r="DF19" s="115"/>
      <c r="DG19" s="115"/>
      <c r="DH19" s="115"/>
      <c r="DI19" s="115"/>
      <c r="DJ19" s="115"/>
      <c r="DK19" s="115"/>
      <c r="DL19" s="115"/>
      <c r="DM19" s="115"/>
      <c r="DN19" s="115"/>
      <c r="DO19" s="115"/>
      <c r="DP19" s="115"/>
      <c r="DQ19" s="115"/>
      <c r="DR19" s="115"/>
      <c r="DS19" s="115"/>
      <c r="DT19" s="115"/>
      <c r="DU19" s="115"/>
      <c r="DV19" s="115"/>
      <c r="DW19" s="115"/>
      <c r="DX19" s="115"/>
      <c r="DY19" s="115"/>
      <c r="DZ19" s="115"/>
      <c r="EA19" s="115"/>
      <c r="EB19" s="115"/>
      <c r="EC19" s="115"/>
      <c r="ED19" s="115"/>
      <c r="EE19" s="115"/>
      <c r="EF19" s="115"/>
      <c r="EG19" s="115"/>
      <c r="EH19" s="115"/>
      <c r="EI19" s="115"/>
      <c r="EJ19" s="115"/>
      <c r="EK19" s="115"/>
      <c r="EL19" s="115"/>
      <c r="EM19" s="115"/>
      <c r="EN19" s="115"/>
      <c r="EO19" s="115"/>
      <c r="EP19" s="115"/>
      <c r="EQ19" s="115"/>
      <c r="ER19" s="115"/>
      <c r="ES19" s="115"/>
      <c r="ET19" s="115"/>
      <c r="EU19" s="115"/>
      <c r="EV19" s="115"/>
      <c r="EW19" s="115"/>
      <c r="EX19" s="115"/>
      <c r="EY19" s="115"/>
      <c r="EZ19" s="115"/>
      <c r="FA19" s="115"/>
      <c r="FB19" s="115"/>
      <c r="FC19" s="115"/>
      <c r="FD19" s="115"/>
      <c r="FE19" s="115"/>
      <c r="FF19" s="115"/>
      <c r="FG19" s="115"/>
      <c r="FH19" s="115"/>
      <c r="FI19" s="115"/>
      <c r="FJ19" s="115"/>
      <c r="FK19" s="115"/>
      <c r="FL19" s="115"/>
      <c r="FM19" s="115"/>
      <c r="FN19" s="115"/>
      <c r="FO19" s="115"/>
      <c r="FP19" s="115"/>
      <c r="FQ19" s="115"/>
      <c r="FR19" s="115"/>
      <c r="FS19" s="115"/>
      <c r="FT19" s="115"/>
      <c r="FU19" s="115"/>
      <c r="FV19" s="115"/>
      <c r="FW19" s="115"/>
      <c r="FX19" s="115"/>
      <c r="FY19" s="115"/>
      <c r="FZ19" s="115"/>
      <c r="GA19" s="115"/>
      <c r="GB19" s="115"/>
      <c r="GC19" s="115"/>
      <c r="GD19" s="115"/>
      <c r="GE19" s="115"/>
      <c r="GF19" s="115"/>
      <c r="GG19" s="115"/>
      <c r="GH19" s="115"/>
      <c r="GI19" s="115"/>
      <c r="GJ19" s="115"/>
      <c r="GK19" s="115"/>
      <c r="GL19" s="115"/>
      <c r="GM19" s="115"/>
      <c r="GN19" s="115"/>
      <c r="GO19" s="115"/>
      <c r="GP19" s="115"/>
      <c r="GQ19" s="115"/>
      <c r="GR19" s="115"/>
      <c r="GS19" s="115"/>
      <c r="GT19" s="115"/>
      <c r="GU19" s="115"/>
      <c r="GV19" s="115"/>
      <c r="GW19" s="115"/>
      <c r="GX19" s="115"/>
      <c r="GY19" s="115"/>
      <c r="GZ19" s="115"/>
      <c r="HA19" s="115"/>
      <c r="HB19" s="115"/>
      <c r="HC19" s="115"/>
      <c r="HD19" s="115"/>
      <c r="HE19" s="115"/>
      <c r="HF19" s="115"/>
      <c r="HG19" s="115"/>
      <c r="HH19" s="115"/>
      <c r="HI19" s="115"/>
      <c r="HJ19" s="115"/>
      <c r="HK19" s="115"/>
      <c r="HL19" s="115"/>
      <c r="HM19" s="115"/>
      <c r="HN19" s="115"/>
      <c r="HO19" s="115"/>
      <c r="HP19" s="115"/>
      <c r="HQ19" s="115"/>
      <c r="HR19" s="115"/>
      <c r="HS19" s="115"/>
      <c r="HT19" s="115"/>
      <c r="HU19" s="115"/>
      <c r="HV19" s="115"/>
      <c r="HW19" s="115"/>
      <c r="HX19" s="115"/>
      <c r="HY19" s="115"/>
      <c r="HZ19" s="115"/>
      <c r="IA19" s="115"/>
      <c r="IB19" s="115"/>
      <c r="IC19" s="115"/>
      <c r="ID19" s="115"/>
      <c r="IE19" s="115"/>
      <c r="IF19" s="115"/>
      <c r="IG19" s="115"/>
      <c r="IH19" s="115"/>
      <c r="II19" s="115"/>
      <c r="IJ19" s="115"/>
      <c r="IK19" s="115"/>
      <c r="IL19" s="115"/>
      <c r="IM19" s="115"/>
      <c r="IN19" s="115"/>
      <c r="IO19" s="115"/>
      <c r="IP19" s="115"/>
      <c r="IQ19" s="115"/>
      <c r="IR19" s="115"/>
      <c r="IS19" s="115"/>
      <c r="IT19" s="115"/>
      <c r="IU19" s="115"/>
      <c r="IV19" s="115"/>
      <c r="IW19" s="115"/>
      <c r="IX19" s="115"/>
      <c r="IY19" s="115"/>
      <c r="IZ19" s="115"/>
      <c r="JA19" s="115"/>
      <c r="JB19" s="115"/>
      <c r="JC19" s="115"/>
      <c r="JD19" s="115"/>
    </row>
    <row r="20" spans="1:264" s="43" customFormat="1" ht="12">
      <c r="A20" s="98">
        <v>19</v>
      </c>
      <c r="B20" s="99" t="s">
        <v>446</v>
      </c>
      <c r="C20" s="99" t="s">
        <v>447</v>
      </c>
      <c r="D20" s="99" t="str">
        <f t="shared" si="2"/>
        <v>块存储（均衡型-国产）服务器-TG225 B1</v>
      </c>
      <c r="E20" s="99" t="s">
        <v>116</v>
      </c>
      <c r="F20" s="101"/>
      <c r="G20" s="103">
        <v>151</v>
      </c>
      <c r="H20" s="188" t="s">
        <v>448</v>
      </c>
      <c r="I20" s="103"/>
      <c r="J20" s="188" t="s">
        <v>449</v>
      </c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6"/>
      <c r="X20" s="107"/>
      <c r="Y20" s="107"/>
      <c r="Z20" s="108">
        <v>101</v>
      </c>
      <c r="AA20" s="109" t="s">
        <v>450</v>
      </c>
      <c r="AB20" s="110" t="s">
        <v>376</v>
      </c>
      <c r="AC20" s="104" t="s">
        <v>377</v>
      </c>
      <c r="AD20" s="98"/>
      <c r="AE20" s="98"/>
      <c r="AF20" s="98"/>
      <c r="AG20" s="114"/>
      <c r="AH20" s="112"/>
      <c r="AI20" s="113" t="str">
        <f t="shared" si="0"/>
        <v>09</v>
      </c>
      <c r="AJ20" s="113" t="str">
        <f t="shared" si="3"/>
        <v>03列04</v>
      </c>
      <c r="AK20" s="113" t="str">
        <f t="shared" si="1"/>
        <v>02</v>
      </c>
      <c r="AL20" s="113" t="str">
        <f t="shared" si="4"/>
        <v>122</v>
      </c>
      <c r="AM20" s="112"/>
      <c r="AN20" s="204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15"/>
      <c r="BB20" s="115"/>
      <c r="BC20" s="115"/>
      <c r="BD20" s="115"/>
      <c r="BE20" s="115"/>
      <c r="BF20" s="115"/>
      <c r="BG20" s="115"/>
      <c r="BH20" s="115"/>
      <c r="BI20" s="115"/>
      <c r="BJ20" s="115"/>
      <c r="BK20" s="115"/>
      <c r="BL20" s="115"/>
      <c r="BM20" s="115"/>
      <c r="BN20" s="115"/>
      <c r="BO20" s="115"/>
      <c r="BP20" s="115"/>
      <c r="BQ20" s="115"/>
      <c r="BR20" s="115"/>
      <c r="BS20" s="115"/>
      <c r="BT20" s="115"/>
      <c r="BU20" s="115"/>
      <c r="BV20" s="115"/>
      <c r="BW20" s="115"/>
      <c r="BX20" s="115"/>
      <c r="BY20" s="115"/>
      <c r="BZ20" s="115"/>
      <c r="CA20" s="115"/>
      <c r="CB20" s="115"/>
      <c r="CC20" s="115"/>
      <c r="CD20" s="115"/>
      <c r="CE20" s="115"/>
      <c r="CF20" s="115"/>
      <c r="CG20" s="115"/>
      <c r="CH20" s="115"/>
      <c r="CI20" s="115"/>
      <c r="CJ20" s="115"/>
      <c r="CK20" s="115"/>
      <c r="CL20" s="115"/>
      <c r="CM20" s="115"/>
      <c r="CN20" s="115"/>
      <c r="CO20" s="115"/>
      <c r="CP20" s="115"/>
      <c r="CQ20" s="115"/>
      <c r="CR20" s="115"/>
      <c r="CS20" s="115"/>
      <c r="CT20" s="115"/>
      <c r="CU20" s="115"/>
      <c r="CV20" s="115"/>
      <c r="CW20" s="115"/>
      <c r="CX20" s="115"/>
      <c r="CY20" s="115"/>
      <c r="CZ20" s="115"/>
      <c r="DA20" s="115"/>
      <c r="DB20" s="115"/>
      <c r="DC20" s="115"/>
      <c r="DD20" s="115"/>
      <c r="DE20" s="115"/>
      <c r="DF20" s="115"/>
      <c r="DG20" s="115"/>
      <c r="DH20" s="115"/>
      <c r="DI20" s="115"/>
      <c r="DJ20" s="115"/>
      <c r="DK20" s="115"/>
      <c r="DL20" s="115"/>
      <c r="DM20" s="115"/>
      <c r="DN20" s="115"/>
      <c r="DO20" s="115"/>
      <c r="DP20" s="115"/>
      <c r="DQ20" s="115"/>
      <c r="DR20" s="115"/>
      <c r="DS20" s="115"/>
      <c r="DT20" s="115"/>
      <c r="DU20" s="115"/>
      <c r="DV20" s="115"/>
      <c r="DW20" s="115"/>
      <c r="DX20" s="115"/>
      <c r="DY20" s="115"/>
      <c r="DZ20" s="115"/>
      <c r="EA20" s="115"/>
      <c r="EB20" s="115"/>
      <c r="EC20" s="115"/>
      <c r="ED20" s="115"/>
      <c r="EE20" s="115"/>
      <c r="EF20" s="115"/>
      <c r="EG20" s="115"/>
      <c r="EH20" s="115"/>
      <c r="EI20" s="115"/>
      <c r="EJ20" s="115"/>
      <c r="EK20" s="115"/>
      <c r="EL20" s="115"/>
      <c r="EM20" s="115"/>
      <c r="EN20" s="115"/>
      <c r="EO20" s="115"/>
      <c r="EP20" s="115"/>
      <c r="EQ20" s="115"/>
      <c r="ER20" s="115"/>
      <c r="ES20" s="115"/>
      <c r="ET20" s="115"/>
      <c r="EU20" s="115"/>
      <c r="EV20" s="115"/>
      <c r="EW20" s="115"/>
      <c r="EX20" s="115"/>
      <c r="EY20" s="115"/>
      <c r="EZ20" s="115"/>
      <c r="FA20" s="115"/>
      <c r="FB20" s="115"/>
      <c r="FC20" s="115"/>
      <c r="FD20" s="115"/>
      <c r="FE20" s="115"/>
      <c r="FF20" s="115"/>
      <c r="FG20" s="115"/>
      <c r="FH20" s="115"/>
      <c r="FI20" s="115"/>
      <c r="FJ20" s="115"/>
      <c r="FK20" s="115"/>
      <c r="FL20" s="115"/>
      <c r="FM20" s="115"/>
      <c r="FN20" s="115"/>
      <c r="FO20" s="115"/>
      <c r="FP20" s="115"/>
      <c r="FQ20" s="115"/>
      <c r="FR20" s="115"/>
      <c r="FS20" s="115"/>
      <c r="FT20" s="115"/>
      <c r="FU20" s="115"/>
      <c r="FV20" s="115"/>
      <c r="FW20" s="115"/>
      <c r="FX20" s="115"/>
      <c r="FY20" s="115"/>
      <c r="FZ20" s="115"/>
      <c r="GA20" s="115"/>
      <c r="GB20" s="115"/>
      <c r="GC20" s="115"/>
      <c r="GD20" s="115"/>
      <c r="GE20" s="115"/>
      <c r="GF20" s="115"/>
      <c r="GG20" s="115"/>
      <c r="GH20" s="115"/>
      <c r="GI20" s="115"/>
      <c r="GJ20" s="115"/>
      <c r="GK20" s="115"/>
      <c r="GL20" s="115"/>
      <c r="GM20" s="115"/>
      <c r="GN20" s="115"/>
      <c r="GO20" s="115"/>
      <c r="GP20" s="115"/>
      <c r="GQ20" s="115"/>
      <c r="GR20" s="115"/>
      <c r="GS20" s="115"/>
      <c r="GT20" s="115"/>
      <c r="GU20" s="115"/>
      <c r="GV20" s="115"/>
      <c r="GW20" s="115"/>
      <c r="GX20" s="115"/>
      <c r="GY20" s="115"/>
      <c r="GZ20" s="115"/>
      <c r="HA20" s="115"/>
      <c r="HB20" s="115"/>
      <c r="HC20" s="115"/>
      <c r="HD20" s="115"/>
      <c r="HE20" s="115"/>
      <c r="HF20" s="115"/>
      <c r="HG20" s="115"/>
      <c r="HH20" s="115"/>
      <c r="HI20" s="115"/>
      <c r="HJ20" s="115"/>
      <c r="HK20" s="115"/>
      <c r="HL20" s="115"/>
      <c r="HM20" s="115"/>
      <c r="HN20" s="115"/>
      <c r="HO20" s="115"/>
      <c r="HP20" s="115"/>
      <c r="HQ20" s="115"/>
      <c r="HR20" s="115"/>
      <c r="HS20" s="115"/>
      <c r="HT20" s="115"/>
      <c r="HU20" s="115"/>
      <c r="HV20" s="115"/>
      <c r="HW20" s="115"/>
      <c r="HX20" s="115"/>
      <c r="HY20" s="115"/>
      <c r="HZ20" s="115"/>
      <c r="IA20" s="115"/>
      <c r="IB20" s="115"/>
      <c r="IC20" s="115"/>
      <c r="ID20" s="115"/>
      <c r="IE20" s="115"/>
      <c r="IF20" s="115"/>
      <c r="IG20" s="115"/>
      <c r="IH20" s="115"/>
      <c r="II20" s="115"/>
      <c r="IJ20" s="115"/>
      <c r="IK20" s="115"/>
      <c r="IL20" s="115"/>
      <c r="IM20" s="115"/>
      <c r="IN20" s="115"/>
      <c r="IO20" s="115"/>
      <c r="IP20" s="115"/>
      <c r="IQ20" s="115"/>
      <c r="IR20" s="115"/>
      <c r="IS20" s="115"/>
      <c r="IT20" s="115"/>
      <c r="IU20" s="115"/>
      <c r="IV20" s="115"/>
      <c r="IW20" s="115"/>
      <c r="IX20" s="115"/>
      <c r="IY20" s="115"/>
      <c r="IZ20" s="115"/>
      <c r="JA20" s="115"/>
      <c r="JB20" s="115"/>
      <c r="JC20" s="115"/>
      <c r="JD20" s="115"/>
    </row>
    <row r="21" spans="1:264" s="43" customFormat="1" ht="12">
      <c r="A21" s="98">
        <v>20</v>
      </c>
      <c r="B21" s="99" t="s">
        <v>451</v>
      </c>
      <c r="C21" s="99" t="s">
        <v>452</v>
      </c>
      <c r="D21" s="99" t="str">
        <f t="shared" si="2"/>
        <v>块存储（均衡型-国产）服务器-TG225 B1</v>
      </c>
      <c r="E21" s="99" t="s">
        <v>116</v>
      </c>
      <c r="F21" s="101"/>
      <c r="G21" s="103">
        <v>151</v>
      </c>
      <c r="H21" s="188" t="s">
        <v>453</v>
      </c>
      <c r="I21" s="103"/>
      <c r="J21" s="188" t="s">
        <v>449</v>
      </c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6"/>
      <c r="X21" s="107"/>
      <c r="Y21" s="107"/>
      <c r="Z21" s="108">
        <v>101</v>
      </c>
      <c r="AA21" s="109" t="s">
        <v>454</v>
      </c>
      <c r="AB21" s="110" t="s">
        <v>376</v>
      </c>
      <c r="AC21" s="104" t="s">
        <v>377</v>
      </c>
      <c r="AD21" s="98"/>
      <c r="AE21" s="98"/>
      <c r="AF21" s="98"/>
      <c r="AG21" s="114"/>
      <c r="AH21" s="112"/>
      <c r="AI21" s="113" t="str">
        <f t="shared" si="0"/>
        <v>12</v>
      </c>
      <c r="AJ21" s="113" t="str">
        <f t="shared" si="3"/>
        <v>03列04</v>
      </c>
      <c r="AK21" s="113" t="str">
        <f t="shared" si="1"/>
        <v>02</v>
      </c>
      <c r="AL21" s="113" t="str">
        <f t="shared" si="4"/>
        <v>122</v>
      </c>
      <c r="AM21" s="112"/>
      <c r="AN21" s="204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5"/>
      <c r="BA21" s="115"/>
      <c r="BB21" s="115"/>
      <c r="BC21" s="115"/>
      <c r="BD21" s="115"/>
      <c r="BE21" s="115"/>
      <c r="BF21" s="115"/>
      <c r="BG21" s="115"/>
      <c r="BH21" s="115"/>
      <c r="BI21" s="115"/>
      <c r="BJ21" s="115"/>
      <c r="BK21" s="115"/>
      <c r="BL21" s="115"/>
      <c r="BM21" s="115"/>
      <c r="BN21" s="115"/>
      <c r="BO21" s="115"/>
      <c r="BP21" s="115"/>
      <c r="BQ21" s="115"/>
      <c r="BR21" s="115"/>
      <c r="BS21" s="115"/>
      <c r="BT21" s="115"/>
      <c r="BU21" s="115"/>
      <c r="BV21" s="115"/>
      <c r="BW21" s="115"/>
      <c r="BX21" s="115"/>
      <c r="BY21" s="115"/>
      <c r="BZ21" s="115"/>
      <c r="CA21" s="115"/>
      <c r="CB21" s="115"/>
      <c r="CC21" s="115"/>
      <c r="CD21" s="115"/>
      <c r="CE21" s="115"/>
      <c r="CF21" s="115"/>
      <c r="CG21" s="115"/>
      <c r="CH21" s="115"/>
      <c r="CI21" s="115"/>
      <c r="CJ21" s="115"/>
      <c r="CK21" s="115"/>
      <c r="CL21" s="115"/>
      <c r="CM21" s="115"/>
      <c r="CN21" s="115"/>
      <c r="CO21" s="115"/>
      <c r="CP21" s="115"/>
      <c r="CQ21" s="115"/>
      <c r="CR21" s="115"/>
      <c r="CS21" s="115"/>
      <c r="CT21" s="115"/>
      <c r="CU21" s="115"/>
      <c r="CV21" s="115"/>
      <c r="CW21" s="115"/>
      <c r="CX21" s="115"/>
      <c r="CY21" s="115"/>
      <c r="CZ21" s="115"/>
      <c r="DA21" s="115"/>
      <c r="DB21" s="115"/>
      <c r="DC21" s="115"/>
      <c r="DD21" s="115"/>
      <c r="DE21" s="115"/>
      <c r="DF21" s="115"/>
      <c r="DG21" s="115"/>
      <c r="DH21" s="115"/>
      <c r="DI21" s="115"/>
      <c r="DJ21" s="115"/>
      <c r="DK21" s="115"/>
      <c r="DL21" s="115"/>
      <c r="DM21" s="115"/>
      <c r="DN21" s="115"/>
      <c r="DO21" s="115"/>
      <c r="DP21" s="115"/>
      <c r="DQ21" s="115"/>
      <c r="DR21" s="115"/>
      <c r="DS21" s="115"/>
      <c r="DT21" s="115"/>
      <c r="DU21" s="115"/>
      <c r="DV21" s="115"/>
      <c r="DW21" s="115"/>
      <c r="DX21" s="115"/>
      <c r="DY21" s="115"/>
      <c r="DZ21" s="115"/>
      <c r="EA21" s="115"/>
      <c r="EB21" s="115"/>
      <c r="EC21" s="115"/>
      <c r="ED21" s="115"/>
      <c r="EE21" s="115"/>
      <c r="EF21" s="115"/>
      <c r="EG21" s="115"/>
      <c r="EH21" s="115"/>
      <c r="EI21" s="115"/>
      <c r="EJ21" s="115"/>
      <c r="EK21" s="115"/>
      <c r="EL21" s="115"/>
      <c r="EM21" s="115"/>
      <c r="EN21" s="115"/>
      <c r="EO21" s="115"/>
      <c r="EP21" s="115"/>
      <c r="EQ21" s="115"/>
      <c r="ER21" s="115"/>
      <c r="ES21" s="115"/>
      <c r="ET21" s="115"/>
      <c r="EU21" s="115"/>
      <c r="EV21" s="115"/>
      <c r="EW21" s="115"/>
      <c r="EX21" s="115"/>
      <c r="EY21" s="115"/>
      <c r="EZ21" s="115"/>
      <c r="FA21" s="115"/>
      <c r="FB21" s="115"/>
      <c r="FC21" s="115"/>
      <c r="FD21" s="115"/>
      <c r="FE21" s="115"/>
      <c r="FF21" s="115"/>
      <c r="FG21" s="115"/>
      <c r="FH21" s="115"/>
      <c r="FI21" s="115"/>
      <c r="FJ21" s="115"/>
      <c r="FK21" s="115"/>
      <c r="FL21" s="115"/>
      <c r="FM21" s="115"/>
      <c r="FN21" s="115"/>
      <c r="FO21" s="115"/>
      <c r="FP21" s="115"/>
      <c r="FQ21" s="115"/>
      <c r="FR21" s="115"/>
      <c r="FS21" s="115"/>
      <c r="FT21" s="115"/>
      <c r="FU21" s="115"/>
      <c r="FV21" s="115"/>
      <c r="FW21" s="115"/>
      <c r="FX21" s="115"/>
      <c r="FY21" s="115"/>
      <c r="FZ21" s="115"/>
      <c r="GA21" s="115"/>
      <c r="GB21" s="115"/>
      <c r="GC21" s="115"/>
      <c r="GD21" s="115"/>
      <c r="GE21" s="115"/>
      <c r="GF21" s="115"/>
      <c r="GG21" s="115"/>
      <c r="GH21" s="115"/>
      <c r="GI21" s="115"/>
      <c r="GJ21" s="115"/>
      <c r="GK21" s="115"/>
      <c r="GL21" s="115"/>
      <c r="GM21" s="115"/>
      <c r="GN21" s="115"/>
      <c r="GO21" s="115"/>
      <c r="GP21" s="115"/>
      <c r="GQ21" s="115"/>
      <c r="GR21" s="115"/>
      <c r="GS21" s="115"/>
      <c r="GT21" s="115"/>
      <c r="GU21" s="115"/>
      <c r="GV21" s="115"/>
      <c r="GW21" s="115"/>
      <c r="GX21" s="115"/>
      <c r="GY21" s="115"/>
      <c r="GZ21" s="115"/>
      <c r="HA21" s="115"/>
      <c r="HB21" s="115"/>
      <c r="HC21" s="115"/>
      <c r="HD21" s="115"/>
      <c r="HE21" s="115"/>
      <c r="HF21" s="115"/>
      <c r="HG21" s="115"/>
      <c r="HH21" s="115"/>
      <c r="HI21" s="115"/>
      <c r="HJ21" s="115"/>
      <c r="HK21" s="115"/>
      <c r="HL21" s="115"/>
      <c r="HM21" s="115"/>
      <c r="HN21" s="115"/>
      <c r="HO21" s="115"/>
      <c r="HP21" s="115"/>
      <c r="HQ21" s="115"/>
      <c r="HR21" s="115"/>
      <c r="HS21" s="115"/>
      <c r="HT21" s="115"/>
      <c r="HU21" s="115"/>
      <c r="HV21" s="115"/>
      <c r="HW21" s="115"/>
      <c r="HX21" s="115"/>
      <c r="HY21" s="115"/>
      <c r="HZ21" s="115"/>
      <c r="IA21" s="115"/>
      <c r="IB21" s="115"/>
      <c r="IC21" s="115"/>
      <c r="ID21" s="115"/>
      <c r="IE21" s="115"/>
      <c r="IF21" s="115"/>
      <c r="IG21" s="115"/>
      <c r="IH21" s="115"/>
      <c r="II21" s="115"/>
      <c r="IJ21" s="115"/>
      <c r="IK21" s="115"/>
      <c r="IL21" s="115"/>
      <c r="IM21" s="115"/>
      <c r="IN21" s="115"/>
      <c r="IO21" s="115"/>
      <c r="IP21" s="115"/>
      <c r="IQ21" s="115"/>
      <c r="IR21" s="115"/>
      <c r="IS21" s="115"/>
      <c r="IT21" s="115"/>
      <c r="IU21" s="115"/>
      <c r="IV21" s="115"/>
      <c r="IW21" s="115"/>
      <c r="IX21" s="115"/>
      <c r="IY21" s="115"/>
      <c r="IZ21" s="115"/>
      <c r="JA21" s="115"/>
      <c r="JB21" s="115"/>
      <c r="JC21" s="115"/>
      <c r="JD21" s="115"/>
    </row>
    <row r="22" spans="1:264" s="43" customFormat="1" ht="12">
      <c r="A22" s="98">
        <v>21</v>
      </c>
      <c r="B22" s="99" t="s">
        <v>455</v>
      </c>
      <c r="C22" s="99" t="s">
        <v>456</v>
      </c>
      <c r="D22" s="99" t="str">
        <f t="shared" si="2"/>
        <v>块存储（均衡型-国产）服务器-TG225 B1</v>
      </c>
      <c r="E22" s="99" t="s">
        <v>116</v>
      </c>
      <c r="F22" s="101"/>
      <c r="G22" s="103">
        <v>151</v>
      </c>
      <c r="H22" s="104" t="s">
        <v>457</v>
      </c>
      <c r="I22" s="187"/>
      <c r="J22" s="104" t="s">
        <v>449</v>
      </c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6"/>
      <c r="X22" s="107"/>
      <c r="Y22" s="107"/>
      <c r="Z22" s="108">
        <v>101</v>
      </c>
      <c r="AA22" s="109" t="s">
        <v>458</v>
      </c>
      <c r="AB22" s="110" t="s">
        <v>376</v>
      </c>
      <c r="AC22" s="104" t="s">
        <v>377</v>
      </c>
      <c r="AD22" s="98"/>
      <c r="AE22" s="98"/>
      <c r="AF22" s="98"/>
      <c r="AG22" s="114"/>
      <c r="AH22" s="112"/>
      <c r="AI22" s="113" t="str">
        <f t="shared" si="0"/>
        <v>15</v>
      </c>
      <c r="AJ22" s="113" t="str">
        <f t="shared" si="3"/>
        <v>03列04</v>
      </c>
      <c r="AK22" s="113" t="str">
        <f t="shared" si="1"/>
        <v>02</v>
      </c>
      <c r="AL22" s="113" t="str">
        <f t="shared" si="4"/>
        <v>122</v>
      </c>
      <c r="AM22" s="112"/>
      <c r="AN22" s="204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5"/>
      <c r="BA22" s="115"/>
      <c r="BB22" s="115"/>
      <c r="BC22" s="115"/>
      <c r="BD22" s="115"/>
      <c r="BE22" s="115"/>
      <c r="BF22" s="115"/>
      <c r="BG22" s="115"/>
      <c r="BH22" s="115"/>
      <c r="BI22" s="115"/>
      <c r="BJ22" s="115"/>
      <c r="BK22" s="115"/>
      <c r="BL22" s="115"/>
      <c r="BM22" s="115"/>
      <c r="BN22" s="115"/>
      <c r="BO22" s="115"/>
      <c r="BP22" s="115"/>
      <c r="BQ22" s="115"/>
      <c r="BR22" s="115"/>
      <c r="BS22" s="115"/>
      <c r="BT22" s="115"/>
      <c r="BU22" s="115"/>
      <c r="BV22" s="115"/>
      <c r="BW22" s="115"/>
      <c r="BX22" s="115"/>
      <c r="BY22" s="115"/>
      <c r="BZ22" s="115"/>
      <c r="CA22" s="115"/>
      <c r="CB22" s="115"/>
      <c r="CC22" s="115"/>
      <c r="CD22" s="115"/>
      <c r="CE22" s="115"/>
      <c r="CF22" s="115"/>
      <c r="CG22" s="115"/>
      <c r="CH22" s="115"/>
      <c r="CI22" s="115"/>
      <c r="CJ22" s="115"/>
      <c r="CK22" s="115"/>
      <c r="CL22" s="115"/>
      <c r="CM22" s="115"/>
      <c r="CN22" s="115"/>
      <c r="CO22" s="115"/>
      <c r="CP22" s="115"/>
      <c r="CQ22" s="115"/>
      <c r="CR22" s="115"/>
      <c r="CS22" s="115"/>
      <c r="CT22" s="115"/>
      <c r="CU22" s="115"/>
      <c r="CV22" s="115"/>
      <c r="CW22" s="115"/>
      <c r="CX22" s="115"/>
      <c r="CY22" s="115"/>
      <c r="CZ22" s="115"/>
      <c r="DA22" s="115"/>
      <c r="DB22" s="115"/>
      <c r="DC22" s="115"/>
      <c r="DD22" s="115"/>
      <c r="DE22" s="115"/>
      <c r="DF22" s="115"/>
      <c r="DG22" s="115"/>
      <c r="DH22" s="115"/>
      <c r="DI22" s="115"/>
      <c r="DJ22" s="115"/>
      <c r="DK22" s="115"/>
      <c r="DL22" s="115"/>
      <c r="DM22" s="115"/>
      <c r="DN22" s="115"/>
      <c r="DO22" s="115"/>
      <c r="DP22" s="115"/>
      <c r="DQ22" s="115"/>
      <c r="DR22" s="115"/>
      <c r="DS22" s="115"/>
      <c r="DT22" s="115"/>
      <c r="DU22" s="115"/>
      <c r="DV22" s="115"/>
      <c r="DW22" s="115"/>
      <c r="DX22" s="115"/>
      <c r="DY22" s="115"/>
      <c r="DZ22" s="115"/>
      <c r="EA22" s="115"/>
      <c r="EB22" s="115"/>
      <c r="EC22" s="115"/>
      <c r="ED22" s="115"/>
      <c r="EE22" s="115"/>
      <c r="EF22" s="115"/>
      <c r="EG22" s="115"/>
      <c r="EH22" s="115"/>
      <c r="EI22" s="115"/>
      <c r="EJ22" s="115"/>
      <c r="EK22" s="115"/>
      <c r="EL22" s="115"/>
      <c r="EM22" s="115"/>
      <c r="EN22" s="115"/>
      <c r="EO22" s="115"/>
      <c r="EP22" s="115"/>
      <c r="EQ22" s="115"/>
      <c r="ER22" s="115"/>
      <c r="ES22" s="115"/>
      <c r="ET22" s="115"/>
      <c r="EU22" s="115"/>
      <c r="EV22" s="115"/>
      <c r="EW22" s="115"/>
      <c r="EX22" s="115"/>
      <c r="EY22" s="115"/>
      <c r="EZ22" s="115"/>
      <c r="FA22" s="115"/>
      <c r="FB22" s="115"/>
      <c r="FC22" s="115"/>
      <c r="FD22" s="115"/>
      <c r="FE22" s="115"/>
      <c r="FF22" s="115"/>
      <c r="FG22" s="115"/>
      <c r="FH22" s="115"/>
      <c r="FI22" s="115"/>
      <c r="FJ22" s="115"/>
      <c r="FK22" s="115"/>
      <c r="FL22" s="115"/>
      <c r="FM22" s="115"/>
      <c r="FN22" s="115"/>
      <c r="FO22" s="115"/>
      <c r="FP22" s="115"/>
      <c r="FQ22" s="115"/>
      <c r="FR22" s="115"/>
      <c r="FS22" s="115"/>
      <c r="FT22" s="115"/>
      <c r="FU22" s="115"/>
      <c r="FV22" s="115"/>
      <c r="FW22" s="115"/>
      <c r="FX22" s="115"/>
      <c r="FY22" s="115"/>
      <c r="FZ22" s="115"/>
      <c r="GA22" s="115"/>
      <c r="GB22" s="115"/>
      <c r="GC22" s="115"/>
      <c r="GD22" s="115"/>
      <c r="GE22" s="115"/>
      <c r="GF22" s="115"/>
      <c r="GG22" s="115"/>
      <c r="GH22" s="115"/>
      <c r="GI22" s="115"/>
      <c r="GJ22" s="115"/>
      <c r="GK22" s="115"/>
      <c r="GL22" s="115"/>
      <c r="GM22" s="115"/>
      <c r="GN22" s="115"/>
      <c r="GO22" s="115"/>
      <c r="GP22" s="115"/>
      <c r="GQ22" s="115"/>
      <c r="GR22" s="115"/>
      <c r="GS22" s="115"/>
      <c r="GT22" s="115"/>
      <c r="GU22" s="115"/>
      <c r="GV22" s="115"/>
      <c r="GW22" s="115"/>
      <c r="GX22" s="115"/>
      <c r="GY22" s="115"/>
      <c r="GZ22" s="115"/>
      <c r="HA22" s="115"/>
      <c r="HB22" s="115"/>
      <c r="HC22" s="115"/>
      <c r="HD22" s="115"/>
      <c r="HE22" s="115"/>
      <c r="HF22" s="115"/>
      <c r="HG22" s="115"/>
      <c r="HH22" s="115"/>
      <c r="HI22" s="115"/>
      <c r="HJ22" s="115"/>
      <c r="HK22" s="115"/>
      <c r="HL22" s="115"/>
      <c r="HM22" s="115"/>
      <c r="HN22" s="115"/>
      <c r="HO22" s="115"/>
      <c r="HP22" s="115"/>
      <c r="HQ22" s="115"/>
      <c r="HR22" s="115"/>
      <c r="HS22" s="115"/>
      <c r="HT22" s="115"/>
      <c r="HU22" s="115"/>
      <c r="HV22" s="115"/>
      <c r="HW22" s="115"/>
      <c r="HX22" s="115"/>
      <c r="HY22" s="115"/>
      <c r="HZ22" s="115"/>
      <c r="IA22" s="115"/>
      <c r="IB22" s="115"/>
      <c r="IC22" s="115"/>
      <c r="ID22" s="115"/>
      <c r="IE22" s="115"/>
      <c r="IF22" s="115"/>
      <c r="IG22" s="115"/>
      <c r="IH22" s="115"/>
      <c r="II22" s="115"/>
      <c r="IJ22" s="115"/>
      <c r="IK22" s="115"/>
      <c r="IL22" s="115"/>
      <c r="IM22" s="115"/>
      <c r="IN22" s="115"/>
      <c r="IO22" s="115"/>
      <c r="IP22" s="115"/>
      <c r="IQ22" s="115"/>
      <c r="IR22" s="115"/>
      <c r="IS22" s="115"/>
      <c r="IT22" s="115"/>
      <c r="IU22" s="115"/>
      <c r="IV22" s="115"/>
      <c r="IW22" s="115"/>
      <c r="IX22" s="115"/>
      <c r="IY22" s="115"/>
      <c r="IZ22" s="115"/>
      <c r="JA22" s="115"/>
      <c r="JB22" s="115"/>
      <c r="JC22" s="115"/>
      <c r="JD22" s="115"/>
    </row>
    <row r="23" spans="1:264" s="43" customFormat="1" ht="12">
      <c r="A23" s="98">
        <v>22</v>
      </c>
      <c r="B23" s="99" t="s">
        <v>459</v>
      </c>
      <c r="C23" s="99" t="s">
        <v>460</v>
      </c>
      <c r="D23" s="99" t="str">
        <f t="shared" si="2"/>
        <v>块存储（均衡型-国产）服务器-TG225 B1</v>
      </c>
      <c r="E23" s="99" t="s">
        <v>116</v>
      </c>
      <c r="F23" s="101"/>
      <c r="G23" s="103">
        <v>151</v>
      </c>
      <c r="H23" s="104" t="s">
        <v>461</v>
      </c>
      <c r="I23" s="103"/>
      <c r="J23" s="104" t="s">
        <v>449</v>
      </c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6"/>
      <c r="X23" s="107"/>
      <c r="Y23" s="107"/>
      <c r="Z23" s="108">
        <v>101</v>
      </c>
      <c r="AA23" s="109" t="s">
        <v>462</v>
      </c>
      <c r="AB23" s="110" t="s">
        <v>376</v>
      </c>
      <c r="AC23" s="104" t="s">
        <v>377</v>
      </c>
      <c r="AD23" s="98"/>
      <c r="AE23" s="98"/>
      <c r="AF23" s="98"/>
      <c r="AG23" s="114"/>
      <c r="AH23" s="112"/>
      <c r="AI23" s="113" t="str">
        <f t="shared" si="0"/>
        <v>18</v>
      </c>
      <c r="AJ23" s="113" t="str">
        <f t="shared" si="3"/>
        <v>03列04</v>
      </c>
      <c r="AK23" s="113" t="str">
        <f t="shared" si="1"/>
        <v>02</v>
      </c>
      <c r="AL23" s="113" t="str">
        <f t="shared" si="4"/>
        <v>122</v>
      </c>
      <c r="AM23" s="112"/>
      <c r="AN23" s="204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  <c r="BA23" s="115"/>
      <c r="BB23" s="115"/>
      <c r="BC23" s="115"/>
      <c r="BD23" s="115"/>
      <c r="BE23" s="115"/>
      <c r="BF23" s="115"/>
      <c r="BG23" s="115"/>
      <c r="BH23" s="115"/>
      <c r="BI23" s="115"/>
      <c r="BJ23" s="115"/>
      <c r="BK23" s="115"/>
      <c r="BL23" s="115"/>
      <c r="BM23" s="115"/>
      <c r="BN23" s="115"/>
      <c r="BO23" s="115"/>
      <c r="BP23" s="115"/>
      <c r="BQ23" s="115"/>
      <c r="BR23" s="115"/>
      <c r="BS23" s="115"/>
      <c r="BT23" s="115"/>
      <c r="BU23" s="115"/>
      <c r="BV23" s="115"/>
      <c r="BW23" s="115"/>
      <c r="BX23" s="115"/>
      <c r="BY23" s="115"/>
      <c r="BZ23" s="115"/>
      <c r="CA23" s="115"/>
      <c r="CB23" s="115"/>
      <c r="CC23" s="115"/>
      <c r="CD23" s="115"/>
      <c r="CE23" s="115"/>
      <c r="CF23" s="115"/>
      <c r="CG23" s="115"/>
      <c r="CH23" s="115"/>
      <c r="CI23" s="115"/>
      <c r="CJ23" s="115"/>
      <c r="CK23" s="115"/>
      <c r="CL23" s="115"/>
      <c r="CM23" s="115"/>
      <c r="CN23" s="115"/>
      <c r="CO23" s="115"/>
      <c r="CP23" s="115"/>
      <c r="CQ23" s="115"/>
      <c r="CR23" s="115"/>
      <c r="CS23" s="115"/>
      <c r="CT23" s="115"/>
      <c r="CU23" s="115"/>
      <c r="CV23" s="115"/>
      <c r="CW23" s="115"/>
      <c r="CX23" s="115"/>
      <c r="CY23" s="115"/>
      <c r="CZ23" s="115"/>
      <c r="DA23" s="115"/>
      <c r="DB23" s="115"/>
      <c r="DC23" s="115"/>
      <c r="DD23" s="115"/>
      <c r="DE23" s="115"/>
      <c r="DF23" s="115"/>
      <c r="DG23" s="115"/>
      <c r="DH23" s="115"/>
      <c r="DI23" s="115"/>
      <c r="DJ23" s="115"/>
      <c r="DK23" s="115"/>
      <c r="DL23" s="115"/>
      <c r="DM23" s="115"/>
      <c r="DN23" s="115"/>
      <c r="DO23" s="115"/>
      <c r="DP23" s="115"/>
      <c r="DQ23" s="115"/>
      <c r="DR23" s="115"/>
      <c r="DS23" s="115"/>
      <c r="DT23" s="115"/>
      <c r="DU23" s="115"/>
      <c r="DV23" s="115"/>
      <c r="DW23" s="115"/>
      <c r="DX23" s="115"/>
      <c r="DY23" s="115"/>
      <c r="DZ23" s="115"/>
      <c r="EA23" s="115"/>
      <c r="EB23" s="115"/>
      <c r="EC23" s="115"/>
      <c r="ED23" s="115"/>
      <c r="EE23" s="115"/>
      <c r="EF23" s="115"/>
      <c r="EG23" s="115"/>
      <c r="EH23" s="115"/>
      <c r="EI23" s="115"/>
      <c r="EJ23" s="115"/>
      <c r="EK23" s="115"/>
      <c r="EL23" s="115"/>
      <c r="EM23" s="115"/>
      <c r="EN23" s="115"/>
      <c r="EO23" s="115"/>
      <c r="EP23" s="115"/>
      <c r="EQ23" s="115"/>
      <c r="ER23" s="115"/>
      <c r="ES23" s="115"/>
      <c r="ET23" s="115"/>
      <c r="EU23" s="115"/>
      <c r="EV23" s="115"/>
      <c r="EW23" s="115"/>
      <c r="EX23" s="115"/>
      <c r="EY23" s="115"/>
      <c r="EZ23" s="115"/>
      <c r="FA23" s="115"/>
      <c r="FB23" s="115"/>
      <c r="FC23" s="115"/>
      <c r="FD23" s="115"/>
      <c r="FE23" s="115"/>
      <c r="FF23" s="115"/>
      <c r="FG23" s="115"/>
      <c r="FH23" s="115"/>
      <c r="FI23" s="115"/>
      <c r="FJ23" s="115"/>
      <c r="FK23" s="115"/>
      <c r="FL23" s="115"/>
      <c r="FM23" s="115"/>
      <c r="FN23" s="115"/>
      <c r="FO23" s="115"/>
      <c r="FP23" s="115"/>
      <c r="FQ23" s="115"/>
      <c r="FR23" s="115"/>
      <c r="FS23" s="115"/>
      <c r="FT23" s="115"/>
      <c r="FU23" s="115"/>
      <c r="FV23" s="115"/>
      <c r="FW23" s="115"/>
      <c r="FX23" s="115"/>
      <c r="FY23" s="115"/>
      <c r="FZ23" s="115"/>
      <c r="GA23" s="115"/>
      <c r="GB23" s="115"/>
      <c r="GC23" s="115"/>
      <c r="GD23" s="115"/>
      <c r="GE23" s="115"/>
      <c r="GF23" s="115"/>
      <c r="GG23" s="115"/>
      <c r="GH23" s="115"/>
      <c r="GI23" s="115"/>
      <c r="GJ23" s="115"/>
      <c r="GK23" s="115"/>
      <c r="GL23" s="115"/>
      <c r="GM23" s="115"/>
      <c r="GN23" s="115"/>
      <c r="GO23" s="115"/>
      <c r="GP23" s="115"/>
      <c r="GQ23" s="115"/>
      <c r="GR23" s="115"/>
      <c r="GS23" s="115"/>
      <c r="GT23" s="115"/>
      <c r="GU23" s="115"/>
      <c r="GV23" s="115"/>
      <c r="GW23" s="115"/>
      <c r="GX23" s="115"/>
      <c r="GY23" s="115"/>
      <c r="GZ23" s="115"/>
      <c r="HA23" s="115"/>
      <c r="HB23" s="115"/>
      <c r="HC23" s="115"/>
      <c r="HD23" s="115"/>
      <c r="HE23" s="115"/>
      <c r="HF23" s="115"/>
      <c r="HG23" s="115"/>
      <c r="HH23" s="115"/>
      <c r="HI23" s="115"/>
      <c r="HJ23" s="115"/>
      <c r="HK23" s="115"/>
      <c r="HL23" s="115"/>
      <c r="HM23" s="115"/>
      <c r="HN23" s="115"/>
      <c r="HO23" s="115"/>
      <c r="HP23" s="115"/>
      <c r="HQ23" s="115"/>
      <c r="HR23" s="115"/>
      <c r="HS23" s="115"/>
      <c r="HT23" s="115"/>
      <c r="HU23" s="115"/>
      <c r="HV23" s="115"/>
      <c r="HW23" s="115"/>
      <c r="HX23" s="115"/>
      <c r="HY23" s="115"/>
      <c r="HZ23" s="115"/>
      <c r="IA23" s="115"/>
      <c r="IB23" s="115"/>
      <c r="IC23" s="115"/>
      <c r="ID23" s="115"/>
      <c r="IE23" s="115"/>
      <c r="IF23" s="115"/>
      <c r="IG23" s="115"/>
      <c r="IH23" s="115"/>
      <c r="II23" s="115"/>
      <c r="IJ23" s="115"/>
      <c r="IK23" s="115"/>
      <c r="IL23" s="115"/>
      <c r="IM23" s="115"/>
      <c r="IN23" s="115"/>
      <c r="IO23" s="115"/>
      <c r="IP23" s="115"/>
      <c r="IQ23" s="115"/>
      <c r="IR23" s="115"/>
      <c r="IS23" s="115"/>
      <c r="IT23" s="115"/>
      <c r="IU23" s="115"/>
      <c r="IV23" s="115"/>
      <c r="IW23" s="115"/>
      <c r="IX23" s="115"/>
      <c r="IY23" s="115"/>
      <c r="IZ23" s="115"/>
      <c r="JA23" s="115"/>
      <c r="JB23" s="115"/>
      <c r="JC23" s="115"/>
      <c r="JD23" s="115"/>
    </row>
    <row r="24" spans="1:264" s="43" customFormat="1" ht="12">
      <c r="A24" s="98">
        <v>23</v>
      </c>
      <c r="B24" s="99" t="s">
        <v>463</v>
      </c>
      <c r="C24" s="99" t="s">
        <v>464</v>
      </c>
      <c r="D24" s="99" t="str">
        <f t="shared" si="2"/>
        <v>块存储（均衡型-国产）服务器-TG225 B1</v>
      </c>
      <c r="E24" s="99" t="s">
        <v>116</v>
      </c>
      <c r="F24" s="101"/>
      <c r="G24" s="103">
        <v>151</v>
      </c>
      <c r="H24" s="104" t="s">
        <v>465</v>
      </c>
      <c r="I24" s="103"/>
      <c r="J24" s="104" t="s">
        <v>449</v>
      </c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6"/>
      <c r="X24" s="107"/>
      <c r="Y24" s="107"/>
      <c r="Z24" s="108">
        <v>101</v>
      </c>
      <c r="AA24" s="109" t="s">
        <v>466</v>
      </c>
      <c r="AB24" s="110" t="s">
        <v>376</v>
      </c>
      <c r="AC24" s="104" t="s">
        <v>377</v>
      </c>
      <c r="AD24" s="98"/>
      <c r="AE24" s="98"/>
      <c r="AF24" s="98"/>
      <c r="AG24" s="114"/>
      <c r="AH24" s="112"/>
      <c r="AI24" s="113" t="str">
        <f t="shared" si="0"/>
        <v>06</v>
      </c>
      <c r="AJ24" s="113" t="str">
        <f t="shared" si="3"/>
        <v>03列05</v>
      </c>
      <c r="AK24" s="113" t="str">
        <f t="shared" si="1"/>
        <v>02</v>
      </c>
      <c r="AL24" s="113" t="str">
        <f t="shared" si="4"/>
        <v>122</v>
      </c>
      <c r="AM24" s="112"/>
      <c r="AN24" s="204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5"/>
      <c r="BA24" s="115"/>
      <c r="BB24" s="115"/>
      <c r="BC24" s="115"/>
      <c r="BD24" s="115"/>
      <c r="BE24" s="115"/>
      <c r="BF24" s="115"/>
      <c r="BG24" s="115"/>
      <c r="BH24" s="115"/>
      <c r="BI24" s="115"/>
      <c r="BJ24" s="115"/>
      <c r="BK24" s="115"/>
      <c r="BL24" s="115"/>
      <c r="BM24" s="115"/>
      <c r="BN24" s="115"/>
      <c r="BO24" s="115"/>
      <c r="BP24" s="115"/>
      <c r="BQ24" s="115"/>
      <c r="BR24" s="115"/>
      <c r="BS24" s="115"/>
      <c r="BT24" s="115"/>
      <c r="BU24" s="115"/>
      <c r="BV24" s="115"/>
      <c r="BW24" s="115"/>
      <c r="BX24" s="115"/>
      <c r="BY24" s="115"/>
      <c r="BZ24" s="115"/>
      <c r="CA24" s="115"/>
      <c r="CB24" s="115"/>
      <c r="CC24" s="115"/>
      <c r="CD24" s="115"/>
      <c r="CE24" s="115"/>
      <c r="CF24" s="115"/>
      <c r="CG24" s="115"/>
      <c r="CH24" s="115"/>
      <c r="CI24" s="115"/>
      <c r="CJ24" s="115"/>
      <c r="CK24" s="115"/>
      <c r="CL24" s="115"/>
      <c r="CM24" s="115"/>
      <c r="CN24" s="115"/>
      <c r="CO24" s="115"/>
      <c r="CP24" s="115"/>
      <c r="CQ24" s="115"/>
      <c r="CR24" s="115"/>
      <c r="CS24" s="115"/>
      <c r="CT24" s="115"/>
      <c r="CU24" s="115"/>
      <c r="CV24" s="115"/>
      <c r="CW24" s="115"/>
      <c r="CX24" s="115"/>
      <c r="CY24" s="115"/>
      <c r="CZ24" s="115"/>
      <c r="DA24" s="115"/>
      <c r="DB24" s="115"/>
      <c r="DC24" s="115"/>
      <c r="DD24" s="115"/>
      <c r="DE24" s="115"/>
      <c r="DF24" s="115"/>
      <c r="DG24" s="115"/>
      <c r="DH24" s="115"/>
      <c r="DI24" s="115"/>
      <c r="DJ24" s="115"/>
      <c r="DK24" s="115"/>
      <c r="DL24" s="115"/>
      <c r="DM24" s="115"/>
      <c r="DN24" s="115"/>
      <c r="DO24" s="115"/>
      <c r="DP24" s="115"/>
      <c r="DQ24" s="115"/>
      <c r="DR24" s="115"/>
      <c r="DS24" s="115"/>
      <c r="DT24" s="115"/>
      <c r="DU24" s="115"/>
      <c r="DV24" s="115"/>
      <c r="DW24" s="115"/>
      <c r="DX24" s="115"/>
      <c r="DY24" s="115"/>
      <c r="DZ24" s="115"/>
      <c r="EA24" s="115"/>
      <c r="EB24" s="115"/>
      <c r="EC24" s="115"/>
      <c r="ED24" s="115"/>
      <c r="EE24" s="115"/>
      <c r="EF24" s="115"/>
      <c r="EG24" s="115"/>
      <c r="EH24" s="115"/>
      <c r="EI24" s="115"/>
      <c r="EJ24" s="115"/>
      <c r="EK24" s="115"/>
      <c r="EL24" s="115"/>
      <c r="EM24" s="115"/>
      <c r="EN24" s="115"/>
      <c r="EO24" s="115"/>
      <c r="EP24" s="115"/>
      <c r="EQ24" s="115"/>
      <c r="ER24" s="115"/>
      <c r="ES24" s="115"/>
      <c r="ET24" s="115"/>
      <c r="EU24" s="115"/>
      <c r="EV24" s="115"/>
      <c r="EW24" s="115"/>
      <c r="EX24" s="115"/>
      <c r="EY24" s="115"/>
      <c r="EZ24" s="115"/>
      <c r="FA24" s="115"/>
      <c r="FB24" s="115"/>
      <c r="FC24" s="115"/>
      <c r="FD24" s="115"/>
      <c r="FE24" s="115"/>
      <c r="FF24" s="115"/>
      <c r="FG24" s="115"/>
      <c r="FH24" s="115"/>
      <c r="FI24" s="115"/>
      <c r="FJ24" s="115"/>
      <c r="FK24" s="115"/>
      <c r="FL24" s="115"/>
      <c r="FM24" s="115"/>
      <c r="FN24" s="115"/>
      <c r="FO24" s="115"/>
      <c r="FP24" s="115"/>
      <c r="FQ24" s="115"/>
      <c r="FR24" s="115"/>
      <c r="FS24" s="115"/>
      <c r="FT24" s="115"/>
      <c r="FU24" s="115"/>
      <c r="FV24" s="115"/>
      <c r="FW24" s="115"/>
      <c r="FX24" s="115"/>
      <c r="FY24" s="115"/>
      <c r="FZ24" s="115"/>
      <c r="GA24" s="115"/>
      <c r="GB24" s="115"/>
      <c r="GC24" s="115"/>
      <c r="GD24" s="115"/>
      <c r="GE24" s="115"/>
      <c r="GF24" s="115"/>
      <c r="GG24" s="115"/>
      <c r="GH24" s="115"/>
      <c r="GI24" s="115"/>
      <c r="GJ24" s="115"/>
      <c r="GK24" s="115"/>
      <c r="GL24" s="115"/>
      <c r="GM24" s="115"/>
      <c r="GN24" s="115"/>
      <c r="GO24" s="115"/>
      <c r="GP24" s="115"/>
      <c r="GQ24" s="115"/>
      <c r="GR24" s="115"/>
      <c r="GS24" s="115"/>
      <c r="GT24" s="115"/>
      <c r="GU24" s="115"/>
      <c r="GV24" s="115"/>
      <c r="GW24" s="115"/>
      <c r="GX24" s="115"/>
      <c r="GY24" s="115"/>
      <c r="GZ24" s="115"/>
      <c r="HA24" s="115"/>
      <c r="HB24" s="115"/>
      <c r="HC24" s="115"/>
      <c r="HD24" s="115"/>
      <c r="HE24" s="115"/>
      <c r="HF24" s="115"/>
      <c r="HG24" s="115"/>
      <c r="HH24" s="115"/>
      <c r="HI24" s="115"/>
      <c r="HJ24" s="115"/>
      <c r="HK24" s="115"/>
      <c r="HL24" s="115"/>
      <c r="HM24" s="115"/>
      <c r="HN24" s="115"/>
      <c r="HO24" s="115"/>
      <c r="HP24" s="115"/>
      <c r="HQ24" s="115"/>
      <c r="HR24" s="115"/>
      <c r="HS24" s="115"/>
      <c r="HT24" s="115"/>
      <c r="HU24" s="115"/>
      <c r="HV24" s="115"/>
      <c r="HW24" s="115"/>
      <c r="HX24" s="115"/>
      <c r="HY24" s="115"/>
      <c r="HZ24" s="115"/>
      <c r="IA24" s="115"/>
      <c r="IB24" s="115"/>
      <c r="IC24" s="115"/>
      <c r="ID24" s="115"/>
      <c r="IE24" s="115"/>
      <c r="IF24" s="115"/>
      <c r="IG24" s="115"/>
      <c r="IH24" s="115"/>
      <c r="II24" s="115"/>
      <c r="IJ24" s="115"/>
      <c r="IK24" s="115"/>
      <c r="IL24" s="115"/>
      <c r="IM24" s="115"/>
      <c r="IN24" s="115"/>
      <c r="IO24" s="115"/>
      <c r="IP24" s="115"/>
      <c r="IQ24" s="115"/>
      <c r="IR24" s="115"/>
      <c r="IS24" s="115"/>
      <c r="IT24" s="115"/>
      <c r="IU24" s="115"/>
      <c r="IV24" s="115"/>
      <c r="IW24" s="115"/>
      <c r="IX24" s="115"/>
      <c r="IY24" s="115"/>
      <c r="IZ24" s="115"/>
      <c r="JA24" s="115"/>
      <c r="JB24" s="115"/>
      <c r="JC24" s="115"/>
      <c r="JD24" s="115"/>
    </row>
    <row r="25" spans="1:264" s="43" customFormat="1" ht="12">
      <c r="A25" s="98">
        <v>24</v>
      </c>
      <c r="B25" s="99" t="s">
        <v>467</v>
      </c>
      <c r="C25" s="99" t="s">
        <v>468</v>
      </c>
      <c r="D25" s="99" t="str">
        <f t="shared" si="2"/>
        <v>块存储（均衡型-国产）服务器-TG225 B1</v>
      </c>
      <c r="E25" s="99" t="s">
        <v>116</v>
      </c>
      <c r="F25" s="101"/>
      <c r="G25" s="103">
        <v>151</v>
      </c>
      <c r="H25" s="104" t="s">
        <v>469</v>
      </c>
      <c r="I25" s="103"/>
      <c r="J25" s="104" t="s">
        <v>449</v>
      </c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6"/>
      <c r="X25" s="107"/>
      <c r="Y25" s="107"/>
      <c r="Z25" s="108">
        <v>101</v>
      </c>
      <c r="AA25" s="109" t="s">
        <v>470</v>
      </c>
      <c r="AB25" s="110" t="s">
        <v>376</v>
      </c>
      <c r="AC25" s="104" t="s">
        <v>377</v>
      </c>
      <c r="AD25" s="98"/>
      <c r="AE25" s="98"/>
      <c r="AF25" s="98"/>
      <c r="AG25" s="114"/>
      <c r="AH25" s="112"/>
      <c r="AI25" s="113" t="str">
        <f t="shared" si="0"/>
        <v>09</v>
      </c>
      <c r="AJ25" s="113" t="str">
        <f t="shared" si="3"/>
        <v>03列05</v>
      </c>
      <c r="AK25" s="113" t="str">
        <f t="shared" si="1"/>
        <v>02</v>
      </c>
      <c r="AL25" s="113" t="str">
        <f t="shared" si="4"/>
        <v>122</v>
      </c>
      <c r="AM25" s="112"/>
      <c r="AN25" s="204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15"/>
      <c r="BB25" s="115"/>
      <c r="BC25" s="115"/>
      <c r="BD25" s="115"/>
      <c r="BE25" s="115"/>
      <c r="BF25" s="115"/>
      <c r="BG25" s="115"/>
      <c r="BH25" s="115"/>
      <c r="BI25" s="115"/>
      <c r="BJ25" s="115"/>
      <c r="BK25" s="115"/>
      <c r="BL25" s="115"/>
      <c r="BM25" s="115"/>
      <c r="BN25" s="115"/>
      <c r="BO25" s="115"/>
      <c r="BP25" s="115"/>
      <c r="BQ25" s="115"/>
      <c r="BR25" s="115"/>
      <c r="BS25" s="115"/>
      <c r="BT25" s="115"/>
      <c r="BU25" s="115"/>
      <c r="BV25" s="115"/>
      <c r="BW25" s="115"/>
      <c r="BX25" s="115"/>
      <c r="BY25" s="115"/>
      <c r="BZ25" s="115"/>
      <c r="CA25" s="115"/>
      <c r="CB25" s="115"/>
      <c r="CC25" s="115"/>
      <c r="CD25" s="115"/>
      <c r="CE25" s="115"/>
      <c r="CF25" s="115"/>
      <c r="CG25" s="115"/>
      <c r="CH25" s="115"/>
      <c r="CI25" s="115"/>
      <c r="CJ25" s="115"/>
      <c r="CK25" s="115"/>
      <c r="CL25" s="115"/>
      <c r="CM25" s="115"/>
      <c r="CN25" s="115"/>
      <c r="CO25" s="115"/>
      <c r="CP25" s="115"/>
      <c r="CQ25" s="115"/>
      <c r="CR25" s="115"/>
      <c r="CS25" s="115"/>
      <c r="CT25" s="115"/>
      <c r="CU25" s="115"/>
      <c r="CV25" s="115"/>
      <c r="CW25" s="115"/>
      <c r="CX25" s="115"/>
      <c r="CY25" s="115"/>
      <c r="CZ25" s="115"/>
      <c r="DA25" s="115"/>
      <c r="DB25" s="115"/>
      <c r="DC25" s="115"/>
      <c r="DD25" s="115"/>
      <c r="DE25" s="115"/>
      <c r="DF25" s="115"/>
      <c r="DG25" s="115"/>
      <c r="DH25" s="115"/>
      <c r="DI25" s="115"/>
      <c r="DJ25" s="115"/>
      <c r="DK25" s="115"/>
      <c r="DL25" s="115"/>
      <c r="DM25" s="115"/>
      <c r="DN25" s="115"/>
      <c r="DO25" s="115"/>
      <c r="DP25" s="115"/>
      <c r="DQ25" s="115"/>
      <c r="DR25" s="115"/>
      <c r="DS25" s="115"/>
      <c r="DT25" s="115"/>
      <c r="DU25" s="115"/>
      <c r="DV25" s="115"/>
      <c r="DW25" s="115"/>
      <c r="DX25" s="115"/>
      <c r="DY25" s="115"/>
      <c r="DZ25" s="115"/>
      <c r="EA25" s="115"/>
      <c r="EB25" s="115"/>
      <c r="EC25" s="115"/>
      <c r="ED25" s="115"/>
      <c r="EE25" s="115"/>
      <c r="EF25" s="115"/>
      <c r="EG25" s="115"/>
      <c r="EH25" s="115"/>
      <c r="EI25" s="115"/>
      <c r="EJ25" s="115"/>
      <c r="EK25" s="115"/>
      <c r="EL25" s="115"/>
      <c r="EM25" s="115"/>
      <c r="EN25" s="115"/>
      <c r="EO25" s="115"/>
      <c r="EP25" s="115"/>
      <c r="EQ25" s="115"/>
      <c r="ER25" s="115"/>
      <c r="ES25" s="115"/>
      <c r="ET25" s="115"/>
      <c r="EU25" s="115"/>
      <c r="EV25" s="115"/>
      <c r="EW25" s="115"/>
      <c r="EX25" s="115"/>
      <c r="EY25" s="115"/>
      <c r="EZ25" s="115"/>
      <c r="FA25" s="115"/>
      <c r="FB25" s="115"/>
      <c r="FC25" s="115"/>
      <c r="FD25" s="115"/>
      <c r="FE25" s="115"/>
      <c r="FF25" s="115"/>
      <c r="FG25" s="115"/>
      <c r="FH25" s="115"/>
      <c r="FI25" s="115"/>
      <c r="FJ25" s="115"/>
      <c r="FK25" s="115"/>
      <c r="FL25" s="115"/>
      <c r="FM25" s="115"/>
      <c r="FN25" s="115"/>
      <c r="FO25" s="115"/>
      <c r="FP25" s="115"/>
      <c r="FQ25" s="115"/>
      <c r="FR25" s="115"/>
      <c r="FS25" s="115"/>
      <c r="FT25" s="115"/>
      <c r="FU25" s="115"/>
      <c r="FV25" s="115"/>
      <c r="FW25" s="115"/>
      <c r="FX25" s="115"/>
      <c r="FY25" s="115"/>
      <c r="FZ25" s="115"/>
      <c r="GA25" s="115"/>
      <c r="GB25" s="115"/>
      <c r="GC25" s="115"/>
      <c r="GD25" s="115"/>
      <c r="GE25" s="115"/>
      <c r="GF25" s="115"/>
      <c r="GG25" s="115"/>
      <c r="GH25" s="115"/>
      <c r="GI25" s="115"/>
      <c r="GJ25" s="115"/>
      <c r="GK25" s="115"/>
      <c r="GL25" s="115"/>
      <c r="GM25" s="115"/>
      <c r="GN25" s="115"/>
      <c r="GO25" s="115"/>
      <c r="GP25" s="115"/>
      <c r="GQ25" s="115"/>
      <c r="GR25" s="115"/>
      <c r="GS25" s="115"/>
      <c r="GT25" s="115"/>
      <c r="GU25" s="115"/>
      <c r="GV25" s="115"/>
      <c r="GW25" s="115"/>
      <c r="GX25" s="115"/>
      <c r="GY25" s="115"/>
      <c r="GZ25" s="115"/>
      <c r="HA25" s="115"/>
      <c r="HB25" s="115"/>
      <c r="HC25" s="115"/>
      <c r="HD25" s="115"/>
      <c r="HE25" s="115"/>
      <c r="HF25" s="115"/>
      <c r="HG25" s="115"/>
      <c r="HH25" s="115"/>
      <c r="HI25" s="115"/>
      <c r="HJ25" s="115"/>
      <c r="HK25" s="115"/>
      <c r="HL25" s="115"/>
      <c r="HM25" s="115"/>
      <c r="HN25" s="115"/>
      <c r="HO25" s="115"/>
      <c r="HP25" s="115"/>
      <c r="HQ25" s="115"/>
      <c r="HR25" s="115"/>
      <c r="HS25" s="115"/>
      <c r="HT25" s="115"/>
      <c r="HU25" s="115"/>
      <c r="HV25" s="115"/>
      <c r="HW25" s="115"/>
      <c r="HX25" s="115"/>
      <c r="HY25" s="115"/>
      <c r="HZ25" s="115"/>
      <c r="IA25" s="115"/>
      <c r="IB25" s="115"/>
      <c r="IC25" s="115"/>
      <c r="ID25" s="115"/>
      <c r="IE25" s="115"/>
      <c r="IF25" s="115"/>
      <c r="IG25" s="115"/>
      <c r="IH25" s="115"/>
      <c r="II25" s="115"/>
      <c r="IJ25" s="115"/>
      <c r="IK25" s="115"/>
      <c r="IL25" s="115"/>
      <c r="IM25" s="115"/>
      <c r="IN25" s="115"/>
      <c r="IO25" s="115"/>
      <c r="IP25" s="115"/>
      <c r="IQ25" s="115"/>
      <c r="IR25" s="115"/>
      <c r="IS25" s="115"/>
      <c r="IT25" s="115"/>
      <c r="IU25" s="115"/>
      <c r="IV25" s="115"/>
      <c r="IW25" s="115"/>
      <c r="IX25" s="115"/>
      <c r="IY25" s="115"/>
      <c r="IZ25" s="115"/>
      <c r="JA25" s="115"/>
      <c r="JB25" s="115"/>
      <c r="JC25" s="115"/>
      <c r="JD25" s="115"/>
    </row>
    <row r="26" spans="1:264" s="43" customFormat="1" ht="12">
      <c r="A26" s="98">
        <v>25</v>
      </c>
      <c r="B26" s="99" t="s">
        <v>471</v>
      </c>
      <c r="C26" s="99" t="s">
        <v>472</v>
      </c>
      <c r="D26" s="99" t="str">
        <f t="shared" si="2"/>
        <v>块存储（性能型）服务器-TG225 B1</v>
      </c>
      <c r="E26" s="99" t="s">
        <v>116</v>
      </c>
      <c r="F26" s="101"/>
      <c r="G26" s="103">
        <v>151</v>
      </c>
      <c r="H26" s="104" t="s">
        <v>473</v>
      </c>
      <c r="I26" s="103"/>
      <c r="J26" s="104" t="s">
        <v>449</v>
      </c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6"/>
      <c r="X26" s="107"/>
      <c r="Y26" s="107"/>
      <c r="Z26" s="108">
        <v>101</v>
      </c>
      <c r="AA26" s="109" t="s">
        <v>474</v>
      </c>
      <c r="AB26" s="110" t="s">
        <v>376</v>
      </c>
      <c r="AC26" s="104" t="s">
        <v>377</v>
      </c>
      <c r="AD26" s="98"/>
      <c r="AE26" s="98"/>
      <c r="AF26" s="98"/>
      <c r="AG26" s="114"/>
      <c r="AH26" s="112"/>
      <c r="AI26" s="113" t="str">
        <f t="shared" si="0"/>
        <v>06</v>
      </c>
      <c r="AJ26" s="113" t="str">
        <f t="shared" si="3"/>
        <v>03列03</v>
      </c>
      <c r="AK26" s="113" t="str">
        <f t="shared" si="1"/>
        <v>02</v>
      </c>
      <c r="AL26" s="113" t="str">
        <f t="shared" si="4"/>
        <v>122</v>
      </c>
      <c r="AM26" s="112"/>
      <c r="AN26" s="204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115"/>
      <c r="BD26" s="115"/>
      <c r="BE26" s="115"/>
      <c r="BF26" s="115"/>
      <c r="BG26" s="115"/>
      <c r="BH26" s="115"/>
      <c r="BI26" s="115"/>
      <c r="BJ26" s="115"/>
      <c r="BK26" s="115"/>
      <c r="BL26" s="115"/>
      <c r="BM26" s="115"/>
      <c r="BN26" s="115"/>
      <c r="BO26" s="115"/>
      <c r="BP26" s="115"/>
      <c r="BQ26" s="115"/>
      <c r="BR26" s="115"/>
      <c r="BS26" s="115"/>
      <c r="BT26" s="115"/>
      <c r="BU26" s="115"/>
      <c r="BV26" s="115"/>
      <c r="BW26" s="115"/>
      <c r="BX26" s="115"/>
      <c r="BY26" s="115"/>
      <c r="BZ26" s="115"/>
      <c r="CA26" s="115"/>
      <c r="CB26" s="115"/>
      <c r="CC26" s="115"/>
      <c r="CD26" s="115"/>
      <c r="CE26" s="115"/>
      <c r="CF26" s="115"/>
      <c r="CG26" s="115"/>
      <c r="CH26" s="115"/>
      <c r="CI26" s="115"/>
      <c r="CJ26" s="115"/>
      <c r="CK26" s="115"/>
      <c r="CL26" s="115"/>
      <c r="CM26" s="115"/>
      <c r="CN26" s="115"/>
      <c r="CO26" s="115"/>
      <c r="CP26" s="115"/>
      <c r="CQ26" s="115"/>
      <c r="CR26" s="115"/>
      <c r="CS26" s="115"/>
      <c r="CT26" s="115"/>
      <c r="CU26" s="115"/>
      <c r="CV26" s="115"/>
      <c r="CW26" s="115"/>
      <c r="CX26" s="115"/>
      <c r="CY26" s="115"/>
      <c r="CZ26" s="115"/>
      <c r="DA26" s="115"/>
      <c r="DB26" s="115"/>
      <c r="DC26" s="115"/>
      <c r="DD26" s="115"/>
      <c r="DE26" s="115"/>
      <c r="DF26" s="115"/>
      <c r="DG26" s="115"/>
      <c r="DH26" s="115"/>
      <c r="DI26" s="115"/>
      <c r="DJ26" s="115"/>
      <c r="DK26" s="115"/>
      <c r="DL26" s="115"/>
      <c r="DM26" s="115"/>
      <c r="DN26" s="115"/>
      <c r="DO26" s="115"/>
      <c r="DP26" s="115"/>
      <c r="DQ26" s="115"/>
      <c r="DR26" s="115"/>
      <c r="DS26" s="115"/>
      <c r="DT26" s="115"/>
      <c r="DU26" s="115"/>
      <c r="DV26" s="115"/>
      <c r="DW26" s="115"/>
      <c r="DX26" s="115"/>
      <c r="DY26" s="115"/>
      <c r="DZ26" s="115"/>
      <c r="EA26" s="115"/>
      <c r="EB26" s="115"/>
      <c r="EC26" s="115"/>
      <c r="ED26" s="115"/>
      <c r="EE26" s="115"/>
      <c r="EF26" s="115"/>
      <c r="EG26" s="115"/>
      <c r="EH26" s="115"/>
      <c r="EI26" s="115"/>
      <c r="EJ26" s="115"/>
      <c r="EK26" s="115"/>
      <c r="EL26" s="115"/>
      <c r="EM26" s="115"/>
      <c r="EN26" s="115"/>
      <c r="EO26" s="115"/>
      <c r="EP26" s="115"/>
      <c r="EQ26" s="115"/>
      <c r="ER26" s="115"/>
      <c r="ES26" s="115"/>
      <c r="ET26" s="115"/>
      <c r="EU26" s="115"/>
      <c r="EV26" s="115"/>
      <c r="EW26" s="115"/>
      <c r="EX26" s="115"/>
      <c r="EY26" s="115"/>
      <c r="EZ26" s="115"/>
      <c r="FA26" s="115"/>
      <c r="FB26" s="115"/>
      <c r="FC26" s="115"/>
      <c r="FD26" s="115"/>
      <c r="FE26" s="115"/>
      <c r="FF26" s="115"/>
      <c r="FG26" s="115"/>
      <c r="FH26" s="115"/>
      <c r="FI26" s="115"/>
      <c r="FJ26" s="115"/>
      <c r="FK26" s="115"/>
      <c r="FL26" s="115"/>
      <c r="FM26" s="115"/>
      <c r="FN26" s="115"/>
      <c r="FO26" s="115"/>
      <c r="FP26" s="115"/>
      <c r="FQ26" s="115"/>
      <c r="FR26" s="115"/>
      <c r="FS26" s="115"/>
      <c r="FT26" s="115"/>
      <c r="FU26" s="115"/>
      <c r="FV26" s="115"/>
      <c r="FW26" s="115"/>
      <c r="FX26" s="115"/>
      <c r="FY26" s="115"/>
      <c r="FZ26" s="115"/>
      <c r="GA26" s="115"/>
      <c r="GB26" s="115"/>
      <c r="GC26" s="115"/>
      <c r="GD26" s="115"/>
      <c r="GE26" s="115"/>
      <c r="GF26" s="115"/>
      <c r="GG26" s="115"/>
      <c r="GH26" s="115"/>
      <c r="GI26" s="115"/>
      <c r="GJ26" s="115"/>
      <c r="GK26" s="115"/>
      <c r="GL26" s="115"/>
      <c r="GM26" s="115"/>
      <c r="GN26" s="115"/>
      <c r="GO26" s="115"/>
      <c r="GP26" s="115"/>
      <c r="GQ26" s="115"/>
      <c r="GR26" s="115"/>
      <c r="GS26" s="115"/>
      <c r="GT26" s="115"/>
      <c r="GU26" s="115"/>
      <c r="GV26" s="115"/>
      <c r="GW26" s="115"/>
      <c r="GX26" s="115"/>
      <c r="GY26" s="115"/>
      <c r="GZ26" s="115"/>
      <c r="HA26" s="115"/>
      <c r="HB26" s="115"/>
      <c r="HC26" s="115"/>
      <c r="HD26" s="115"/>
      <c r="HE26" s="115"/>
      <c r="HF26" s="115"/>
      <c r="HG26" s="115"/>
      <c r="HH26" s="115"/>
      <c r="HI26" s="115"/>
      <c r="HJ26" s="115"/>
      <c r="HK26" s="115"/>
      <c r="HL26" s="115"/>
      <c r="HM26" s="115"/>
      <c r="HN26" s="115"/>
      <c r="HO26" s="115"/>
      <c r="HP26" s="115"/>
      <c r="HQ26" s="115"/>
      <c r="HR26" s="115"/>
      <c r="HS26" s="115"/>
      <c r="HT26" s="115"/>
      <c r="HU26" s="115"/>
      <c r="HV26" s="115"/>
      <c r="HW26" s="115"/>
      <c r="HX26" s="115"/>
      <c r="HY26" s="115"/>
      <c r="HZ26" s="115"/>
      <c r="IA26" s="115"/>
      <c r="IB26" s="115"/>
      <c r="IC26" s="115"/>
      <c r="ID26" s="115"/>
      <c r="IE26" s="115"/>
      <c r="IF26" s="115"/>
      <c r="IG26" s="115"/>
      <c r="IH26" s="115"/>
      <c r="II26" s="115"/>
      <c r="IJ26" s="115"/>
      <c r="IK26" s="115"/>
      <c r="IL26" s="115"/>
      <c r="IM26" s="115"/>
      <c r="IN26" s="115"/>
      <c r="IO26" s="115"/>
      <c r="IP26" s="115"/>
      <c r="IQ26" s="115"/>
      <c r="IR26" s="115"/>
      <c r="IS26" s="115"/>
      <c r="IT26" s="115"/>
      <c r="IU26" s="115"/>
      <c r="IV26" s="115"/>
      <c r="IW26" s="115"/>
      <c r="IX26" s="115"/>
      <c r="IY26" s="115"/>
      <c r="IZ26" s="115"/>
      <c r="JA26" s="115"/>
      <c r="JB26" s="115"/>
      <c r="JC26" s="115"/>
      <c r="JD26" s="115"/>
    </row>
    <row r="27" spans="1:264" s="43" customFormat="1" ht="12">
      <c r="A27" s="98">
        <v>26</v>
      </c>
      <c r="B27" s="99" t="s">
        <v>475</v>
      </c>
      <c r="C27" s="99" t="s">
        <v>476</v>
      </c>
      <c r="D27" s="99" t="str">
        <f t="shared" si="2"/>
        <v>块存储（性能型）服务器-TG225 B1</v>
      </c>
      <c r="E27" s="99" t="s">
        <v>116</v>
      </c>
      <c r="F27" s="101"/>
      <c r="G27" s="103">
        <v>151</v>
      </c>
      <c r="H27" s="104" t="s">
        <v>477</v>
      </c>
      <c r="I27" s="103"/>
      <c r="J27" s="104" t="s">
        <v>449</v>
      </c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6"/>
      <c r="X27" s="107"/>
      <c r="Y27" s="107"/>
      <c r="Z27" s="108">
        <v>101</v>
      </c>
      <c r="AA27" s="109" t="s">
        <v>478</v>
      </c>
      <c r="AB27" s="110" t="s">
        <v>376</v>
      </c>
      <c r="AC27" s="104" t="s">
        <v>377</v>
      </c>
      <c r="AD27" s="98"/>
      <c r="AE27" s="98"/>
      <c r="AF27" s="98"/>
      <c r="AG27" s="114"/>
      <c r="AH27" s="112"/>
      <c r="AI27" s="113" t="str">
        <f t="shared" si="0"/>
        <v>09</v>
      </c>
      <c r="AJ27" s="113" t="str">
        <f t="shared" si="3"/>
        <v>03列03</v>
      </c>
      <c r="AK27" s="113" t="str">
        <f t="shared" si="1"/>
        <v>02</v>
      </c>
      <c r="AL27" s="113" t="str">
        <f t="shared" si="4"/>
        <v>122</v>
      </c>
      <c r="AM27" s="112"/>
      <c r="AN27" s="204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5"/>
      <c r="BA27" s="115"/>
      <c r="BB27" s="115"/>
      <c r="BC27" s="115"/>
      <c r="BD27" s="115"/>
      <c r="BE27" s="115"/>
      <c r="BF27" s="115"/>
      <c r="BG27" s="115"/>
      <c r="BH27" s="115"/>
      <c r="BI27" s="115"/>
      <c r="BJ27" s="115"/>
      <c r="BK27" s="115"/>
      <c r="BL27" s="115"/>
      <c r="BM27" s="115"/>
      <c r="BN27" s="115"/>
      <c r="BO27" s="115"/>
      <c r="BP27" s="115"/>
      <c r="BQ27" s="115"/>
      <c r="BR27" s="115"/>
      <c r="BS27" s="115"/>
      <c r="BT27" s="115"/>
      <c r="BU27" s="115"/>
      <c r="BV27" s="115"/>
      <c r="BW27" s="115"/>
      <c r="BX27" s="115"/>
      <c r="BY27" s="115"/>
      <c r="BZ27" s="115"/>
      <c r="CA27" s="115"/>
      <c r="CB27" s="115"/>
      <c r="CC27" s="115"/>
      <c r="CD27" s="115"/>
      <c r="CE27" s="115"/>
      <c r="CF27" s="115"/>
      <c r="CG27" s="115"/>
      <c r="CH27" s="115"/>
      <c r="CI27" s="115"/>
      <c r="CJ27" s="115"/>
      <c r="CK27" s="115"/>
      <c r="CL27" s="115"/>
      <c r="CM27" s="115"/>
      <c r="CN27" s="115"/>
      <c r="CO27" s="115"/>
      <c r="CP27" s="115"/>
      <c r="CQ27" s="115"/>
      <c r="CR27" s="115"/>
      <c r="CS27" s="115"/>
      <c r="CT27" s="115"/>
      <c r="CU27" s="115"/>
      <c r="CV27" s="115"/>
      <c r="CW27" s="115"/>
      <c r="CX27" s="115"/>
      <c r="CY27" s="115"/>
      <c r="CZ27" s="115"/>
      <c r="DA27" s="115"/>
      <c r="DB27" s="115"/>
      <c r="DC27" s="115"/>
      <c r="DD27" s="115"/>
      <c r="DE27" s="115"/>
      <c r="DF27" s="115"/>
      <c r="DG27" s="115"/>
      <c r="DH27" s="115"/>
      <c r="DI27" s="115"/>
      <c r="DJ27" s="115"/>
      <c r="DK27" s="115"/>
      <c r="DL27" s="115"/>
      <c r="DM27" s="115"/>
      <c r="DN27" s="115"/>
      <c r="DO27" s="115"/>
      <c r="DP27" s="115"/>
      <c r="DQ27" s="115"/>
      <c r="DR27" s="115"/>
      <c r="DS27" s="115"/>
      <c r="DT27" s="115"/>
      <c r="DU27" s="115"/>
      <c r="DV27" s="115"/>
      <c r="DW27" s="115"/>
      <c r="DX27" s="115"/>
      <c r="DY27" s="115"/>
      <c r="DZ27" s="115"/>
      <c r="EA27" s="115"/>
      <c r="EB27" s="115"/>
      <c r="EC27" s="115"/>
      <c r="ED27" s="115"/>
      <c r="EE27" s="115"/>
      <c r="EF27" s="115"/>
      <c r="EG27" s="115"/>
      <c r="EH27" s="115"/>
      <c r="EI27" s="115"/>
      <c r="EJ27" s="115"/>
      <c r="EK27" s="115"/>
      <c r="EL27" s="115"/>
      <c r="EM27" s="115"/>
      <c r="EN27" s="115"/>
      <c r="EO27" s="115"/>
      <c r="EP27" s="115"/>
      <c r="EQ27" s="115"/>
      <c r="ER27" s="115"/>
      <c r="ES27" s="115"/>
      <c r="ET27" s="115"/>
      <c r="EU27" s="115"/>
      <c r="EV27" s="115"/>
      <c r="EW27" s="115"/>
      <c r="EX27" s="115"/>
      <c r="EY27" s="115"/>
      <c r="EZ27" s="115"/>
      <c r="FA27" s="115"/>
      <c r="FB27" s="115"/>
      <c r="FC27" s="115"/>
      <c r="FD27" s="115"/>
      <c r="FE27" s="115"/>
      <c r="FF27" s="115"/>
      <c r="FG27" s="115"/>
      <c r="FH27" s="115"/>
      <c r="FI27" s="115"/>
      <c r="FJ27" s="115"/>
      <c r="FK27" s="115"/>
      <c r="FL27" s="115"/>
      <c r="FM27" s="115"/>
      <c r="FN27" s="115"/>
      <c r="FO27" s="115"/>
      <c r="FP27" s="115"/>
      <c r="FQ27" s="115"/>
      <c r="FR27" s="115"/>
      <c r="FS27" s="115"/>
      <c r="FT27" s="115"/>
      <c r="FU27" s="115"/>
      <c r="FV27" s="115"/>
      <c r="FW27" s="115"/>
      <c r="FX27" s="115"/>
      <c r="FY27" s="115"/>
      <c r="FZ27" s="115"/>
      <c r="GA27" s="115"/>
      <c r="GB27" s="115"/>
      <c r="GC27" s="115"/>
      <c r="GD27" s="115"/>
      <c r="GE27" s="115"/>
      <c r="GF27" s="115"/>
      <c r="GG27" s="115"/>
      <c r="GH27" s="115"/>
      <c r="GI27" s="115"/>
      <c r="GJ27" s="115"/>
      <c r="GK27" s="115"/>
      <c r="GL27" s="115"/>
      <c r="GM27" s="115"/>
      <c r="GN27" s="115"/>
      <c r="GO27" s="115"/>
      <c r="GP27" s="115"/>
      <c r="GQ27" s="115"/>
      <c r="GR27" s="115"/>
      <c r="GS27" s="115"/>
      <c r="GT27" s="115"/>
      <c r="GU27" s="115"/>
      <c r="GV27" s="115"/>
      <c r="GW27" s="115"/>
      <c r="GX27" s="115"/>
      <c r="GY27" s="115"/>
      <c r="GZ27" s="115"/>
      <c r="HA27" s="115"/>
      <c r="HB27" s="115"/>
      <c r="HC27" s="115"/>
      <c r="HD27" s="115"/>
      <c r="HE27" s="115"/>
      <c r="HF27" s="115"/>
      <c r="HG27" s="115"/>
      <c r="HH27" s="115"/>
      <c r="HI27" s="115"/>
      <c r="HJ27" s="115"/>
      <c r="HK27" s="115"/>
      <c r="HL27" s="115"/>
      <c r="HM27" s="115"/>
      <c r="HN27" s="115"/>
      <c r="HO27" s="115"/>
      <c r="HP27" s="115"/>
      <c r="HQ27" s="115"/>
      <c r="HR27" s="115"/>
      <c r="HS27" s="115"/>
      <c r="HT27" s="115"/>
      <c r="HU27" s="115"/>
      <c r="HV27" s="115"/>
      <c r="HW27" s="115"/>
      <c r="HX27" s="115"/>
      <c r="HY27" s="115"/>
      <c r="HZ27" s="115"/>
      <c r="IA27" s="115"/>
      <c r="IB27" s="115"/>
      <c r="IC27" s="115"/>
      <c r="ID27" s="115"/>
      <c r="IE27" s="115"/>
      <c r="IF27" s="115"/>
      <c r="IG27" s="115"/>
      <c r="IH27" s="115"/>
      <c r="II27" s="115"/>
      <c r="IJ27" s="115"/>
      <c r="IK27" s="115"/>
      <c r="IL27" s="115"/>
      <c r="IM27" s="115"/>
      <c r="IN27" s="115"/>
      <c r="IO27" s="115"/>
      <c r="IP27" s="115"/>
      <c r="IQ27" s="115"/>
      <c r="IR27" s="115"/>
      <c r="IS27" s="115"/>
      <c r="IT27" s="115"/>
      <c r="IU27" s="115"/>
      <c r="IV27" s="115"/>
      <c r="IW27" s="115"/>
      <c r="IX27" s="115"/>
      <c r="IY27" s="115"/>
      <c r="IZ27" s="115"/>
      <c r="JA27" s="115"/>
      <c r="JB27" s="115"/>
      <c r="JC27" s="115"/>
      <c r="JD27" s="115"/>
    </row>
    <row r="28" spans="1:264" s="43" customFormat="1" ht="12">
      <c r="A28" s="98">
        <v>27</v>
      </c>
      <c r="B28" s="99" t="s">
        <v>479</v>
      </c>
      <c r="C28" s="99" t="s">
        <v>480</v>
      </c>
      <c r="D28" s="99" t="str">
        <f t="shared" si="2"/>
        <v>块存储（性能型）服务器-TG225 B1</v>
      </c>
      <c r="E28" s="99" t="s">
        <v>116</v>
      </c>
      <c r="F28" s="101"/>
      <c r="G28" s="103">
        <v>151</v>
      </c>
      <c r="H28" s="104" t="s">
        <v>481</v>
      </c>
      <c r="I28" s="103"/>
      <c r="J28" s="104" t="s">
        <v>449</v>
      </c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6"/>
      <c r="X28" s="107"/>
      <c r="Y28" s="107"/>
      <c r="Z28" s="108">
        <v>101</v>
      </c>
      <c r="AA28" s="109" t="s">
        <v>482</v>
      </c>
      <c r="AB28" s="110" t="s">
        <v>376</v>
      </c>
      <c r="AC28" s="104" t="s">
        <v>377</v>
      </c>
      <c r="AD28" s="98"/>
      <c r="AE28" s="98"/>
      <c r="AF28" s="98"/>
      <c r="AG28" s="114"/>
      <c r="AH28" s="112"/>
      <c r="AI28" s="113" t="str">
        <f t="shared" si="0"/>
        <v>12</v>
      </c>
      <c r="AJ28" s="113" t="str">
        <f t="shared" si="3"/>
        <v>03列03</v>
      </c>
      <c r="AK28" s="113" t="str">
        <f t="shared" si="1"/>
        <v>02</v>
      </c>
      <c r="AL28" s="113" t="str">
        <f t="shared" si="4"/>
        <v>122</v>
      </c>
      <c r="AM28" s="112"/>
      <c r="AN28" s="204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5"/>
      <c r="BA28" s="115"/>
      <c r="BB28" s="115"/>
      <c r="BC28" s="115"/>
      <c r="BD28" s="115"/>
      <c r="BE28" s="115"/>
      <c r="BF28" s="115"/>
      <c r="BG28" s="115"/>
      <c r="BH28" s="115"/>
      <c r="BI28" s="115"/>
      <c r="BJ28" s="115"/>
      <c r="BK28" s="115"/>
      <c r="BL28" s="115"/>
      <c r="BM28" s="115"/>
      <c r="BN28" s="115"/>
      <c r="BO28" s="115"/>
      <c r="BP28" s="115"/>
      <c r="BQ28" s="115"/>
      <c r="BR28" s="115"/>
      <c r="BS28" s="115"/>
      <c r="BT28" s="115"/>
      <c r="BU28" s="115"/>
      <c r="BV28" s="115"/>
      <c r="BW28" s="115"/>
      <c r="BX28" s="115"/>
      <c r="BY28" s="115"/>
      <c r="BZ28" s="115"/>
      <c r="CA28" s="115"/>
      <c r="CB28" s="115"/>
      <c r="CC28" s="115"/>
      <c r="CD28" s="115"/>
      <c r="CE28" s="115"/>
      <c r="CF28" s="115"/>
      <c r="CG28" s="115"/>
      <c r="CH28" s="115"/>
      <c r="CI28" s="115"/>
      <c r="CJ28" s="115"/>
      <c r="CK28" s="115"/>
      <c r="CL28" s="115"/>
      <c r="CM28" s="115"/>
      <c r="CN28" s="115"/>
      <c r="CO28" s="115"/>
      <c r="CP28" s="115"/>
      <c r="CQ28" s="115"/>
      <c r="CR28" s="115"/>
      <c r="CS28" s="115"/>
      <c r="CT28" s="115"/>
      <c r="CU28" s="115"/>
      <c r="CV28" s="115"/>
      <c r="CW28" s="115"/>
      <c r="CX28" s="115"/>
      <c r="CY28" s="115"/>
      <c r="CZ28" s="115"/>
      <c r="DA28" s="115"/>
      <c r="DB28" s="115"/>
      <c r="DC28" s="115"/>
      <c r="DD28" s="115"/>
      <c r="DE28" s="115"/>
      <c r="DF28" s="115"/>
      <c r="DG28" s="115"/>
      <c r="DH28" s="115"/>
      <c r="DI28" s="115"/>
      <c r="DJ28" s="115"/>
      <c r="DK28" s="115"/>
      <c r="DL28" s="115"/>
      <c r="DM28" s="115"/>
      <c r="DN28" s="115"/>
      <c r="DO28" s="115"/>
      <c r="DP28" s="115"/>
      <c r="DQ28" s="115"/>
      <c r="DR28" s="115"/>
      <c r="DS28" s="115"/>
      <c r="DT28" s="115"/>
      <c r="DU28" s="115"/>
      <c r="DV28" s="115"/>
      <c r="DW28" s="115"/>
      <c r="DX28" s="115"/>
      <c r="DY28" s="115"/>
      <c r="DZ28" s="115"/>
      <c r="EA28" s="115"/>
      <c r="EB28" s="115"/>
      <c r="EC28" s="115"/>
      <c r="ED28" s="115"/>
      <c r="EE28" s="115"/>
      <c r="EF28" s="115"/>
      <c r="EG28" s="115"/>
      <c r="EH28" s="115"/>
      <c r="EI28" s="115"/>
      <c r="EJ28" s="115"/>
      <c r="EK28" s="115"/>
      <c r="EL28" s="115"/>
      <c r="EM28" s="115"/>
      <c r="EN28" s="115"/>
      <c r="EO28" s="115"/>
      <c r="EP28" s="115"/>
      <c r="EQ28" s="115"/>
      <c r="ER28" s="115"/>
      <c r="ES28" s="115"/>
      <c r="ET28" s="115"/>
      <c r="EU28" s="115"/>
      <c r="EV28" s="115"/>
      <c r="EW28" s="115"/>
      <c r="EX28" s="115"/>
      <c r="EY28" s="115"/>
      <c r="EZ28" s="115"/>
      <c r="FA28" s="115"/>
      <c r="FB28" s="115"/>
      <c r="FC28" s="115"/>
      <c r="FD28" s="115"/>
      <c r="FE28" s="115"/>
      <c r="FF28" s="115"/>
      <c r="FG28" s="115"/>
      <c r="FH28" s="115"/>
      <c r="FI28" s="115"/>
      <c r="FJ28" s="115"/>
      <c r="FK28" s="115"/>
      <c r="FL28" s="115"/>
      <c r="FM28" s="115"/>
      <c r="FN28" s="115"/>
      <c r="FO28" s="115"/>
      <c r="FP28" s="115"/>
      <c r="FQ28" s="115"/>
      <c r="FR28" s="115"/>
      <c r="FS28" s="115"/>
      <c r="FT28" s="115"/>
      <c r="FU28" s="115"/>
      <c r="FV28" s="115"/>
      <c r="FW28" s="115"/>
      <c r="FX28" s="115"/>
      <c r="FY28" s="115"/>
      <c r="FZ28" s="115"/>
      <c r="GA28" s="115"/>
      <c r="GB28" s="115"/>
      <c r="GC28" s="115"/>
      <c r="GD28" s="115"/>
      <c r="GE28" s="115"/>
      <c r="GF28" s="115"/>
      <c r="GG28" s="115"/>
      <c r="GH28" s="115"/>
      <c r="GI28" s="115"/>
      <c r="GJ28" s="115"/>
      <c r="GK28" s="115"/>
      <c r="GL28" s="115"/>
      <c r="GM28" s="115"/>
      <c r="GN28" s="115"/>
      <c r="GO28" s="115"/>
      <c r="GP28" s="115"/>
      <c r="GQ28" s="115"/>
      <c r="GR28" s="115"/>
      <c r="GS28" s="115"/>
      <c r="GT28" s="115"/>
      <c r="GU28" s="115"/>
      <c r="GV28" s="115"/>
      <c r="GW28" s="115"/>
      <c r="GX28" s="115"/>
      <c r="GY28" s="115"/>
      <c r="GZ28" s="115"/>
      <c r="HA28" s="115"/>
      <c r="HB28" s="115"/>
      <c r="HC28" s="115"/>
      <c r="HD28" s="115"/>
      <c r="HE28" s="115"/>
      <c r="HF28" s="115"/>
      <c r="HG28" s="115"/>
      <c r="HH28" s="115"/>
      <c r="HI28" s="115"/>
      <c r="HJ28" s="115"/>
      <c r="HK28" s="115"/>
      <c r="HL28" s="115"/>
      <c r="HM28" s="115"/>
      <c r="HN28" s="115"/>
      <c r="HO28" s="115"/>
      <c r="HP28" s="115"/>
      <c r="HQ28" s="115"/>
      <c r="HR28" s="115"/>
      <c r="HS28" s="115"/>
      <c r="HT28" s="115"/>
      <c r="HU28" s="115"/>
      <c r="HV28" s="115"/>
      <c r="HW28" s="115"/>
      <c r="HX28" s="115"/>
      <c r="HY28" s="115"/>
      <c r="HZ28" s="115"/>
      <c r="IA28" s="115"/>
      <c r="IB28" s="115"/>
      <c r="IC28" s="115"/>
      <c r="ID28" s="115"/>
      <c r="IE28" s="115"/>
      <c r="IF28" s="115"/>
      <c r="IG28" s="115"/>
      <c r="IH28" s="115"/>
      <c r="II28" s="115"/>
      <c r="IJ28" s="115"/>
      <c r="IK28" s="115"/>
      <c r="IL28" s="115"/>
      <c r="IM28" s="115"/>
      <c r="IN28" s="115"/>
      <c r="IO28" s="115"/>
      <c r="IP28" s="115"/>
      <c r="IQ28" s="115"/>
      <c r="IR28" s="115"/>
      <c r="IS28" s="115"/>
      <c r="IT28" s="115"/>
      <c r="IU28" s="115"/>
      <c r="IV28" s="115"/>
      <c r="IW28" s="115"/>
      <c r="IX28" s="115"/>
      <c r="IY28" s="115"/>
      <c r="IZ28" s="115"/>
      <c r="JA28" s="115"/>
      <c r="JB28" s="115"/>
      <c r="JC28" s="115"/>
      <c r="JD28" s="115"/>
    </row>
    <row r="29" spans="1:264" s="43" customFormat="1" ht="12">
      <c r="A29" s="98">
        <v>28</v>
      </c>
      <c r="B29" s="99" t="s">
        <v>483</v>
      </c>
      <c r="C29" s="99" t="s">
        <v>484</v>
      </c>
      <c r="D29" s="99" t="str">
        <f t="shared" si="2"/>
        <v>块存储（性能型）服务器-TG225 B1</v>
      </c>
      <c r="E29" s="99" t="s">
        <v>116</v>
      </c>
      <c r="F29" s="101"/>
      <c r="G29" s="103">
        <v>151</v>
      </c>
      <c r="H29" s="104" t="s">
        <v>485</v>
      </c>
      <c r="I29" s="103"/>
      <c r="J29" s="104" t="s">
        <v>449</v>
      </c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6"/>
      <c r="X29" s="107"/>
      <c r="Y29" s="107"/>
      <c r="Z29" s="108">
        <v>101</v>
      </c>
      <c r="AA29" s="109" t="s">
        <v>486</v>
      </c>
      <c r="AB29" s="110" t="s">
        <v>376</v>
      </c>
      <c r="AC29" s="104" t="s">
        <v>377</v>
      </c>
      <c r="AD29" s="98"/>
      <c r="AE29" s="98"/>
      <c r="AF29" s="98"/>
      <c r="AG29" s="114"/>
      <c r="AH29" s="112"/>
      <c r="AI29" s="113" t="str">
        <f t="shared" si="0"/>
        <v>15</v>
      </c>
      <c r="AJ29" s="113" t="str">
        <f t="shared" si="3"/>
        <v>03列03</v>
      </c>
      <c r="AK29" s="113" t="str">
        <f t="shared" si="1"/>
        <v>02</v>
      </c>
      <c r="AL29" s="113" t="str">
        <f t="shared" si="4"/>
        <v>122</v>
      </c>
      <c r="AM29" s="112"/>
      <c r="AN29" s="204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5"/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R29" s="115"/>
      <c r="BS29" s="115"/>
      <c r="BT29" s="115"/>
      <c r="BU29" s="115"/>
      <c r="BV29" s="115"/>
      <c r="BW29" s="115"/>
      <c r="BX29" s="115"/>
      <c r="BY29" s="115"/>
      <c r="BZ29" s="115"/>
      <c r="CA29" s="115"/>
      <c r="CB29" s="115"/>
      <c r="CC29" s="115"/>
      <c r="CD29" s="115"/>
      <c r="CE29" s="115"/>
      <c r="CF29" s="115"/>
      <c r="CG29" s="115"/>
      <c r="CH29" s="115"/>
      <c r="CI29" s="115"/>
      <c r="CJ29" s="115"/>
      <c r="CK29" s="115"/>
      <c r="CL29" s="115"/>
      <c r="CM29" s="115"/>
      <c r="CN29" s="115"/>
      <c r="CO29" s="115"/>
      <c r="CP29" s="115"/>
      <c r="CQ29" s="115"/>
      <c r="CR29" s="115"/>
      <c r="CS29" s="115"/>
      <c r="CT29" s="115"/>
      <c r="CU29" s="115"/>
      <c r="CV29" s="115"/>
      <c r="CW29" s="115"/>
      <c r="CX29" s="115"/>
      <c r="CY29" s="115"/>
      <c r="CZ29" s="115"/>
      <c r="DA29" s="115"/>
      <c r="DB29" s="115"/>
      <c r="DC29" s="115"/>
      <c r="DD29" s="115"/>
      <c r="DE29" s="115"/>
      <c r="DF29" s="115"/>
      <c r="DG29" s="115"/>
      <c r="DH29" s="115"/>
      <c r="DI29" s="115"/>
      <c r="DJ29" s="115"/>
      <c r="DK29" s="115"/>
      <c r="DL29" s="115"/>
      <c r="DM29" s="115"/>
      <c r="DN29" s="115"/>
      <c r="DO29" s="115"/>
      <c r="DP29" s="115"/>
      <c r="DQ29" s="115"/>
      <c r="DR29" s="115"/>
      <c r="DS29" s="115"/>
      <c r="DT29" s="115"/>
      <c r="DU29" s="115"/>
      <c r="DV29" s="115"/>
      <c r="DW29" s="115"/>
      <c r="DX29" s="115"/>
      <c r="DY29" s="115"/>
      <c r="DZ29" s="115"/>
      <c r="EA29" s="115"/>
      <c r="EB29" s="115"/>
      <c r="EC29" s="115"/>
      <c r="ED29" s="115"/>
      <c r="EE29" s="115"/>
      <c r="EF29" s="115"/>
      <c r="EG29" s="115"/>
      <c r="EH29" s="115"/>
      <c r="EI29" s="115"/>
      <c r="EJ29" s="115"/>
      <c r="EK29" s="115"/>
      <c r="EL29" s="115"/>
      <c r="EM29" s="115"/>
      <c r="EN29" s="115"/>
      <c r="EO29" s="115"/>
      <c r="EP29" s="115"/>
      <c r="EQ29" s="115"/>
      <c r="ER29" s="115"/>
      <c r="ES29" s="115"/>
      <c r="ET29" s="115"/>
      <c r="EU29" s="115"/>
      <c r="EV29" s="115"/>
      <c r="EW29" s="115"/>
      <c r="EX29" s="115"/>
      <c r="EY29" s="115"/>
      <c r="EZ29" s="115"/>
      <c r="FA29" s="115"/>
      <c r="FB29" s="115"/>
      <c r="FC29" s="115"/>
      <c r="FD29" s="115"/>
      <c r="FE29" s="115"/>
      <c r="FF29" s="115"/>
      <c r="FG29" s="115"/>
      <c r="FH29" s="115"/>
      <c r="FI29" s="115"/>
      <c r="FJ29" s="115"/>
      <c r="FK29" s="115"/>
      <c r="FL29" s="115"/>
      <c r="FM29" s="115"/>
      <c r="FN29" s="115"/>
      <c r="FO29" s="115"/>
      <c r="FP29" s="115"/>
      <c r="FQ29" s="115"/>
      <c r="FR29" s="115"/>
      <c r="FS29" s="115"/>
      <c r="FT29" s="115"/>
      <c r="FU29" s="115"/>
      <c r="FV29" s="115"/>
      <c r="FW29" s="115"/>
      <c r="FX29" s="115"/>
      <c r="FY29" s="115"/>
      <c r="FZ29" s="115"/>
      <c r="GA29" s="115"/>
      <c r="GB29" s="115"/>
      <c r="GC29" s="115"/>
      <c r="GD29" s="115"/>
      <c r="GE29" s="115"/>
      <c r="GF29" s="115"/>
      <c r="GG29" s="115"/>
      <c r="GH29" s="115"/>
      <c r="GI29" s="115"/>
      <c r="GJ29" s="115"/>
      <c r="GK29" s="115"/>
      <c r="GL29" s="115"/>
      <c r="GM29" s="115"/>
      <c r="GN29" s="115"/>
      <c r="GO29" s="115"/>
      <c r="GP29" s="115"/>
      <c r="GQ29" s="115"/>
      <c r="GR29" s="115"/>
      <c r="GS29" s="115"/>
      <c r="GT29" s="115"/>
      <c r="GU29" s="115"/>
      <c r="GV29" s="115"/>
      <c r="GW29" s="115"/>
      <c r="GX29" s="115"/>
      <c r="GY29" s="115"/>
      <c r="GZ29" s="115"/>
      <c r="HA29" s="115"/>
      <c r="HB29" s="115"/>
      <c r="HC29" s="115"/>
      <c r="HD29" s="115"/>
      <c r="HE29" s="115"/>
      <c r="HF29" s="115"/>
      <c r="HG29" s="115"/>
      <c r="HH29" s="115"/>
      <c r="HI29" s="115"/>
      <c r="HJ29" s="115"/>
      <c r="HK29" s="115"/>
      <c r="HL29" s="115"/>
      <c r="HM29" s="115"/>
      <c r="HN29" s="115"/>
      <c r="HO29" s="115"/>
      <c r="HP29" s="115"/>
      <c r="HQ29" s="115"/>
      <c r="HR29" s="115"/>
      <c r="HS29" s="115"/>
      <c r="HT29" s="115"/>
      <c r="HU29" s="115"/>
      <c r="HV29" s="115"/>
      <c r="HW29" s="115"/>
      <c r="HX29" s="115"/>
      <c r="HY29" s="115"/>
      <c r="HZ29" s="115"/>
      <c r="IA29" s="115"/>
      <c r="IB29" s="115"/>
      <c r="IC29" s="115"/>
      <c r="ID29" s="115"/>
      <c r="IE29" s="115"/>
      <c r="IF29" s="115"/>
      <c r="IG29" s="115"/>
      <c r="IH29" s="115"/>
      <c r="II29" s="115"/>
      <c r="IJ29" s="115"/>
      <c r="IK29" s="115"/>
      <c r="IL29" s="115"/>
      <c r="IM29" s="115"/>
      <c r="IN29" s="115"/>
      <c r="IO29" s="115"/>
      <c r="IP29" s="115"/>
      <c r="IQ29" s="115"/>
      <c r="IR29" s="115"/>
      <c r="IS29" s="115"/>
      <c r="IT29" s="115"/>
      <c r="IU29" s="115"/>
      <c r="IV29" s="115"/>
      <c r="IW29" s="115"/>
      <c r="IX29" s="115"/>
      <c r="IY29" s="115"/>
      <c r="IZ29" s="115"/>
      <c r="JA29" s="115"/>
      <c r="JB29" s="115"/>
      <c r="JC29" s="115"/>
      <c r="JD29" s="115"/>
    </row>
    <row r="30" spans="1:264" s="43" customFormat="1" ht="12">
      <c r="A30" s="98">
        <v>29</v>
      </c>
      <c r="B30" s="99" t="s">
        <v>487</v>
      </c>
      <c r="C30" s="99" t="s">
        <v>488</v>
      </c>
      <c r="D30" s="99" t="str">
        <f t="shared" si="2"/>
        <v>块存储（性能型）服务器-TG225 B1</v>
      </c>
      <c r="E30" s="99" t="s">
        <v>116</v>
      </c>
      <c r="F30" s="101"/>
      <c r="G30" s="103">
        <v>151</v>
      </c>
      <c r="H30" s="104" t="s">
        <v>489</v>
      </c>
      <c r="I30" s="103"/>
      <c r="J30" s="104" t="s">
        <v>449</v>
      </c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6"/>
      <c r="X30" s="107"/>
      <c r="Y30" s="107"/>
      <c r="Z30" s="108">
        <v>101</v>
      </c>
      <c r="AA30" s="109" t="s">
        <v>490</v>
      </c>
      <c r="AB30" s="110" t="s">
        <v>376</v>
      </c>
      <c r="AC30" s="104" t="s">
        <v>377</v>
      </c>
      <c r="AD30" s="98"/>
      <c r="AE30" s="98"/>
      <c r="AF30" s="98"/>
      <c r="AG30" s="114"/>
      <c r="AH30" s="112"/>
      <c r="AI30" s="113" t="str">
        <f t="shared" si="0"/>
        <v>06</v>
      </c>
      <c r="AJ30" s="113" t="str">
        <f t="shared" si="3"/>
        <v>03列04</v>
      </c>
      <c r="AK30" s="113" t="str">
        <f t="shared" si="1"/>
        <v>02</v>
      </c>
      <c r="AL30" s="113" t="str">
        <f t="shared" si="4"/>
        <v>122</v>
      </c>
      <c r="AM30" s="112"/>
      <c r="AN30" s="204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  <c r="BA30" s="115"/>
      <c r="BB30" s="115"/>
      <c r="BC30" s="115"/>
      <c r="BD30" s="115"/>
      <c r="BE30" s="115"/>
      <c r="BF30" s="115"/>
      <c r="BG30" s="115"/>
      <c r="BH30" s="115"/>
      <c r="BI30" s="115"/>
      <c r="BJ30" s="115"/>
      <c r="BK30" s="115"/>
      <c r="BL30" s="115"/>
      <c r="BM30" s="115"/>
      <c r="BN30" s="115"/>
      <c r="BO30" s="115"/>
      <c r="BP30" s="115"/>
      <c r="BQ30" s="115"/>
      <c r="BR30" s="115"/>
      <c r="BS30" s="115"/>
      <c r="BT30" s="115"/>
      <c r="BU30" s="115"/>
      <c r="BV30" s="115"/>
      <c r="BW30" s="115"/>
      <c r="BX30" s="115"/>
      <c r="BY30" s="115"/>
      <c r="BZ30" s="115"/>
      <c r="CA30" s="115"/>
      <c r="CB30" s="115"/>
      <c r="CC30" s="115"/>
      <c r="CD30" s="115"/>
      <c r="CE30" s="115"/>
      <c r="CF30" s="115"/>
      <c r="CG30" s="115"/>
      <c r="CH30" s="115"/>
      <c r="CI30" s="115"/>
      <c r="CJ30" s="115"/>
      <c r="CK30" s="115"/>
      <c r="CL30" s="115"/>
      <c r="CM30" s="115"/>
      <c r="CN30" s="115"/>
      <c r="CO30" s="115"/>
      <c r="CP30" s="115"/>
      <c r="CQ30" s="115"/>
      <c r="CR30" s="115"/>
      <c r="CS30" s="115"/>
      <c r="CT30" s="115"/>
      <c r="CU30" s="115"/>
      <c r="CV30" s="115"/>
      <c r="CW30" s="115"/>
      <c r="CX30" s="115"/>
      <c r="CY30" s="115"/>
      <c r="CZ30" s="115"/>
      <c r="DA30" s="115"/>
      <c r="DB30" s="115"/>
      <c r="DC30" s="115"/>
      <c r="DD30" s="115"/>
      <c r="DE30" s="115"/>
      <c r="DF30" s="115"/>
      <c r="DG30" s="115"/>
      <c r="DH30" s="115"/>
      <c r="DI30" s="115"/>
      <c r="DJ30" s="115"/>
      <c r="DK30" s="115"/>
      <c r="DL30" s="115"/>
      <c r="DM30" s="115"/>
      <c r="DN30" s="115"/>
      <c r="DO30" s="115"/>
      <c r="DP30" s="115"/>
      <c r="DQ30" s="115"/>
      <c r="DR30" s="115"/>
      <c r="DS30" s="115"/>
      <c r="DT30" s="115"/>
      <c r="DU30" s="115"/>
      <c r="DV30" s="115"/>
      <c r="DW30" s="115"/>
      <c r="DX30" s="115"/>
      <c r="DY30" s="115"/>
      <c r="DZ30" s="115"/>
      <c r="EA30" s="115"/>
      <c r="EB30" s="115"/>
      <c r="EC30" s="115"/>
      <c r="ED30" s="115"/>
      <c r="EE30" s="115"/>
      <c r="EF30" s="115"/>
      <c r="EG30" s="115"/>
      <c r="EH30" s="115"/>
      <c r="EI30" s="115"/>
      <c r="EJ30" s="115"/>
      <c r="EK30" s="115"/>
      <c r="EL30" s="115"/>
      <c r="EM30" s="115"/>
      <c r="EN30" s="115"/>
      <c r="EO30" s="115"/>
      <c r="EP30" s="115"/>
      <c r="EQ30" s="115"/>
      <c r="ER30" s="115"/>
      <c r="ES30" s="115"/>
      <c r="ET30" s="115"/>
      <c r="EU30" s="115"/>
      <c r="EV30" s="115"/>
      <c r="EW30" s="115"/>
      <c r="EX30" s="115"/>
      <c r="EY30" s="115"/>
      <c r="EZ30" s="115"/>
      <c r="FA30" s="115"/>
      <c r="FB30" s="115"/>
      <c r="FC30" s="115"/>
      <c r="FD30" s="115"/>
      <c r="FE30" s="115"/>
      <c r="FF30" s="115"/>
      <c r="FG30" s="115"/>
      <c r="FH30" s="115"/>
      <c r="FI30" s="115"/>
      <c r="FJ30" s="115"/>
      <c r="FK30" s="115"/>
      <c r="FL30" s="115"/>
      <c r="FM30" s="115"/>
      <c r="FN30" s="115"/>
      <c r="FO30" s="115"/>
      <c r="FP30" s="115"/>
      <c r="FQ30" s="115"/>
      <c r="FR30" s="115"/>
      <c r="FS30" s="115"/>
      <c r="FT30" s="115"/>
      <c r="FU30" s="115"/>
      <c r="FV30" s="115"/>
      <c r="FW30" s="115"/>
      <c r="FX30" s="115"/>
      <c r="FY30" s="115"/>
      <c r="FZ30" s="115"/>
      <c r="GA30" s="115"/>
      <c r="GB30" s="115"/>
      <c r="GC30" s="115"/>
      <c r="GD30" s="115"/>
      <c r="GE30" s="115"/>
      <c r="GF30" s="115"/>
      <c r="GG30" s="115"/>
      <c r="GH30" s="115"/>
      <c r="GI30" s="115"/>
      <c r="GJ30" s="115"/>
      <c r="GK30" s="115"/>
      <c r="GL30" s="115"/>
      <c r="GM30" s="115"/>
      <c r="GN30" s="115"/>
      <c r="GO30" s="115"/>
      <c r="GP30" s="115"/>
      <c r="GQ30" s="115"/>
      <c r="GR30" s="115"/>
      <c r="GS30" s="115"/>
      <c r="GT30" s="115"/>
      <c r="GU30" s="115"/>
      <c r="GV30" s="115"/>
      <c r="GW30" s="115"/>
      <c r="GX30" s="115"/>
      <c r="GY30" s="115"/>
      <c r="GZ30" s="115"/>
      <c r="HA30" s="115"/>
      <c r="HB30" s="115"/>
      <c r="HC30" s="115"/>
      <c r="HD30" s="115"/>
      <c r="HE30" s="115"/>
      <c r="HF30" s="115"/>
      <c r="HG30" s="115"/>
      <c r="HH30" s="115"/>
      <c r="HI30" s="115"/>
      <c r="HJ30" s="115"/>
      <c r="HK30" s="115"/>
      <c r="HL30" s="115"/>
      <c r="HM30" s="115"/>
      <c r="HN30" s="115"/>
      <c r="HO30" s="115"/>
      <c r="HP30" s="115"/>
      <c r="HQ30" s="115"/>
      <c r="HR30" s="115"/>
      <c r="HS30" s="115"/>
      <c r="HT30" s="115"/>
      <c r="HU30" s="115"/>
      <c r="HV30" s="115"/>
      <c r="HW30" s="115"/>
      <c r="HX30" s="115"/>
      <c r="HY30" s="115"/>
      <c r="HZ30" s="115"/>
      <c r="IA30" s="115"/>
      <c r="IB30" s="115"/>
      <c r="IC30" s="115"/>
      <c r="ID30" s="115"/>
      <c r="IE30" s="115"/>
      <c r="IF30" s="115"/>
      <c r="IG30" s="115"/>
      <c r="IH30" s="115"/>
      <c r="II30" s="115"/>
      <c r="IJ30" s="115"/>
      <c r="IK30" s="115"/>
      <c r="IL30" s="115"/>
      <c r="IM30" s="115"/>
      <c r="IN30" s="115"/>
      <c r="IO30" s="115"/>
      <c r="IP30" s="115"/>
      <c r="IQ30" s="115"/>
      <c r="IR30" s="115"/>
      <c r="IS30" s="115"/>
      <c r="IT30" s="115"/>
      <c r="IU30" s="115"/>
      <c r="IV30" s="115"/>
      <c r="IW30" s="115"/>
      <c r="IX30" s="115"/>
      <c r="IY30" s="115"/>
      <c r="IZ30" s="115"/>
      <c r="JA30" s="115"/>
      <c r="JB30" s="115"/>
      <c r="JC30" s="115"/>
      <c r="JD30" s="115"/>
    </row>
    <row r="31" spans="1:264" s="43" customFormat="1" ht="12">
      <c r="A31" s="98">
        <v>30</v>
      </c>
      <c r="B31" s="99" t="s">
        <v>491</v>
      </c>
      <c r="C31" s="99" t="s">
        <v>492</v>
      </c>
      <c r="D31" s="99" t="str">
        <f t="shared" si="2"/>
        <v>文件存储（网关）服务器-ZXCLOUD R5300 G4X</v>
      </c>
      <c r="E31" s="99" t="s">
        <v>92</v>
      </c>
      <c r="F31" s="101"/>
      <c r="G31" s="103">
        <v>151</v>
      </c>
      <c r="H31" s="104" t="s">
        <v>493</v>
      </c>
      <c r="I31" s="103"/>
      <c r="J31" s="104" t="s">
        <v>449</v>
      </c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6"/>
      <c r="X31" s="107"/>
      <c r="Y31" s="107"/>
      <c r="Z31" s="108">
        <v>101</v>
      </c>
      <c r="AA31" s="109" t="s">
        <v>494</v>
      </c>
      <c r="AB31" s="110" t="s">
        <v>376</v>
      </c>
      <c r="AC31" s="104" t="s">
        <v>377</v>
      </c>
      <c r="AD31" s="98"/>
      <c r="AE31" s="98"/>
      <c r="AF31" s="98"/>
      <c r="AG31" s="114"/>
      <c r="AH31" s="112"/>
      <c r="AI31" s="113" t="str">
        <f t="shared" si="0"/>
        <v>18</v>
      </c>
      <c r="AJ31" s="113" t="str">
        <f t="shared" si="3"/>
        <v>03列05</v>
      </c>
      <c r="AK31" s="113" t="str">
        <f t="shared" si="1"/>
        <v>02</v>
      </c>
      <c r="AL31" s="113" t="str">
        <f t="shared" si="4"/>
        <v>122</v>
      </c>
      <c r="AM31" s="112"/>
      <c r="AN31" s="204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5"/>
      <c r="BA31" s="115"/>
      <c r="BB31" s="115"/>
      <c r="BC31" s="115"/>
      <c r="BD31" s="115"/>
      <c r="BE31" s="115"/>
      <c r="BF31" s="115"/>
      <c r="BG31" s="115"/>
      <c r="BH31" s="115"/>
      <c r="BI31" s="115"/>
      <c r="BJ31" s="115"/>
      <c r="BK31" s="115"/>
      <c r="BL31" s="115"/>
      <c r="BM31" s="115"/>
      <c r="BN31" s="115"/>
      <c r="BO31" s="115"/>
      <c r="BP31" s="115"/>
      <c r="BQ31" s="115"/>
      <c r="BR31" s="115"/>
      <c r="BS31" s="115"/>
      <c r="BT31" s="115"/>
      <c r="BU31" s="115"/>
      <c r="BV31" s="115"/>
      <c r="BW31" s="115"/>
      <c r="BX31" s="115"/>
      <c r="BY31" s="115"/>
      <c r="BZ31" s="115"/>
      <c r="CA31" s="115"/>
      <c r="CB31" s="115"/>
      <c r="CC31" s="115"/>
      <c r="CD31" s="115"/>
      <c r="CE31" s="115"/>
      <c r="CF31" s="115"/>
      <c r="CG31" s="115"/>
      <c r="CH31" s="115"/>
      <c r="CI31" s="115"/>
      <c r="CJ31" s="115"/>
      <c r="CK31" s="115"/>
      <c r="CL31" s="115"/>
      <c r="CM31" s="115"/>
      <c r="CN31" s="115"/>
      <c r="CO31" s="115"/>
      <c r="CP31" s="115"/>
      <c r="CQ31" s="115"/>
      <c r="CR31" s="115"/>
      <c r="CS31" s="115"/>
      <c r="CT31" s="115"/>
      <c r="CU31" s="115"/>
      <c r="CV31" s="115"/>
      <c r="CW31" s="115"/>
      <c r="CX31" s="115"/>
      <c r="CY31" s="115"/>
      <c r="CZ31" s="115"/>
      <c r="DA31" s="115"/>
      <c r="DB31" s="115"/>
      <c r="DC31" s="115"/>
      <c r="DD31" s="115"/>
      <c r="DE31" s="115"/>
      <c r="DF31" s="115"/>
      <c r="DG31" s="115"/>
      <c r="DH31" s="115"/>
      <c r="DI31" s="115"/>
      <c r="DJ31" s="115"/>
      <c r="DK31" s="115"/>
      <c r="DL31" s="115"/>
      <c r="DM31" s="115"/>
      <c r="DN31" s="115"/>
      <c r="DO31" s="115"/>
      <c r="DP31" s="115"/>
      <c r="DQ31" s="115"/>
      <c r="DR31" s="115"/>
      <c r="DS31" s="115"/>
      <c r="DT31" s="115"/>
      <c r="DU31" s="115"/>
      <c r="DV31" s="115"/>
      <c r="DW31" s="115"/>
      <c r="DX31" s="115"/>
      <c r="DY31" s="115"/>
      <c r="DZ31" s="115"/>
      <c r="EA31" s="115"/>
      <c r="EB31" s="115"/>
      <c r="EC31" s="115"/>
      <c r="ED31" s="115"/>
      <c r="EE31" s="115"/>
      <c r="EF31" s="115"/>
      <c r="EG31" s="115"/>
      <c r="EH31" s="115"/>
      <c r="EI31" s="115"/>
      <c r="EJ31" s="115"/>
      <c r="EK31" s="115"/>
      <c r="EL31" s="115"/>
      <c r="EM31" s="115"/>
      <c r="EN31" s="115"/>
      <c r="EO31" s="115"/>
      <c r="EP31" s="115"/>
      <c r="EQ31" s="115"/>
      <c r="ER31" s="115"/>
      <c r="ES31" s="115"/>
      <c r="ET31" s="115"/>
      <c r="EU31" s="115"/>
      <c r="EV31" s="115"/>
      <c r="EW31" s="115"/>
      <c r="EX31" s="115"/>
      <c r="EY31" s="115"/>
      <c r="EZ31" s="115"/>
      <c r="FA31" s="115"/>
      <c r="FB31" s="115"/>
      <c r="FC31" s="115"/>
      <c r="FD31" s="115"/>
      <c r="FE31" s="115"/>
      <c r="FF31" s="115"/>
      <c r="FG31" s="115"/>
      <c r="FH31" s="115"/>
      <c r="FI31" s="115"/>
      <c r="FJ31" s="115"/>
      <c r="FK31" s="115"/>
      <c r="FL31" s="115"/>
      <c r="FM31" s="115"/>
      <c r="FN31" s="115"/>
      <c r="FO31" s="115"/>
      <c r="FP31" s="115"/>
      <c r="FQ31" s="115"/>
      <c r="FR31" s="115"/>
      <c r="FS31" s="115"/>
      <c r="FT31" s="115"/>
      <c r="FU31" s="115"/>
      <c r="FV31" s="115"/>
      <c r="FW31" s="115"/>
      <c r="FX31" s="115"/>
      <c r="FY31" s="115"/>
      <c r="FZ31" s="115"/>
      <c r="GA31" s="115"/>
      <c r="GB31" s="115"/>
      <c r="GC31" s="115"/>
      <c r="GD31" s="115"/>
      <c r="GE31" s="115"/>
      <c r="GF31" s="115"/>
      <c r="GG31" s="115"/>
      <c r="GH31" s="115"/>
      <c r="GI31" s="115"/>
      <c r="GJ31" s="115"/>
      <c r="GK31" s="115"/>
      <c r="GL31" s="115"/>
      <c r="GM31" s="115"/>
      <c r="GN31" s="115"/>
      <c r="GO31" s="115"/>
      <c r="GP31" s="115"/>
      <c r="GQ31" s="115"/>
      <c r="GR31" s="115"/>
      <c r="GS31" s="115"/>
      <c r="GT31" s="115"/>
      <c r="GU31" s="115"/>
      <c r="GV31" s="115"/>
      <c r="GW31" s="115"/>
      <c r="GX31" s="115"/>
      <c r="GY31" s="115"/>
      <c r="GZ31" s="115"/>
      <c r="HA31" s="115"/>
      <c r="HB31" s="115"/>
      <c r="HC31" s="115"/>
      <c r="HD31" s="115"/>
      <c r="HE31" s="115"/>
      <c r="HF31" s="115"/>
      <c r="HG31" s="115"/>
      <c r="HH31" s="115"/>
      <c r="HI31" s="115"/>
      <c r="HJ31" s="115"/>
      <c r="HK31" s="115"/>
      <c r="HL31" s="115"/>
      <c r="HM31" s="115"/>
      <c r="HN31" s="115"/>
      <c r="HO31" s="115"/>
      <c r="HP31" s="115"/>
      <c r="HQ31" s="115"/>
      <c r="HR31" s="115"/>
      <c r="HS31" s="115"/>
      <c r="HT31" s="115"/>
      <c r="HU31" s="115"/>
      <c r="HV31" s="115"/>
      <c r="HW31" s="115"/>
      <c r="HX31" s="115"/>
      <c r="HY31" s="115"/>
      <c r="HZ31" s="115"/>
      <c r="IA31" s="115"/>
      <c r="IB31" s="115"/>
      <c r="IC31" s="115"/>
      <c r="ID31" s="115"/>
      <c r="IE31" s="115"/>
      <c r="IF31" s="115"/>
      <c r="IG31" s="115"/>
      <c r="IH31" s="115"/>
      <c r="II31" s="115"/>
      <c r="IJ31" s="115"/>
      <c r="IK31" s="115"/>
      <c r="IL31" s="115"/>
      <c r="IM31" s="115"/>
      <c r="IN31" s="115"/>
      <c r="IO31" s="115"/>
      <c r="IP31" s="115"/>
      <c r="IQ31" s="115"/>
      <c r="IR31" s="115"/>
      <c r="IS31" s="115"/>
      <c r="IT31" s="115"/>
      <c r="IU31" s="115"/>
      <c r="IV31" s="115"/>
      <c r="IW31" s="115"/>
      <c r="IX31" s="115"/>
      <c r="IY31" s="115"/>
      <c r="IZ31" s="115"/>
      <c r="JA31" s="115"/>
      <c r="JB31" s="115"/>
      <c r="JC31" s="115"/>
      <c r="JD31" s="115"/>
    </row>
    <row r="32" spans="1:264" s="43" customFormat="1" ht="12">
      <c r="A32" s="98">
        <v>31</v>
      </c>
      <c r="B32" s="99" t="s">
        <v>495</v>
      </c>
      <c r="C32" s="99" t="s">
        <v>496</v>
      </c>
      <c r="D32" s="99" t="str">
        <f t="shared" si="2"/>
        <v>文件存储（网关）服务器-ZXCLOUD R5300 G4X</v>
      </c>
      <c r="E32" s="99" t="s">
        <v>92</v>
      </c>
      <c r="F32" s="101"/>
      <c r="G32" s="103">
        <v>151</v>
      </c>
      <c r="H32" s="104" t="s">
        <v>497</v>
      </c>
      <c r="I32" s="103"/>
      <c r="J32" s="104" t="s">
        <v>449</v>
      </c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6"/>
      <c r="X32" s="107"/>
      <c r="Y32" s="107"/>
      <c r="Z32" s="108">
        <v>101</v>
      </c>
      <c r="AA32" s="109" t="s">
        <v>498</v>
      </c>
      <c r="AB32" s="110" t="s">
        <v>376</v>
      </c>
      <c r="AC32" s="104" t="s">
        <v>377</v>
      </c>
      <c r="AD32" s="98"/>
      <c r="AE32" s="98"/>
      <c r="AF32" s="98"/>
      <c r="AG32" s="114"/>
      <c r="AH32" s="112"/>
      <c r="AI32" s="113" t="str">
        <f t="shared" si="0"/>
        <v>18</v>
      </c>
      <c r="AJ32" s="113" t="str">
        <f t="shared" si="3"/>
        <v>03列06</v>
      </c>
      <c r="AK32" s="113" t="str">
        <f t="shared" si="1"/>
        <v>02</v>
      </c>
      <c r="AL32" s="113" t="str">
        <f t="shared" si="4"/>
        <v>122</v>
      </c>
      <c r="AM32" s="112"/>
      <c r="AN32" s="204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5"/>
      <c r="BA32" s="115"/>
      <c r="BB32" s="115"/>
      <c r="BC32" s="115"/>
      <c r="BD32" s="115"/>
      <c r="BE32" s="115"/>
      <c r="BF32" s="115"/>
      <c r="BG32" s="115"/>
      <c r="BH32" s="115"/>
      <c r="BI32" s="115"/>
      <c r="BJ32" s="115"/>
      <c r="BK32" s="115"/>
      <c r="BL32" s="115"/>
      <c r="BM32" s="115"/>
      <c r="BN32" s="115"/>
      <c r="BO32" s="115"/>
      <c r="BP32" s="115"/>
      <c r="BQ32" s="115"/>
      <c r="BR32" s="115"/>
      <c r="BS32" s="115"/>
      <c r="BT32" s="115"/>
      <c r="BU32" s="115"/>
      <c r="BV32" s="115"/>
      <c r="BW32" s="115"/>
      <c r="BX32" s="115"/>
      <c r="BY32" s="115"/>
      <c r="BZ32" s="115"/>
      <c r="CA32" s="115"/>
      <c r="CB32" s="115"/>
      <c r="CC32" s="115"/>
      <c r="CD32" s="115"/>
      <c r="CE32" s="115"/>
      <c r="CF32" s="115"/>
      <c r="CG32" s="115"/>
      <c r="CH32" s="115"/>
      <c r="CI32" s="115"/>
      <c r="CJ32" s="115"/>
      <c r="CK32" s="115"/>
      <c r="CL32" s="115"/>
      <c r="CM32" s="115"/>
      <c r="CN32" s="115"/>
      <c r="CO32" s="115"/>
      <c r="CP32" s="115"/>
      <c r="CQ32" s="115"/>
      <c r="CR32" s="115"/>
      <c r="CS32" s="115"/>
      <c r="CT32" s="115"/>
      <c r="CU32" s="115"/>
      <c r="CV32" s="115"/>
      <c r="CW32" s="115"/>
      <c r="CX32" s="115"/>
      <c r="CY32" s="115"/>
      <c r="CZ32" s="115"/>
      <c r="DA32" s="115"/>
      <c r="DB32" s="115"/>
      <c r="DC32" s="115"/>
      <c r="DD32" s="115"/>
      <c r="DE32" s="115"/>
      <c r="DF32" s="115"/>
      <c r="DG32" s="115"/>
      <c r="DH32" s="115"/>
      <c r="DI32" s="115"/>
      <c r="DJ32" s="115"/>
      <c r="DK32" s="115"/>
      <c r="DL32" s="115"/>
      <c r="DM32" s="115"/>
      <c r="DN32" s="115"/>
      <c r="DO32" s="115"/>
      <c r="DP32" s="115"/>
      <c r="DQ32" s="115"/>
      <c r="DR32" s="115"/>
      <c r="DS32" s="115"/>
      <c r="DT32" s="115"/>
      <c r="DU32" s="115"/>
      <c r="DV32" s="115"/>
      <c r="DW32" s="115"/>
      <c r="DX32" s="115"/>
      <c r="DY32" s="115"/>
      <c r="DZ32" s="115"/>
      <c r="EA32" s="115"/>
      <c r="EB32" s="115"/>
      <c r="EC32" s="115"/>
      <c r="ED32" s="115"/>
      <c r="EE32" s="115"/>
      <c r="EF32" s="115"/>
      <c r="EG32" s="115"/>
      <c r="EH32" s="115"/>
      <c r="EI32" s="115"/>
      <c r="EJ32" s="115"/>
      <c r="EK32" s="115"/>
      <c r="EL32" s="115"/>
      <c r="EM32" s="115"/>
      <c r="EN32" s="115"/>
      <c r="EO32" s="115"/>
      <c r="EP32" s="115"/>
      <c r="EQ32" s="115"/>
      <c r="ER32" s="115"/>
      <c r="ES32" s="115"/>
      <c r="ET32" s="115"/>
      <c r="EU32" s="115"/>
      <c r="EV32" s="115"/>
      <c r="EW32" s="115"/>
      <c r="EX32" s="115"/>
      <c r="EY32" s="115"/>
      <c r="EZ32" s="115"/>
      <c r="FA32" s="115"/>
      <c r="FB32" s="115"/>
      <c r="FC32" s="115"/>
      <c r="FD32" s="115"/>
      <c r="FE32" s="115"/>
      <c r="FF32" s="115"/>
      <c r="FG32" s="115"/>
      <c r="FH32" s="115"/>
      <c r="FI32" s="115"/>
      <c r="FJ32" s="115"/>
      <c r="FK32" s="115"/>
      <c r="FL32" s="115"/>
      <c r="FM32" s="115"/>
      <c r="FN32" s="115"/>
      <c r="FO32" s="115"/>
      <c r="FP32" s="115"/>
      <c r="FQ32" s="115"/>
      <c r="FR32" s="115"/>
      <c r="FS32" s="115"/>
      <c r="FT32" s="115"/>
      <c r="FU32" s="115"/>
      <c r="FV32" s="115"/>
      <c r="FW32" s="115"/>
      <c r="FX32" s="115"/>
      <c r="FY32" s="115"/>
      <c r="FZ32" s="115"/>
      <c r="GA32" s="115"/>
      <c r="GB32" s="115"/>
      <c r="GC32" s="115"/>
      <c r="GD32" s="115"/>
      <c r="GE32" s="115"/>
      <c r="GF32" s="115"/>
      <c r="GG32" s="115"/>
      <c r="GH32" s="115"/>
      <c r="GI32" s="115"/>
      <c r="GJ32" s="115"/>
      <c r="GK32" s="115"/>
      <c r="GL32" s="115"/>
      <c r="GM32" s="115"/>
      <c r="GN32" s="115"/>
      <c r="GO32" s="115"/>
      <c r="GP32" s="115"/>
      <c r="GQ32" s="115"/>
      <c r="GR32" s="115"/>
      <c r="GS32" s="115"/>
      <c r="GT32" s="115"/>
      <c r="GU32" s="115"/>
      <c r="GV32" s="115"/>
      <c r="GW32" s="115"/>
      <c r="GX32" s="115"/>
      <c r="GY32" s="115"/>
      <c r="GZ32" s="115"/>
      <c r="HA32" s="115"/>
      <c r="HB32" s="115"/>
      <c r="HC32" s="115"/>
      <c r="HD32" s="115"/>
      <c r="HE32" s="115"/>
      <c r="HF32" s="115"/>
      <c r="HG32" s="115"/>
      <c r="HH32" s="115"/>
      <c r="HI32" s="115"/>
      <c r="HJ32" s="115"/>
      <c r="HK32" s="115"/>
      <c r="HL32" s="115"/>
      <c r="HM32" s="115"/>
      <c r="HN32" s="115"/>
      <c r="HO32" s="115"/>
      <c r="HP32" s="115"/>
      <c r="HQ32" s="115"/>
      <c r="HR32" s="115"/>
      <c r="HS32" s="115"/>
      <c r="HT32" s="115"/>
      <c r="HU32" s="115"/>
      <c r="HV32" s="115"/>
      <c r="HW32" s="115"/>
      <c r="HX32" s="115"/>
      <c r="HY32" s="115"/>
      <c r="HZ32" s="115"/>
      <c r="IA32" s="115"/>
      <c r="IB32" s="115"/>
      <c r="IC32" s="115"/>
      <c r="ID32" s="115"/>
      <c r="IE32" s="115"/>
      <c r="IF32" s="115"/>
      <c r="IG32" s="115"/>
      <c r="IH32" s="115"/>
      <c r="II32" s="115"/>
      <c r="IJ32" s="115"/>
      <c r="IK32" s="115"/>
      <c r="IL32" s="115"/>
      <c r="IM32" s="115"/>
      <c r="IN32" s="115"/>
      <c r="IO32" s="115"/>
      <c r="IP32" s="115"/>
      <c r="IQ32" s="115"/>
      <c r="IR32" s="115"/>
      <c r="IS32" s="115"/>
      <c r="IT32" s="115"/>
      <c r="IU32" s="115"/>
      <c r="IV32" s="115"/>
      <c r="IW32" s="115"/>
      <c r="IX32" s="115"/>
      <c r="IY32" s="115"/>
      <c r="IZ32" s="115"/>
      <c r="JA32" s="115"/>
      <c r="JB32" s="115"/>
      <c r="JC32" s="115"/>
      <c r="JD32" s="115"/>
    </row>
    <row r="33" spans="1:264" s="43" customFormat="1" ht="12">
      <c r="A33" s="98">
        <v>32</v>
      </c>
      <c r="B33" s="99" t="s">
        <v>499</v>
      </c>
      <c r="C33" s="99" t="s">
        <v>500</v>
      </c>
      <c r="D33" s="99" t="str">
        <f t="shared" si="2"/>
        <v>文件存储（管理）服务器-ZXCLOUD R5300 G4X</v>
      </c>
      <c r="E33" s="99" t="s">
        <v>92</v>
      </c>
      <c r="F33" s="101"/>
      <c r="G33" s="103">
        <v>151</v>
      </c>
      <c r="H33" s="104" t="s">
        <v>501</v>
      </c>
      <c r="I33" s="103"/>
      <c r="J33" s="104" t="s">
        <v>449</v>
      </c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6"/>
      <c r="X33" s="107"/>
      <c r="Y33" s="107"/>
      <c r="Z33" s="108">
        <v>101</v>
      </c>
      <c r="AA33" s="109" t="s">
        <v>502</v>
      </c>
      <c r="AB33" s="110" t="s">
        <v>376</v>
      </c>
      <c r="AC33" s="104" t="s">
        <v>377</v>
      </c>
      <c r="AD33" s="98"/>
      <c r="AE33" s="98"/>
      <c r="AF33" s="98"/>
      <c r="AG33" s="114"/>
      <c r="AH33" s="112"/>
      <c r="AI33" s="113" t="str">
        <f t="shared" si="0"/>
        <v>15</v>
      </c>
      <c r="AJ33" s="113" t="str">
        <f t="shared" si="3"/>
        <v>03列05</v>
      </c>
      <c r="AK33" s="113" t="str">
        <f t="shared" si="1"/>
        <v>02</v>
      </c>
      <c r="AL33" s="113" t="str">
        <f t="shared" si="4"/>
        <v>122</v>
      </c>
      <c r="AM33" s="112"/>
      <c r="AN33" s="204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5"/>
      <c r="BA33" s="115"/>
      <c r="BB33" s="115"/>
      <c r="BC33" s="115"/>
      <c r="BD33" s="115"/>
      <c r="BE33" s="115"/>
      <c r="BF33" s="115"/>
      <c r="BG33" s="115"/>
      <c r="BH33" s="115"/>
      <c r="BI33" s="115"/>
      <c r="BJ33" s="115"/>
      <c r="BK33" s="115"/>
      <c r="BL33" s="115"/>
      <c r="BM33" s="115"/>
      <c r="BN33" s="115"/>
      <c r="BO33" s="115"/>
      <c r="BP33" s="115"/>
      <c r="BQ33" s="115"/>
      <c r="BR33" s="115"/>
      <c r="BS33" s="115"/>
      <c r="BT33" s="115"/>
      <c r="BU33" s="115"/>
      <c r="BV33" s="115"/>
      <c r="BW33" s="115"/>
      <c r="BX33" s="115"/>
      <c r="BY33" s="115"/>
      <c r="BZ33" s="115"/>
      <c r="CA33" s="115"/>
      <c r="CB33" s="115"/>
      <c r="CC33" s="115"/>
      <c r="CD33" s="115"/>
      <c r="CE33" s="115"/>
      <c r="CF33" s="115"/>
      <c r="CG33" s="115"/>
      <c r="CH33" s="115"/>
      <c r="CI33" s="115"/>
      <c r="CJ33" s="115"/>
      <c r="CK33" s="115"/>
      <c r="CL33" s="115"/>
      <c r="CM33" s="115"/>
      <c r="CN33" s="115"/>
      <c r="CO33" s="115"/>
      <c r="CP33" s="115"/>
      <c r="CQ33" s="115"/>
      <c r="CR33" s="115"/>
      <c r="CS33" s="115"/>
      <c r="CT33" s="115"/>
      <c r="CU33" s="115"/>
      <c r="CV33" s="115"/>
      <c r="CW33" s="115"/>
      <c r="CX33" s="115"/>
      <c r="CY33" s="115"/>
      <c r="CZ33" s="115"/>
      <c r="DA33" s="115"/>
      <c r="DB33" s="115"/>
      <c r="DC33" s="115"/>
      <c r="DD33" s="115"/>
      <c r="DE33" s="115"/>
      <c r="DF33" s="115"/>
      <c r="DG33" s="115"/>
      <c r="DH33" s="115"/>
      <c r="DI33" s="115"/>
      <c r="DJ33" s="115"/>
      <c r="DK33" s="115"/>
      <c r="DL33" s="115"/>
      <c r="DM33" s="115"/>
      <c r="DN33" s="115"/>
      <c r="DO33" s="115"/>
      <c r="DP33" s="115"/>
      <c r="DQ33" s="115"/>
      <c r="DR33" s="115"/>
      <c r="DS33" s="115"/>
      <c r="DT33" s="115"/>
      <c r="DU33" s="115"/>
      <c r="DV33" s="115"/>
      <c r="DW33" s="115"/>
      <c r="DX33" s="115"/>
      <c r="DY33" s="115"/>
      <c r="DZ33" s="115"/>
      <c r="EA33" s="115"/>
      <c r="EB33" s="115"/>
      <c r="EC33" s="115"/>
      <c r="ED33" s="115"/>
      <c r="EE33" s="115"/>
      <c r="EF33" s="115"/>
      <c r="EG33" s="115"/>
      <c r="EH33" s="115"/>
      <c r="EI33" s="115"/>
      <c r="EJ33" s="115"/>
      <c r="EK33" s="115"/>
      <c r="EL33" s="115"/>
      <c r="EM33" s="115"/>
      <c r="EN33" s="115"/>
      <c r="EO33" s="115"/>
      <c r="EP33" s="115"/>
      <c r="EQ33" s="115"/>
      <c r="ER33" s="115"/>
      <c r="ES33" s="115"/>
      <c r="ET33" s="115"/>
      <c r="EU33" s="115"/>
      <c r="EV33" s="115"/>
      <c r="EW33" s="115"/>
      <c r="EX33" s="115"/>
      <c r="EY33" s="115"/>
      <c r="EZ33" s="115"/>
      <c r="FA33" s="115"/>
      <c r="FB33" s="115"/>
      <c r="FC33" s="115"/>
      <c r="FD33" s="115"/>
      <c r="FE33" s="115"/>
      <c r="FF33" s="115"/>
      <c r="FG33" s="115"/>
      <c r="FH33" s="115"/>
      <c r="FI33" s="115"/>
      <c r="FJ33" s="115"/>
      <c r="FK33" s="115"/>
      <c r="FL33" s="115"/>
      <c r="FM33" s="115"/>
      <c r="FN33" s="115"/>
      <c r="FO33" s="115"/>
      <c r="FP33" s="115"/>
      <c r="FQ33" s="115"/>
      <c r="FR33" s="115"/>
      <c r="FS33" s="115"/>
      <c r="FT33" s="115"/>
      <c r="FU33" s="115"/>
      <c r="FV33" s="115"/>
      <c r="FW33" s="115"/>
      <c r="FX33" s="115"/>
      <c r="FY33" s="115"/>
      <c r="FZ33" s="115"/>
      <c r="GA33" s="115"/>
      <c r="GB33" s="115"/>
      <c r="GC33" s="115"/>
      <c r="GD33" s="115"/>
      <c r="GE33" s="115"/>
      <c r="GF33" s="115"/>
      <c r="GG33" s="115"/>
      <c r="GH33" s="115"/>
      <c r="GI33" s="115"/>
      <c r="GJ33" s="115"/>
      <c r="GK33" s="115"/>
      <c r="GL33" s="115"/>
      <c r="GM33" s="115"/>
      <c r="GN33" s="115"/>
      <c r="GO33" s="115"/>
      <c r="GP33" s="115"/>
      <c r="GQ33" s="115"/>
      <c r="GR33" s="115"/>
      <c r="GS33" s="115"/>
      <c r="GT33" s="115"/>
      <c r="GU33" s="115"/>
      <c r="GV33" s="115"/>
      <c r="GW33" s="115"/>
      <c r="GX33" s="115"/>
      <c r="GY33" s="115"/>
      <c r="GZ33" s="115"/>
      <c r="HA33" s="115"/>
      <c r="HB33" s="115"/>
      <c r="HC33" s="115"/>
      <c r="HD33" s="115"/>
      <c r="HE33" s="115"/>
      <c r="HF33" s="115"/>
      <c r="HG33" s="115"/>
      <c r="HH33" s="115"/>
      <c r="HI33" s="115"/>
      <c r="HJ33" s="115"/>
      <c r="HK33" s="115"/>
      <c r="HL33" s="115"/>
      <c r="HM33" s="115"/>
      <c r="HN33" s="115"/>
      <c r="HO33" s="115"/>
      <c r="HP33" s="115"/>
      <c r="HQ33" s="115"/>
      <c r="HR33" s="115"/>
      <c r="HS33" s="115"/>
      <c r="HT33" s="115"/>
      <c r="HU33" s="115"/>
      <c r="HV33" s="115"/>
      <c r="HW33" s="115"/>
      <c r="HX33" s="115"/>
      <c r="HY33" s="115"/>
      <c r="HZ33" s="115"/>
      <c r="IA33" s="115"/>
      <c r="IB33" s="115"/>
      <c r="IC33" s="115"/>
      <c r="ID33" s="115"/>
      <c r="IE33" s="115"/>
      <c r="IF33" s="115"/>
      <c r="IG33" s="115"/>
      <c r="IH33" s="115"/>
      <c r="II33" s="115"/>
      <c r="IJ33" s="115"/>
      <c r="IK33" s="115"/>
      <c r="IL33" s="115"/>
      <c r="IM33" s="115"/>
      <c r="IN33" s="115"/>
      <c r="IO33" s="115"/>
      <c r="IP33" s="115"/>
      <c r="IQ33" s="115"/>
      <c r="IR33" s="115"/>
      <c r="IS33" s="115"/>
      <c r="IT33" s="115"/>
      <c r="IU33" s="115"/>
      <c r="IV33" s="115"/>
      <c r="IW33" s="115"/>
      <c r="IX33" s="115"/>
      <c r="IY33" s="115"/>
      <c r="IZ33" s="115"/>
      <c r="JA33" s="115"/>
      <c r="JB33" s="115"/>
      <c r="JC33" s="115"/>
      <c r="JD33" s="115"/>
    </row>
    <row r="34" spans="1:264" s="43" customFormat="1" ht="12">
      <c r="A34" s="98">
        <v>33</v>
      </c>
      <c r="B34" s="99" t="s">
        <v>503</v>
      </c>
      <c r="C34" s="99" t="s">
        <v>504</v>
      </c>
      <c r="D34" s="99" t="str">
        <f t="shared" si="2"/>
        <v>文件存储（管理）服务器-ZXCLOUD R5300 G4X</v>
      </c>
      <c r="E34" s="99" t="s">
        <v>92</v>
      </c>
      <c r="F34" s="101"/>
      <c r="G34" s="103">
        <v>151</v>
      </c>
      <c r="H34" s="104" t="s">
        <v>505</v>
      </c>
      <c r="I34" s="103"/>
      <c r="J34" s="104" t="s">
        <v>449</v>
      </c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6"/>
      <c r="X34" s="107"/>
      <c r="Y34" s="107"/>
      <c r="Z34" s="108">
        <v>101</v>
      </c>
      <c r="AA34" s="109" t="s">
        <v>506</v>
      </c>
      <c r="AB34" s="110" t="s">
        <v>376</v>
      </c>
      <c r="AC34" s="104" t="s">
        <v>377</v>
      </c>
      <c r="AD34" s="98"/>
      <c r="AE34" s="98"/>
      <c r="AF34" s="98"/>
      <c r="AG34" s="114"/>
      <c r="AH34" s="112"/>
      <c r="AI34" s="113" t="str">
        <f t="shared" si="0"/>
        <v>15</v>
      </c>
      <c r="AJ34" s="113" t="str">
        <f t="shared" si="3"/>
        <v>03列06</v>
      </c>
      <c r="AK34" s="113" t="str">
        <f t="shared" si="1"/>
        <v>02</v>
      </c>
      <c r="AL34" s="113" t="str">
        <f t="shared" si="4"/>
        <v>122</v>
      </c>
      <c r="AM34" s="112"/>
      <c r="AN34" s="204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5"/>
      <c r="BA34" s="115"/>
      <c r="BB34" s="115"/>
      <c r="BC34" s="115"/>
      <c r="BD34" s="115"/>
      <c r="BE34" s="115"/>
      <c r="BF34" s="115"/>
      <c r="BG34" s="115"/>
      <c r="BH34" s="115"/>
      <c r="BI34" s="115"/>
      <c r="BJ34" s="115"/>
      <c r="BK34" s="115"/>
      <c r="BL34" s="115"/>
      <c r="BM34" s="115"/>
      <c r="BN34" s="115"/>
      <c r="BO34" s="115"/>
      <c r="BP34" s="115"/>
      <c r="BQ34" s="115"/>
      <c r="BR34" s="115"/>
      <c r="BS34" s="115"/>
      <c r="BT34" s="115"/>
      <c r="BU34" s="115"/>
      <c r="BV34" s="115"/>
      <c r="BW34" s="115"/>
      <c r="BX34" s="115"/>
      <c r="BY34" s="115"/>
      <c r="BZ34" s="115"/>
      <c r="CA34" s="115"/>
      <c r="CB34" s="115"/>
      <c r="CC34" s="115"/>
      <c r="CD34" s="115"/>
      <c r="CE34" s="115"/>
      <c r="CF34" s="115"/>
      <c r="CG34" s="115"/>
      <c r="CH34" s="115"/>
      <c r="CI34" s="115"/>
      <c r="CJ34" s="115"/>
      <c r="CK34" s="115"/>
      <c r="CL34" s="115"/>
      <c r="CM34" s="115"/>
      <c r="CN34" s="115"/>
      <c r="CO34" s="115"/>
      <c r="CP34" s="115"/>
      <c r="CQ34" s="115"/>
      <c r="CR34" s="115"/>
      <c r="CS34" s="115"/>
      <c r="CT34" s="115"/>
      <c r="CU34" s="115"/>
      <c r="CV34" s="115"/>
      <c r="CW34" s="115"/>
      <c r="CX34" s="115"/>
      <c r="CY34" s="115"/>
      <c r="CZ34" s="115"/>
      <c r="DA34" s="115"/>
      <c r="DB34" s="115"/>
      <c r="DC34" s="115"/>
      <c r="DD34" s="115"/>
      <c r="DE34" s="115"/>
      <c r="DF34" s="115"/>
      <c r="DG34" s="115"/>
      <c r="DH34" s="115"/>
      <c r="DI34" s="115"/>
      <c r="DJ34" s="115"/>
      <c r="DK34" s="115"/>
      <c r="DL34" s="115"/>
      <c r="DM34" s="115"/>
      <c r="DN34" s="115"/>
      <c r="DO34" s="115"/>
      <c r="DP34" s="115"/>
      <c r="DQ34" s="115"/>
      <c r="DR34" s="115"/>
      <c r="DS34" s="115"/>
      <c r="DT34" s="115"/>
      <c r="DU34" s="115"/>
      <c r="DV34" s="115"/>
      <c r="DW34" s="115"/>
      <c r="DX34" s="115"/>
      <c r="DY34" s="115"/>
      <c r="DZ34" s="115"/>
      <c r="EA34" s="115"/>
      <c r="EB34" s="115"/>
      <c r="EC34" s="115"/>
      <c r="ED34" s="115"/>
      <c r="EE34" s="115"/>
      <c r="EF34" s="115"/>
      <c r="EG34" s="115"/>
      <c r="EH34" s="115"/>
      <c r="EI34" s="115"/>
      <c r="EJ34" s="115"/>
      <c r="EK34" s="115"/>
      <c r="EL34" s="115"/>
      <c r="EM34" s="115"/>
      <c r="EN34" s="115"/>
      <c r="EO34" s="115"/>
      <c r="EP34" s="115"/>
      <c r="EQ34" s="115"/>
      <c r="ER34" s="115"/>
      <c r="ES34" s="115"/>
      <c r="ET34" s="115"/>
      <c r="EU34" s="115"/>
      <c r="EV34" s="115"/>
      <c r="EW34" s="115"/>
      <c r="EX34" s="115"/>
      <c r="EY34" s="115"/>
      <c r="EZ34" s="115"/>
      <c r="FA34" s="115"/>
      <c r="FB34" s="115"/>
      <c r="FC34" s="115"/>
      <c r="FD34" s="115"/>
      <c r="FE34" s="115"/>
      <c r="FF34" s="115"/>
      <c r="FG34" s="115"/>
      <c r="FH34" s="115"/>
      <c r="FI34" s="115"/>
      <c r="FJ34" s="115"/>
      <c r="FK34" s="115"/>
      <c r="FL34" s="115"/>
      <c r="FM34" s="115"/>
      <c r="FN34" s="115"/>
      <c r="FO34" s="115"/>
      <c r="FP34" s="115"/>
      <c r="FQ34" s="115"/>
      <c r="FR34" s="115"/>
      <c r="FS34" s="115"/>
      <c r="FT34" s="115"/>
      <c r="FU34" s="115"/>
      <c r="FV34" s="115"/>
      <c r="FW34" s="115"/>
      <c r="FX34" s="115"/>
      <c r="FY34" s="115"/>
      <c r="FZ34" s="115"/>
      <c r="GA34" s="115"/>
      <c r="GB34" s="115"/>
      <c r="GC34" s="115"/>
      <c r="GD34" s="115"/>
      <c r="GE34" s="115"/>
      <c r="GF34" s="115"/>
      <c r="GG34" s="115"/>
      <c r="GH34" s="115"/>
      <c r="GI34" s="115"/>
      <c r="GJ34" s="115"/>
      <c r="GK34" s="115"/>
      <c r="GL34" s="115"/>
      <c r="GM34" s="115"/>
      <c r="GN34" s="115"/>
      <c r="GO34" s="115"/>
      <c r="GP34" s="115"/>
      <c r="GQ34" s="115"/>
      <c r="GR34" s="115"/>
      <c r="GS34" s="115"/>
      <c r="GT34" s="115"/>
      <c r="GU34" s="115"/>
      <c r="GV34" s="115"/>
      <c r="GW34" s="115"/>
      <c r="GX34" s="115"/>
      <c r="GY34" s="115"/>
      <c r="GZ34" s="115"/>
      <c r="HA34" s="115"/>
      <c r="HB34" s="115"/>
      <c r="HC34" s="115"/>
      <c r="HD34" s="115"/>
      <c r="HE34" s="115"/>
      <c r="HF34" s="115"/>
      <c r="HG34" s="115"/>
      <c r="HH34" s="115"/>
      <c r="HI34" s="115"/>
      <c r="HJ34" s="115"/>
      <c r="HK34" s="115"/>
      <c r="HL34" s="115"/>
      <c r="HM34" s="115"/>
      <c r="HN34" s="115"/>
      <c r="HO34" s="115"/>
      <c r="HP34" s="115"/>
      <c r="HQ34" s="115"/>
      <c r="HR34" s="115"/>
      <c r="HS34" s="115"/>
      <c r="HT34" s="115"/>
      <c r="HU34" s="115"/>
      <c r="HV34" s="115"/>
      <c r="HW34" s="115"/>
      <c r="HX34" s="115"/>
      <c r="HY34" s="115"/>
      <c r="HZ34" s="115"/>
      <c r="IA34" s="115"/>
      <c r="IB34" s="115"/>
      <c r="IC34" s="115"/>
      <c r="ID34" s="115"/>
      <c r="IE34" s="115"/>
      <c r="IF34" s="115"/>
      <c r="IG34" s="115"/>
      <c r="IH34" s="115"/>
      <c r="II34" s="115"/>
      <c r="IJ34" s="115"/>
      <c r="IK34" s="115"/>
      <c r="IL34" s="115"/>
      <c r="IM34" s="115"/>
      <c r="IN34" s="115"/>
      <c r="IO34" s="115"/>
      <c r="IP34" s="115"/>
      <c r="IQ34" s="115"/>
      <c r="IR34" s="115"/>
      <c r="IS34" s="115"/>
      <c r="IT34" s="115"/>
      <c r="IU34" s="115"/>
      <c r="IV34" s="115"/>
      <c r="IW34" s="115"/>
      <c r="IX34" s="115"/>
      <c r="IY34" s="115"/>
      <c r="IZ34" s="115"/>
      <c r="JA34" s="115"/>
      <c r="JB34" s="115"/>
      <c r="JC34" s="115"/>
      <c r="JD34" s="115"/>
    </row>
    <row r="35" spans="1:264" s="43" customFormat="1" ht="12">
      <c r="A35" s="98">
        <v>34</v>
      </c>
      <c r="B35" s="99" t="s">
        <v>507</v>
      </c>
      <c r="C35" s="99" t="s">
        <v>508</v>
      </c>
      <c r="D35" s="99" t="str">
        <f t="shared" si="2"/>
        <v>文件存储（存储）服务器-ZXCLOUD R5300 G4X</v>
      </c>
      <c r="E35" s="99" t="s">
        <v>92</v>
      </c>
      <c r="F35" s="101"/>
      <c r="G35" s="103">
        <v>151</v>
      </c>
      <c r="H35" s="104" t="s">
        <v>509</v>
      </c>
      <c r="I35" s="103"/>
      <c r="J35" s="104" t="s">
        <v>449</v>
      </c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6"/>
      <c r="X35" s="107"/>
      <c r="Y35" s="107"/>
      <c r="Z35" s="108">
        <v>101</v>
      </c>
      <c r="AA35" s="109" t="s">
        <v>510</v>
      </c>
      <c r="AB35" s="110" t="s">
        <v>376</v>
      </c>
      <c r="AC35" s="104" t="s">
        <v>377</v>
      </c>
      <c r="AD35" s="98"/>
      <c r="AE35" s="98"/>
      <c r="AF35" s="98"/>
      <c r="AG35" s="114"/>
      <c r="AH35" s="112"/>
      <c r="AI35" s="113" t="str">
        <f t="shared" si="0"/>
        <v>12</v>
      </c>
      <c r="AJ35" s="113" t="str">
        <f t="shared" si="3"/>
        <v>03列05</v>
      </c>
      <c r="AK35" s="113" t="str">
        <f t="shared" si="1"/>
        <v>02</v>
      </c>
      <c r="AL35" s="113" t="str">
        <f t="shared" si="4"/>
        <v>122</v>
      </c>
      <c r="AM35" s="112"/>
      <c r="AN35" s="204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  <c r="BD35" s="115"/>
      <c r="BE35" s="115"/>
      <c r="BF35" s="115"/>
      <c r="BG35" s="115"/>
      <c r="BH35" s="115"/>
      <c r="BI35" s="115"/>
      <c r="BJ35" s="115"/>
      <c r="BK35" s="115"/>
      <c r="BL35" s="115"/>
      <c r="BM35" s="115"/>
      <c r="BN35" s="115"/>
      <c r="BO35" s="115"/>
      <c r="BP35" s="115"/>
      <c r="BQ35" s="115"/>
      <c r="BR35" s="115"/>
      <c r="BS35" s="115"/>
      <c r="BT35" s="115"/>
      <c r="BU35" s="115"/>
      <c r="BV35" s="115"/>
      <c r="BW35" s="115"/>
      <c r="BX35" s="115"/>
      <c r="BY35" s="115"/>
      <c r="BZ35" s="115"/>
      <c r="CA35" s="115"/>
      <c r="CB35" s="115"/>
      <c r="CC35" s="115"/>
      <c r="CD35" s="115"/>
      <c r="CE35" s="115"/>
      <c r="CF35" s="115"/>
      <c r="CG35" s="115"/>
      <c r="CH35" s="115"/>
      <c r="CI35" s="115"/>
      <c r="CJ35" s="115"/>
      <c r="CK35" s="115"/>
      <c r="CL35" s="115"/>
      <c r="CM35" s="115"/>
      <c r="CN35" s="115"/>
      <c r="CO35" s="115"/>
      <c r="CP35" s="115"/>
      <c r="CQ35" s="115"/>
      <c r="CR35" s="115"/>
      <c r="CS35" s="115"/>
      <c r="CT35" s="115"/>
      <c r="CU35" s="115"/>
      <c r="CV35" s="115"/>
      <c r="CW35" s="115"/>
      <c r="CX35" s="115"/>
      <c r="CY35" s="115"/>
      <c r="CZ35" s="115"/>
      <c r="DA35" s="115"/>
      <c r="DB35" s="115"/>
      <c r="DC35" s="115"/>
      <c r="DD35" s="115"/>
      <c r="DE35" s="115"/>
      <c r="DF35" s="115"/>
      <c r="DG35" s="115"/>
      <c r="DH35" s="115"/>
      <c r="DI35" s="115"/>
      <c r="DJ35" s="115"/>
      <c r="DK35" s="115"/>
      <c r="DL35" s="115"/>
      <c r="DM35" s="115"/>
      <c r="DN35" s="115"/>
      <c r="DO35" s="115"/>
      <c r="DP35" s="115"/>
      <c r="DQ35" s="115"/>
      <c r="DR35" s="115"/>
      <c r="DS35" s="115"/>
      <c r="DT35" s="115"/>
      <c r="DU35" s="115"/>
      <c r="DV35" s="115"/>
      <c r="DW35" s="115"/>
      <c r="DX35" s="115"/>
      <c r="DY35" s="115"/>
      <c r="DZ35" s="115"/>
      <c r="EA35" s="115"/>
      <c r="EB35" s="115"/>
      <c r="EC35" s="115"/>
      <c r="ED35" s="115"/>
      <c r="EE35" s="115"/>
      <c r="EF35" s="115"/>
      <c r="EG35" s="115"/>
      <c r="EH35" s="115"/>
      <c r="EI35" s="115"/>
      <c r="EJ35" s="115"/>
      <c r="EK35" s="115"/>
      <c r="EL35" s="115"/>
      <c r="EM35" s="115"/>
      <c r="EN35" s="115"/>
      <c r="EO35" s="115"/>
      <c r="EP35" s="115"/>
      <c r="EQ35" s="115"/>
      <c r="ER35" s="115"/>
      <c r="ES35" s="115"/>
      <c r="ET35" s="115"/>
      <c r="EU35" s="115"/>
      <c r="EV35" s="115"/>
      <c r="EW35" s="115"/>
      <c r="EX35" s="115"/>
      <c r="EY35" s="115"/>
      <c r="EZ35" s="115"/>
      <c r="FA35" s="115"/>
      <c r="FB35" s="115"/>
      <c r="FC35" s="115"/>
      <c r="FD35" s="115"/>
      <c r="FE35" s="115"/>
      <c r="FF35" s="115"/>
      <c r="FG35" s="115"/>
      <c r="FH35" s="115"/>
      <c r="FI35" s="115"/>
      <c r="FJ35" s="115"/>
      <c r="FK35" s="115"/>
      <c r="FL35" s="115"/>
      <c r="FM35" s="115"/>
      <c r="FN35" s="115"/>
      <c r="FO35" s="115"/>
      <c r="FP35" s="115"/>
      <c r="FQ35" s="115"/>
      <c r="FR35" s="115"/>
      <c r="FS35" s="115"/>
      <c r="FT35" s="115"/>
      <c r="FU35" s="115"/>
      <c r="FV35" s="115"/>
      <c r="FW35" s="115"/>
      <c r="FX35" s="115"/>
      <c r="FY35" s="115"/>
      <c r="FZ35" s="115"/>
      <c r="GA35" s="115"/>
      <c r="GB35" s="115"/>
      <c r="GC35" s="115"/>
      <c r="GD35" s="115"/>
      <c r="GE35" s="115"/>
      <c r="GF35" s="115"/>
      <c r="GG35" s="115"/>
      <c r="GH35" s="115"/>
      <c r="GI35" s="115"/>
      <c r="GJ35" s="115"/>
      <c r="GK35" s="115"/>
      <c r="GL35" s="115"/>
      <c r="GM35" s="115"/>
      <c r="GN35" s="115"/>
      <c r="GO35" s="115"/>
      <c r="GP35" s="115"/>
      <c r="GQ35" s="115"/>
      <c r="GR35" s="115"/>
      <c r="GS35" s="115"/>
      <c r="GT35" s="115"/>
      <c r="GU35" s="115"/>
      <c r="GV35" s="115"/>
      <c r="GW35" s="115"/>
      <c r="GX35" s="115"/>
      <c r="GY35" s="115"/>
      <c r="GZ35" s="115"/>
      <c r="HA35" s="115"/>
      <c r="HB35" s="115"/>
      <c r="HC35" s="115"/>
      <c r="HD35" s="115"/>
      <c r="HE35" s="115"/>
      <c r="HF35" s="115"/>
      <c r="HG35" s="115"/>
      <c r="HH35" s="115"/>
      <c r="HI35" s="115"/>
      <c r="HJ35" s="115"/>
      <c r="HK35" s="115"/>
      <c r="HL35" s="115"/>
      <c r="HM35" s="115"/>
      <c r="HN35" s="115"/>
      <c r="HO35" s="115"/>
      <c r="HP35" s="115"/>
      <c r="HQ35" s="115"/>
      <c r="HR35" s="115"/>
      <c r="HS35" s="115"/>
      <c r="HT35" s="115"/>
      <c r="HU35" s="115"/>
      <c r="HV35" s="115"/>
      <c r="HW35" s="115"/>
      <c r="HX35" s="115"/>
      <c r="HY35" s="115"/>
      <c r="HZ35" s="115"/>
      <c r="IA35" s="115"/>
      <c r="IB35" s="115"/>
      <c r="IC35" s="115"/>
      <c r="ID35" s="115"/>
      <c r="IE35" s="115"/>
      <c r="IF35" s="115"/>
      <c r="IG35" s="115"/>
      <c r="IH35" s="115"/>
      <c r="II35" s="115"/>
      <c r="IJ35" s="115"/>
      <c r="IK35" s="115"/>
      <c r="IL35" s="115"/>
      <c r="IM35" s="115"/>
      <c r="IN35" s="115"/>
      <c r="IO35" s="115"/>
      <c r="IP35" s="115"/>
      <c r="IQ35" s="115"/>
      <c r="IR35" s="115"/>
      <c r="IS35" s="115"/>
      <c r="IT35" s="115"/>
      <c r="IU35" s="115"/>
      <c r="IV35" s="115"/>
      <c r="IW35" s="115"/>
      <c r="IX35" s="115"/>
      <c r="IY35" s="115"/>
      <c r="IZ35" s="115"/>
      <c r="JA35" s="115"/>
      <c r="JB35" s="115"/>
      <c r="JC35" s="115"/>
      <c r="JD35" s="115"/>
    </row>
    <row r="36" spans="1:264" s="43" customFormat="1" ht="12">
      <c r="A36" s="98">
        <v>35</v>
      </c>
      <c r="B36" s="99" t="s">
        <v>511</v>
      </c>
      <c r="C36" s="99" t="s">
        <v>512</v>
      </c>
      <c r="D36" s="99" t="str">
        <f t="shared" si="2"/>
        <v>文件存储（存储）服务器-ZXCLOUD R5300 G4X</v>
      </c>
      <c r="E36" s="99" t="s">
        <v>92</v>
      </c>
      <c r="F36" s="101"/>
      <c r="G36" s="103">
        <v>151</v>
      </c>
      <c r="H36" s="104" t="s">
        <v>513</v>
      </c>
      <c r="I36" s="103"/>
      <c r="J36" s="104" t="s">
        <v>449</v>
      </c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6"/>
      <c r="X36" s="107"/>
      <c r="Y36" s="107"/>
      <c r="Z36" s="108">
        <v>101</v>
      </c>
      <c r="AA36" s="109" t="s">
        <v>514</v>
      </c>
      <c r="AB36" s="110" t="s">
        <v>376</v>
      </c>
      <c r="AC36" s="104" t="s">
        <v>377</v>
      </c>
      <c r="AD36" s="98"/>
      <c r="AE36" s="98"/>
      <c r="AF36" s="98"/>
      <c r="AG36" s="114"/>
      <c r="AH36" s="112"/>
      <c r="AI36" s="113" t="str">
        <f t="shared" si="0"/>
        <v>06</v>
      </c>
      <c r="AJ36" s="113" t="str">
        <f t="shared" si="3"/>
        <v>03列06</v>
      </c>
      <c r="AK36" s="113" t="str">
        <f t="shared" si="1"/>
        <v>02</v>
      </c>
      <c r="AL36" s="113" t="str">
        <f t="shared" si="4"/>
        <v>122</v>
      </c>
      <c r="AM36" s="112"/>
      <c r="AN36" s="204"/>
      <c r="AO36" s="115"/>
      <c r="AP36" s="115"/>
      <c r="AQ36" s="115"/>
      <c r="AR36" s="115"/>
      <c r="AS36" s="115"/>
      <c r="AT36" s="115"/>
      <c r="AU36" s="115"/>
      <c r="AV36" s="115"/>
      <c r="AW36" s="115"/>
      <c r="AX36" s="115"/>
      <c r="AY36" s="115"/>
      <c r="AZ36" s="115"/>
      <c r="BA36" s="115"/>
      <c r="BB36" s="115"/>
      <c r="BC36" s="115"/>
      <c r="BD36" s="115"/>
      <c r="BE36" s="115"/>
      <c r="BF36" s="115"/>
      <c r="BG36" s="115"/>
      <c r="BH36" s="115"/>
      <c r="BI36" s="115"/>
      <c r="BJ36" s="115"/>
      <c r="BK36" s="115"/>
      <c r="BL36" s="115"/>
      <c r="BM36" s="115"/>
      <c r="BN36" s="115"/>
      <c r="BO36" s="115"/>
      <c r="BP36" s="115"/>
      <c r="BQ36" s="115"/>
      <c r="BR36" s="115"/>
      <c r="BS36" s="115"/>
      <c r="BT36" s="115"/>
      <c r="BU36" s="115"/>
      <c r="BV36" s="115"/>
      <c r="BW36" s="115"/>
      <c r="BX36" s="115"/>
      <c r="BY36" s="115"/>
      <c r="BZ36" s="115"/>
      <c r="CA36" s="115"/>
      <c r="CB36" s="115"/>
      <c r="CC36" s="115"/>
      <c r="CD36" s="115"/>
      <c r="CE36" s="115"/>
      <c r="CF36" s="115"/>
      <c r="CG36" s="115"/>
      <c r="CH36" s="115"/>
      <c r="CI36" s="115"/>
      <c r="CJ36" s="115"/>
      <c r="CK36" s="115"/>
      <c r="CL36" s="115"/>
      <c r="CM36" s="115"/>
      <c r="CN36" s="115"/>
      <c r="CO36" s="115"/>
      <c r="CP36" s="115"/>
      <c r="CQ36" s="115"/>
      <c r="CR36" s="115"/>
      <c r="CS36" s="115"/>
      <c r="CT36" s="115"/>
      <c r="CU36" s="115"/>
      <c r="CV36" s="115"/>
      <c r="CW36" s="115"/>
      <c r="CX36" s="115"/>
      <c r="CY36" s="115"/>
      <c r="CZ36" s="115"/>
      <c r="DA36" s="115"/>
      <c r="DB36" s="115"/>
      <c r="DC36" s="115"/>
      <c r="DD36" s="115"/>
      <c r="DE36" s="115"/>
      <c r="DF36" s="115"/>
      <c r="DG36" s="115"/>
      <c r="DH36" s="115"/>
      <c r="DI36" s="115"/>
      <c r="DJ36" s="115"/>
      <c r="DK36" s="115"/>
      <c r="DL36" s="115"/>
      <c r="DM36" s="115"/>
      <c r="DN36" s="115"/>
      <c r="DO36" s="115"/>
      <c r="DP36" s="115"/>
      <c r="DQ36" s="115"/>
      <c r="DR36" s="115"/>
      <c r="DS36" s="115"/>
      <c r="DT36" s="115"/>
      <c r="DU36" s="115"/>
      <c r="DV36" s="115"/>
      <c r="DW36" s="115"/>
      <c r="DX36" s="115"/>
      <c r="DY36" s="115"/>
      <c r="DZ36" s="115"/>
      <c r="EA36" s="115"/>
      <c r="EB36" s="115"/>
      <c r="EC36" s="115"/>
      <c r="ED36" s="115"/>
      <c r="EE36" s="115"/>
      <c r="EF36" s="115"/>
      <c r="EG36" s="115"/>
      <c r="EH36" s="115"/>
      <c r="EI36" s="115"/>
      <c r="EJ36" s="115"/>
      <c r="EK36" s="115"/>
      <c r="EL36" s="115"/>
      <c r="EM36" s="115"/>
      <c r="EN36" s="115"/>
      <c r="EO36" s="115"/>
      <c r="EP36" s="115"/>
      <c r="EQ36" s="115"/>
      <c r="ER36" s="115"/>
      <c r="ES36" s="115"/>
      <c r="ET36" s="115"/>
      <c r="EU36" s="115"/>
      <c r="EV36" s="115"/>
      <c r="EW36" s="115"/>
      <c r="EX36" s="115"/>
      <c r="EY36" s="115"/>
      <c r="EZ36" s="115"/>
      <c r="FA36" s="115"/>
      <c r="FB36" s="115"/>
      <c r="FC36" s="115"/>
      <c r="FD36" s="115"/>
      <c r="FE36" s="115"/>
      <c r="FF36" s="115"/>
      <c r="FG36" s="115"/>
      <c r="FH36" s="115"/>
      <c r="FI36" s="115"/>
      <c r="FJ36" s="115"/>
      <c r="FK36" s="115"/>
      <c r="FL36" s="115"/>
      <c r="FM36" s="115"/>
      <c r="FN36" s="115"/>
      <c r="FO36" s="115"/>
      <c r="FP36" s="115"/>
      <c r="FQ36" s="115"/>
      <c r="FR36" s="115"/>
      <c r="FS36" s="115"/>
      <c r="FT36" s="115"/>
      <c r="FU36" s="115"/>
      <c r="FV36" s="115"/>
      <c r="FW36" s="115"/>
      <c r="FX36" s="115"/>
      <c r="FY36" s="115"/>
      <c r="FZ36" s="115"/>
      <c r="GA36" s="115"/>
      <c r="GB36" s="115"/>
      <c r="GC36" s="115"/>
      <c r="GD36" s="115"/>
      <c r="GE36" s="115"/>
      <c r="GF36" s="115"/>
      <c r="GG36" s="115"/>
      <c r="GH36" s="115"/>
      <c r="GI36" s="115"/>
      <c r="GJ36" s="115"/>
      <c r="GK36" s="115"/>
      <c r="GL36" s="115"/>
      <c r="GM36" s="115"/>
      <c r="GN36" s="115"/>
      <c r="GO36" s="115"/>
      <c r="GP36" s="115"/>
      <c r="GQ36" s="115"/>
      <c r="GR36" s="115"/>
      <c r="GS36" s="115"/>
      <c r="GT36" s="115"/>
      <c r="GU36" s="115"/>
      <c r="GV36" s="115"/>
      <c r="GW36" s="115"/>
      <c r="GX36" s="115"/>
      <c r="GY36" s="115"/>
      <c r="GZ36" s="115"/>
      <c r="HA36" s="115"/>
      <c r="HB36" s="115"/>
      <c r="HC36" s="115"/>
      <c r="HD36" s="115"/>
      <c r="HE36" s="115"/>
      <c r="HF36" s="115"/>
      <c r="HG36" s="115"/>
      <c r="HH36" s="115"/>
      <c r="HI36" s="115"/>
      <c r="HJ36" s="115"/>
      <c r="HK36" s="115"/>
      <c r="HL36" s="115"/>
      <c r="HM36" s="115"/>
      <c r="HN36" s="115"/>
      <c r="HO36" s="115"/>
      <c r="HP36" s="115"/>
      <c r="HQ36" s="115"/>
      <c r="HR36" s="115"/>
      <c r="HS36" s="115"/>
      <c r="HT36" s="115"/>
      <c r="HU36" s="115"/>
      <c r="HV36" s="115"/>
      <c r="HW36" s="115"/>
      <c r="HX36" s="115"/>
      <c r="HY36" s="115"/>
      <c r="HZ36" s="115"/>
      <c r="IA36" s="115"/>
      <c r="IB36" s="115"/>
      <c r="IC36" s="115"/>
      <c r="ID36" s="115"/>
      <c r="IE36" s="115"/>
      <c r="IF36" s="115"/>
      <c r="IG36" s="115"/>
      <c r="IH36" s="115"/>
      <c r="II36" s="115"/>
      <c r="IJ36" s="115"/>
      <c r="IK36" s="115"/>
      <c r="IL36" s="115"/>
      <c r="IM36" s="115"/>
      <c r="IN36" s="115"/>
      <c r="IO36" s="115"/>
      <c r="IP36" s="115"/>
      <c r="IQ36" s="115"/>
      <c r="IR36" s="115"/>
      <c r="IS36" s="115"/>
      <c r="IT36" s="115"/>
      <c r="IU36" s="115"/>
      <c r="IV36" s="115"/>
      <c r="IW36" s="115"/>
      <c r="IX36" s="115"/>
      <c r="IY36" s="115"/>
      <c r="IZ36" s="115"/>
      <c r="JA36" s="115"/>
      <c r="JB36" s="115"/>
      <c r="JC36" s="115"/>
      <c r="JD36" s="115"/>
    </row>
    <row r="37" spans="1:264" s="43" customFormat="1" ht="12">
      <c r="A37" s="98">
        <v>36</v>
      </c>
      <c r="B37" s="99" t="s">
        <v>515</v>
      </c>
      <c r="C37" s="99" t="s">
        <v>516</v>
      </c>
      <c r="D37" s="99" t="str">
        <f t="shared" si="2"/>
        <v>文件存储（存储）服务器-ZXCLOUD R5300 G4X</v>
      </c>
      <c r="E37" s="99" t="s">
        <v>92</v>
      </c>
      <c r="F37" s="101"/>
      <c r="G37" s="103">
        <v>151</v>
      </c>
      <c r="H37" s="104" t="s">
        <v>517</v>
      </c>
      <c r="I37" s="103"/>
      <c r="J37" s="104" t="s">
        <v>449</v>
      </c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6"/>
      <c r="X37" s="107"/>
      <c r="Y37" s="107"/>
      <c r="Z37" s="108">
        <v>101</v>
      </c>
      <c r="AA37" s="109" t="s">
        <v>518</v>
      </c>
      <c r="AB37" s="110" t="s">
        <v>376</v>
      </c>
      <c r="AC37" s="104" t="s">
        <v>377</v>
      </c>
      <c r="AD37" s="98"/>
      <c r="AE37" s="98"/>
      <c r="AF37" s="98"/>
      <c r="AG37" s="114"/>
      <c r="AH37" s="112"/>
      <c r="AI37" s="113" t="str">
        <f t="shared" si="0"/>
        <v>09</v>
      </c>
      <c r="AJ37" s="113" t="str">
        <f t="shared" si="3"/>
        <v>03列06</v>
      </c>
      <c r="AK37" s="113" t="str">
        <f t="shared" si="1"/>
        <v>02</v>
      </c>
      <c r="AL37" s="113" t="str">
        <f t="shared" si="4"/>
        <v>122</v>
      </c>
      <c r="AM37" s="112"/>
      <c r="AN37" s="204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5"/>
      <c r="BA37" s="115"/>
      <c r="BB37" s="115"/>
      <c r="BC37" s="115"/>
      <c r="BD37" s="115"/>
      <c r="BE37" s="115"/>
      <c r="BF37" s="115"/>
      <c r="BG37" s="115"/>
      <c r="BH37" s="115"/>
      <c r="BI37" s="115"/>
      <c r="BJ37" s="115"/>
      <c r="BK37" s="115"/>
      <c r="BL37" s="115"/>
      <c r="BM37" s="115"/>
      <c r="BN37" s="115"/>
      <c r="BO37" s="115"/>
      <c r="BP37" s="115"/>
      <c r="BQ37" s="115"/>
      <c r="BR37" s="115"/>
      <c r="BS37" s="115"/>
      <c r="BT37" s="115"/>
      <c r="BU37" s="115"/>
      <c r="BV37" s="115"/>
      <c r="BW37" s="115"/>
      <c r="BX37" s="115"/>
      <c r="BY37" s="115"/>
      <c r="BZ37" s="115"/>
      <c r="CA37" s="115"/>
      <c r="CB37" s="115"/>
      <c r="CC37" s="115"/>
      <c r="CD37" s="115"/>
      <c r="CE37" s="115"/>
      <c r="CF37" s="115"/>
      <c r="CG37" s="115"/>
      <c r="CH37" s="115"/>
      <c r="CI37" s="115"/>
      <c r="CJ37" s="115"/>
      <c r="CK37" s="115"/>
      <c r="CL37" s="115"/>
      <c r="CM37" s="115"/>
      <c r="CN37" s="115"/>
      <c r="CO37" s="115"/>
      <c r="CP37" s="115"/>
      <c r="CQ37" s="115"/>
      <c r="CR37" s="115"/>
      <c r="CS37" s="115"/>
      <c r="CT37" s="115"/>
      <c r="CU37" s="115"/>
      <c r="CV37" s="115"/>
      <c r="CW37" s="115"/>
      <c r="CX37" s="115"/>
      <c r="CY37" s="115"/>
      <c r="CZ37" s="115"/>
      <c r="DA37" s="115"/>
      <c r="DB37" s="115"/>
      <c r="DC37" s="115"/>
      <c r="DD37" s="115"/>
      <c r="DE37" s="115"/>
      <c r="DF37" s="115"/>
      <c r="DG37" s="115"/>
      <c r="DH37" s="115"/>
      <c r="DI37" s="115"/>
      <c r="DJ37" s="115"/>
      <c r="DK37" s="115"/>
      <c r="DL37" s="115"/>
      <c r="DM37" s="115"/>
      <c r="DN37" s="115"/>
      <c r="DO37" s="115"/>
      <c r="DP37" s="115"/>
      <c r="DQ37" s="115"/>
      <c r="DR37" s="115"/>
      <c r="DS37" s="115"/>
      <c r="DT37" s="115"/>
      <c r="DU37" s="115"/>
      <c r="DV37" s="115"/>
      <c r="DW37" s="115"/>
      <c r="DX37" s="115"/>
      <c r="DY37" s="115"/>
      <c r="DZ37" s="115"/>
      <c r="EA37" s="115"/>
      <c r="EB37" s="115"/>
      <c r="EC37" s="115"/>
      <c r="ED37" s="115"/>
      <c r="EE37" s="115"/>
      <c r="EF37" s="115"/>
      <c r="EG37" s="115"/>
      <c r="EH37" s="115"/>
      <c r="EI37" s="115"/>
      <c r="EJ37" s="115"/>
      <c r="EK37" s="115"/>
      <c r="EL37" s="115"/>
      <c r="EM37" s="115"/>
      <c r="EN37" s="115"/>
      <c r="EO37" s="115"/>
      <c r="EP37" s="115"/>
      <c r="EQ37" s="115"/>
      <c r="ER37" s="115"/>
      <c r="ES37" s="115"/>
      <c r="ET37" s="115"/>
      <c r="EU37" s="115"/>
      <c r="EV37" s="115"/>
      <c r="EW37" s="115"/>
      <c r="EX37" s="115"/>
      <c r="EY37" s="115"/>
      <c r="EZ37" s="115"/>
      <c r="FA37" s="115"/>
      <c r="FB37" s="115"/>
      <c r="FC37" s="115"/>
      <c r="FD37" s="115"/>
      <c r="FE37" s="115"/>
      <c r="FF37" s="115"/>
      <c r="FG37" s="115"/>
      <c r="FH37" s="115"/>
      <c r="FI37" s="115"/>
      <c r="FJ37" s="115"/>
      <c r="FK37" s="115"/>
      <c r="FL37" s="115"/>
      <c r="FM37" s="115"/>
      <c r="FN37" s="115"/>
      <c r="FO37" s="115"/>
      <c r="FP37" s="115"/>
      <c r="FQ37" s="115"/>
      <c r="FR37" s="115"/>
      <c r="FS37" s="115"/>
      <c r="FT37" s="115"/>
      <c r="FU37" s="115"/>
      <c r="FV37" s="115"/>
      <c r="FW37" s="115"/>
      <c r="FX37" s="115"/>
      <c r="FY37" s="115"/>
      <c r="FZ37" s="115"/>
      <c r="GA37" s="115"/>
      <c r="GB37" s="115"/>
      <c r="GC37" s="115"/>
      <c r="GD37" s="115"/>
      <c r="GE37" s="115"/>
      <c r="GF37" s="115"/>
      <c r="GG37" s="115"/>
      <c r="GH37" s="115"/>
      <c r="GI37" s="115"/>
      <c r="GJ37" s="115"/>
      <c r="GK37" s="115"/>
      <c r="GL37" s="115"/>
      <c r="GM37" s="115"/>
      <c r="GN37" s="115"/>
      <c r="GO37" s="115"/>
      <c r="GP37" s="115"/>
      <c r="GQ37" s="115"/>
      <c r="GR37" s="115"/>
      <c r="GS37" s="115"/>
      <c r="GT37" s="115"/>
      <c r="GU37" s="115"/>
      <c r="GV37" s="115"/>
      <c r="GW37" s="115"/>
      <c r="GX37" s="115"/>
      <c r="GY37" s="115"/>
      <c r="GZ37" s="115"/>
      <c r="HA37" s="115"/>
      <c r="HB37" s="115"/>
      <c r="HC37" s="115"/>
      <c r="HD37" s="115"/>
      <c r="HE37" s="115"/>
      <c r="HF37" s="115"/>
      <c r="HG37" s="115"/>
      <c r="HH37" s="115"/>
      <c r="HI37" s="115"/>
      <c r="HJ37" s="115"/>
      <c r="HK37" s="115"/>
      <c r="HL37" s="115"/>
      <c r="HM37" s="115"/>
      <c r="HN37" s="115"/>
      <c r="HO37" s="115"/>
      <c r="HP37" s="115"/>
      <c r="HQ37" s="115"/>
      <c r="HR37" s="115"/>
      <c r="HS37" s="115"/>
      <c r="HT37" s="115"/>
      <c r="HU37" s="115"/>
      <c r="HV37" s="115"/>
      <c r="HW37" s="115"/>
      <c r="HX37" s="115"/>
      <c r="HY37" s="115"/>
      <c r="HZ37" s="115"/>
      <c r="IA37" s="115"/>
      <c r="IB37" s="115"/>
      <c r="IC37" s="115"/>
      <c r="ID37" s="115"/>
      <c r="IE37" s="115"/>
      <c r="IF37" s="115"/>
      <c r="IG37" s="115"/>
      <c r="IH37" s="115"/>
      <c r="II37" s="115"/>
      <c r="IJ37" s="115"/>
      <c r="IK37" s="115"/>
      <c r="IL37" s="115"/>
      <c r="IM37" s="115"/>
      <c r="IN37" s="115"/>
      <c r="IO37" s="115"/>
      <c r="IP37" s="115"/>
      <c r="IQ37" s="115"/>
      <c r="IR37" s="115"/>
      <c r="IS37" s="115"/>
      <c r="IT37" s="115"/>
      <c r="IU37" s="115"/>
      <c r="IV37" s="115"/>
      <c r="IW37" s="115"/>
      <c r="IX37" s="115"/>
      <c r="IY37" s="115"/>
      <c r="IZ37" s="115"/>
      <c r="JA37" s="115"/>
      <c r="JB37" s="115"/>
      <c r="JC37" s="115"/>
      <c r="JD37" s="115"/>
    </row>
    <row r="38" spans="1:264" s="43" customFormat="1" ht="12">
      <c r="A38" s="98">
        <v>37</v>
      </c>
      <c r="B38" s="99" t="s">
        <v>519</v>
      </c>
      <c r="C38" s="99" t="s">
        <v>520</v>
      </c>
      <c r="D38" s="99" t="str">
        <f t="shared" si="2"/>
        <v>文件存储（存储）服务器-ZXCLOUD R5300 G4X</v>
      </c>
      <c r="E38" s="99" t="s">
        <v>92</v>
      </c>
      <c r="F38" s="101"/>
      <c r="G38" s="103">
        <v>151</v>
      </c>
      <c r="H38" s="104" t="s">
        <v>521</v>
      </c>
      <c r="I38" s="103"/>
      <c r="J38" s="104" t="s">
        <v>449</v>
      </c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6"/>
      <c r="X38" s="107"/>
      <c r="Y38" s="107"/>
      <c r="Z38" s="108">
        <v>101</v>
      </c>
      <c r="AA38" s="109" t="s">
        <v>522</v>
      </c>
      <c r="AB38" s="110" t="s">
        <v>376</v>
      </c>
      <c r="AC38" s="104" t="s">
        <v>377</v>
      </c>
      <c r="AD38" s="98"/>
      <c r="AE38" s="98"/>
      <c r="AF38" s="98"/>
      <c r="AG38" s="114"/>
      <c r="AH38" s="112"/>
      <c r="AI38" s="113" t="str">
        <f t="shared" si="0"/>
        <v>12</v>
      </c>
      <c r="AJ38" s="113" t="str">
        <f t="shared" si="3"/>
        <v>03列06</v>
      </c>
      <c r="AK38" s="113" t="str">
        <f t="shared" si="1"/>
        <v>02</v>
      </c>
      <c r="AL38" s="113" t="str">
        <f t="shared" si="4"/>
        <v>122</v>
      </c>
      <c r="AM38" s="112"/>
      <c r="AN38" s="204"/>
      <c r="AO38" s="115"/>
      <c r="AP38" s="115"/>
      <c r="AQ38" s="115"/>
      <c r="AR38" s="115"/>
      <c r="AS38" s="115"/>
      <c r="AT38" s="115"/>
      <c r="AU38" s="115"/>
      <c r="AV38" s="115"/>
      <c r="AW38" s="115"/>
      <c r="AX38" s="115"/>
      <c r="AY38" s="115"/>
      <c r="AZ38" s="115"/>
      <c r="BA38" s="115"/>
      <c r="BB38" s="115"/>
      <c r="BC38" s="115"/>
      <c r="BD38" s="115"/>
      <c r="BE38" s="115"/>
      <c r="BF38" s="115"/>
      <c r="BG38" s="115"/>
      <c r="BH38" s="115"/>
      <c r="BI38" s="115"/>
      <c r="BJ38" s="115"/>
      <c r="BK38" s="115"/>
      <c r="BL38" s="115"/>
      <c r="BM38" s="115"/>
      <c r="BN38" s="115"/>
      <c r="BO38" s="115"/>
      <c r="BP38" s="115"/>
      <c r="BQ38" s="115"/>
      <c r="BR38" s="115"/>
      <c r="BS38" s="115"/>
      <c r="BT38" s="115"/>
      <c r="BU38" s="115"/>
      <c r="BV38" s="115"/>
      <c r="BW38" s="115"/>
      <c r="BX38" s="115"/>
      <c r="BY38" s="115"/>
      <c r="BZ38" s="115"/>
      <c r="CA38" s="115"/>
      <c r="CB38" s="115"/>
      <c r="CC38" s="115"/>
      <c r="CD38" s="115"/>
      <c r="CE38" s="115"/>
      <c r="CF38" s="115"/>
      <c r="CG38" s="115"/>
      <c r="CH38" s="115"/>
      <c r="CI38" s="115"/>
      <c r="CJ38" s="115"/>
      <c r="CK38" s="115"/>
      <c r="CL38" s="115"/>
      <c r="CM38" s="115"/>
      <c r="CN38" s="115"/>
      <c r="CO38" s="115"/>
      <c r="CP38" s="115"/>
      <c r="CQ38" s="115"/>
      <c r="CR38" s="115"/>
      <c r="CS38" s="115"/>
      <c r="CT38" s="115"/>
      <c r="CU38" s="115"/>
      <c r="CV38" s="115"/>
      <c r="CW38" s="115"/>
      <c r="CX38" s="115"/>
      <c r="CY38" s="115"/>
      <c r="CZ38" s="115"/>
      <c r="DA38" s="115"/>
      <c r="DB38" s="115"/>
      <c r="DC38" s="115"/>
      <c r="DD38" s="115"/>
      <c r="DE38" s="115"/>
      <c r="DF38" s="115"/>
      <c r="DG38" s="115"/>
      <c r="DH38" s="115"/>
      <c r="DI38" s="115"/>
      <c r="DJ38" s="115"/>
      <c r="DK38" s="115"/>
      <c r="DL38" s="115"/>
      <c r="DM38" s="115"/>
      <c r="DN38" s="115"/>
      <c r="DO38" s="115"/>
      <c r="DP38" s="115"/>
      <c r="DQ38" s="115"/>
      <c r="DR38" s="115"/>
      <c r="DS38" s="115"/>
      <c r="DT38" s="115"/>
      <c r="DU38" s="115"/>
      <c r="DV38" s="115"/>
      <c r="DW38" s="115"/>
      <c r="DX38" s="115"/>
      <c r="DY38" s="115"/>
      <c r="DZ38" s="115"/>
      <c r="EA38" s="115"/>
      <c r="EB38" s="115"/>
      <c r="EC38" s="115"/>
      <c r="ED38" s="115"/>
      <c r="EE38" s="115"/>
      <c r="EF38" s="115"/>
      <c r="EG38" s="115"/>
      <c r="EH38" s="115"/>
      <c r="EI38" s="115"/>
      <c r="EJ38" s="115"/>
      <c r="EK38" s="115"/>
      <c r="EL38" s="115"/>
      <c r="EM38" s="115"/>
      <c r="EN38" s="115"/>
      <c r="EO38" s="115"/>
      <c r="EP38" s="115"/>
      <c r="EQ38" s="115"/>
      <c r="ER38" s="115"/>
      <c r="ES38" s="115"/>
      <c r="ET38" s="115"/>
      <c r="EU38" s="115"/>
      <c r="EV38" s="115"/>
      <c r="EW38" s="115"/>
      <c r="EX38" s="115"/>
      <c r="EY38" s="115"/>
      <c r="EZ38" s="115"/>
      <c r="FA38" s="115"/>
      <c r="FB38" s="115"/>
      <c r="FC38" s="115"/>
      <c r="FD38" s="115"/>
      <c r="FE38" s="115"/>
      <c r="FF38" s="115"/>
      <c r="FG38" s="115"/>
      <c r="FH38" s="115"/>
      <c r="FI38" s="115"/>
      <c r="FJ38" s="115"/>
      <c r="FK38" s="115"/>
      <c r="FL38" s="115"/>
      <c r="FM38" s="115"/>
      <c r="FN38" s="115"/>
      <c r="FO38" s="115"/>
      <c r="FP38" s="115"/>
      <c r="FQ38" s="115"/>
      <c r="FR38" s="115"/>
      <c r="FS38" s="115"/>
      <c r="FT38" s="115"/>
      <c r="FU38" s="115"/>
      <c r="FV38" s="115"/>
      <c r="FW38" s="115"/>
      <c r="FX38" s="115"/>
      <c r="FY38" s="115"/>
      <c r="FZ38" s="115"/>
      <c r="GA38" s="115"/>
      <c r="GB38" s="115"/>
      <c r="GC38" s="115"/>
      <c r="GD38" s="115"/>
      <c r="GE38" s="115"/>
      <c r="GF38" s="115"/>
      <c r="GG38" s="115"/>
      <c r="GH38" s="115"/>
      <c r="GI38" s="115"/>
      <c r="GJ38" s="115"/>
      <c r="GK38" s="115"/>
      <c r="GL38" s="115"/>
      <c r="GM38" s="115"/>
      <c r="GN38" s="115"/>
      <c r="GO38" s="115"/>
      <c r="GP38" s="115"/>
      <c r="GQ38" s="115"/>
      <c r="GR38" s="115"/>
      <c r="GS38" s="115"/>
      <c r="GT38" s="115"/>
      <c r="GU38" s="115"/>
      <c r="GV38" s="115"/>
      <c r="GW38" s="115"/>
      <c r="GX38" s="115"/>
      <c r="GY38" s="115"/>
      <c r="GZ38" s="115"/>
      <c r="HA38" s="115"/>
      <c r="HB38" s="115"/>
      <c r="HC38" s="115"/>
      <c r="HD38" s="115"/>
      <c r="HE38" s="115"/>
      <c r="HF38" s="115"/>
      <c r="HG38" s="115"/>
      <c r="HH38" s="115"/>
      <c r="HI38" s="115"/>
      <c r="HJ38" s="115"/>
      <c r="HK38" s="115"/>
      <c r="HL38" s="115"/>
      <c r="HM38" s="115"/>
      <c r="HN38" s="115"/>
      <c r="HO38" s="115"/>
      <c r="HP38" s="115"/>
      <c r="HQ38" s="115"/>
      <c r="HR38" s="115"/>
      <c r="HS38" s="115"/>
      <c r="HT38" s="115"/>
      <c r="HU38" s="115"/>
      <c r="HV38" s="115"/>
      <c r="HW38" s="115"/>
      <c r="HX38" s="115"/>
      <c r="HY38" s="115"/>
      <c r="HZ38" s="115"/>
      <c r="IA38" s="115"/>
      <c r="IB38" s="115"/>
      <c r="IC38" s="115"/>
      <c r="ID38" s="115"/>
      <c r="IE38" s="115"/>
      <c r="IF38" s="115"/>
      <c r="IG38" s="115"/>
      <c r="IH38" s="115"/>
      <c r="II38" s="115"/>
      <c r="IJ38" s="115"/>
      <c r="IK38" s="115"/>
      <c r="IL38" s="115"/>
      <c r="IM38" s="115"/>
      <c r="IN38" s="115"/>
      <c r="IO38" s="115"/>
      <c r="IP38" s="115"/>
      <c r="IQ38" s="115"/>
      <c r="IR38" s="115"/>
      <c r="IS38" s="115"/>
      <c r="IT38" s="115"/>
      <c r="IU38" s="115"/>
      <c r="IV38" s="115"/>
      <c r="IW38" s="115"/>
      <c r="IX38" s="115"/>
      <c r="IY38" s="115"/>
      <c r="IZ38" s="115"/>
      <c r="JA38" s="115"/>
      <c r="JB38" s="115"/>
      <c r="JC38" s="115"/>
      <c r="JD38" s="115"/>
    </row>
    <row r="39" spans="1:264" s="43" customFormat="1" ht="12">
      <c r="A39" s="98">
        <v>38</v>
      </c>
      <c r="B39" s="99" t="s">
        <v>523</v>
      </c>
      <c r="C39" s="99" t="s">
        <v>524</v>
      </c>
      <c r="D39" s="99" t="str">
        <f t="shared" si="2"/>
        <v>网元服务器-ZXCLOUD R5300 G4X</v>
      </c>
      <c r="E39" s="99" t="s">
        <v>92</v>
      </c>
      <c r="F39" s="101"/>
      <c r="G39" s="103">
        <v>150</v>
      </c>
      <c r="H39" s="104" t="s">
        <v>525</v>
      </c>
      <c r="I39" s="103"/>
      <c r="J39" s="104" t="s">
        <v>374</v>
      </c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6"/>
      <c r="X39" s="107"/>
      <c r="Y39" s="107"/>
      <c r="Z39" s="108">
        <v>101</v>
      </c>
      <c r="AA39" s="109" t="s">
        <v>526</v>
      </c>
      <c r="AB39" s="110" t="s">
        <v>376</v>
      </c>
      <c r="AC39" s="104" t="s">
        <v>377</v>
      </c>
      <c r="AD39" s="98"/>
      <c r="AE39" s="98"/>
      <c r="AF39" s="98"/>
      <c r="AG39" s="114"/>
      <c r="AH39" s="112"/>
      <c r="AI39" s="113" t="str">
        <f t="shared" si="0"/>
        <v>06</v>
      </c>
      <c r="AJ39" s="113" t="str">
        <f t="shared" si="3"/>
        <v>03列07</v>
      </c>
      <c r="AK39" s="113" t="str">
        <f t="shared" si="1"/>
        <v>02</v>
      </c>
      <c r="AL39" s="113" t="str">
        <f t="shared" si="4"/>
        <v>122</v>
      </c>
      <c r="AM39" s="112"/>
      <c r="AN39" s="204"/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5"/>
      <c r="BA39" s="115"/>
      <c r="BB39" s="115"/>
      <c r="BC39" s="115"/>
      <c r="BD39" s="115"/>
      <c r="BE39" s="115"/>
      <c r="BF39" s="115"/>
      <c r="BG39" s="115"/>
      <c r="BH39" s="115"/>
      <c r="BI39" s="115"/>
      <c r="BJ39" s="115"/>
      <c r="BK39" s="115"/>
      <c r="BL39" s="115"/>
      <c r="BM39" s="115"/>
      <c r="BN39" s="115"/>
      <c r="BO39" s="115"/>
      <c r="BP39" s="115"/>
      <c r="BQ39" s="115"/>
      <c r="BR39" s="115"/>
      <c r="BS39" s="115"/>
      <c r="BT39" s="115"/>
      <c r="BU39" s="115"/>
      <c r="BV39" s="115"/>
      <c r="BW39" s="115"/>
      <c r="BX39" s="115"/>
      <c r="BY39" s="115"/>
      <c r="BZ39" s="115"/>
      <c r="CA39" s="115"/>
      <c r="CB39" s="115"/>
      <c r="CC39" s="115"/>
      <c r="CD39" s="115"/>
      <c r="CE39" s="115"/>
      <c r="CF39" s="115"/>
      <c r="CG39" s="115"/>
      <c r="CH39" s="115"/>
      <c r="CI39" s="115"/>
      <c r="CJ39" s="115"/>
      <c r="CK39" s="115"/>
      <c r="CL39" s="115"/>
      <c r="CM39" s="115"/>
      <c r="CN39" s="115"/>
      <c r="CO39" s="115"/>
      <c r="CP39" s="115"/>
      <c r="CQ39" s="115"/>
      <c r="CR39" s="115"/>
      <c r="CS39" s="115"/>
      <c r="CT39" s="115"/>
      <c r="CU39" s="115"/>
      <c r="CV39" s="115"/>
      <c r="CW39" s="115"/>
      <c r="CX39" s="115"/>
      <c r="CY39" s="115"/>
      <c r="CZ39" s="115"/>
      <c r="DA39" s="115"/>
      <c r="DB39" s="115"/>
      <c r="DC39" s="115"/>
      <c r="DD39" s="115"/>
      <c r="DE39" s="115"/>
      <c r="DF39" s="115"/>
      <c r="DG39" s="115"/>
      <c r="DH39" s="115"/>
      <c r="DI39" s="115"/>
      <c r="DJ39" s="115"/>
      <c r="DK39" s="115"/>
      <c r="DL39" s="115"/>
      <c r="DM39" s="115"/>
      <c r="DN39" s="115"/>
      <c r="DO39" s="115"/>
      <c r="DP39" s="115"/>
      <c r="DQ39" s="115"/>
      <c r="DR39" s="115"/>
      <c r="DS39" s="115"/>
      <c r="DT39" s="115"/>
      <c r="DU39" s="115"/>
      <c r="DV39" s="115"/>
      <c r="DW39" s="115"/>
      <c r="DX39" s="115"/>
      <c r="DY39" s="115"/>
      <c r="DZ39" s="115"/>
      <c r="EA39" s="115"/>
      <c r="EB39" s="115"/>
      <c r="EC39" s="115"/>
      <c r="ED39" s="115"/>
      <c r="EE39" s="115"/>
      <c r="EF39" s="115"/>
      <c r="EG39" s="115"/>
      <c r="EH39" s="115"/>
      <c r="EI39" s="115"/>
      <c r="EJ39" s="115"/>
      <c r="EK39" s="115"/>
      <c r="EL39" s="115"/>
      <c r="EM39" s="115"/>
      <c r="EN39" s="115"/>
      <c r="EO39" s="115"/>
      <c r="EP39" s="115"/>
      <c r="EQ39" s="115"/>
      <c r="ER39" s="115"/>
      <c r="ES39" s="115"/>
      <c r="ET39" s="115"/>
      <c r="EU39" s="115"/>
      <c r="EV39" s="115"/>
      <c r="EW39" s="115"/>
      <c r="EX39" s="115"/>
      <c r="EY39" s="115"/>
      <c r="EZ39" s="115"/>
      <c r="FA39" s="115"/>
      <c r="FB39" s="115"/>
      <c r="FC39" s="115"/>
      <c r="FD39" s="115"/>
      <c r="FE39" s="115"/>
      <c r="FF39" s="115"/>
      <c r="FG39" s="115"/>
      <c r="FH39" s="115"/>
      <c r="FI39" s="115"/>
      <c r="FJ39" s="115"/>
      <c r="FK39" s="115"/>
      <c r="FL39" s="115"/>
      <c r="FM39" s="115"/>
      <c r="FN39" s="115"/>
      <c r="FO39" s="115"/>
      <c r="FP39" s="115"/>
      <c r="FQ39" s="115"/>
      <c r="FR39" s="115"/>
      <c r="FS39" s="115"/>
      <c r="FT39" s="115"/>
      <c r="FU39" s="115"/>
      <c r="FV39" s="115"/>
      <c r="FW39" s="115"/>
      <c r="FX39" s="115"/>
      <c r="FY39" s="115"/>
      <c r="FZ39" s="115"/>
      <c r="GA39" s="115"/>
      <c r="GB39" s="115"/>
      <c r="GC39" s="115"/>
      <c r="GD39" s="115"/>
      <c r="GE39" s="115"/>
      <c r="GF39" s="115"/>
      <c r="GG39" s="115"/>
      <c r="GH39" s="115"/>
      <c r="GI39" s="115"/>
      <c r="GJ39" s="115"/>
      <c r="GK39" s="115"/>
      <c r="GL39" s="115"/>
      <c r="GM39" s="115"/>
      <c r="GN39" s="115"/>
      <c r="GO39" s="115"/>
      <c r="GP39" s="115"/>
      <c r="GQ39" s="115"/>
      <c r="GR39" s="115"/>
      <c r="GS39" s="115"/>
      <c r="GT39" s="115"/>
      <c r="GU39" s="115"/>
      <c r="GV39" s="115"/>
      <c r="GW39" s="115"/>
      <c r="GX39" s="115"/>
      <c r="GY39" s="115"/>
      <c r="GZ39" s="115"/>
      <c r="HA39" s="115"/>
      <c r="HB39" s="115"/>
      <c r="HC39" s="115"/>
      <c r="HD39" s="115"/>
      <c r="HE39" s="115"/>
      <c r="HF39" s="115"/>
      <c r="HG39" s="115"/>
      <c r="HH39" s="115"/>
      <c r="HI39" s="115"/>
      <c r="HJ39" s="115"/>
      <c r="HK39" s="115"/>
      <c r="HL39" s="115"/>
      <c r="HM39" s="115"/>
      <c r="HN39" s="115"/>
      <c r="HO39" s="115"/>
      <c r="HP39" s="115"/>
      <c r="HQ39" s="115"/>
      <c r="HR39" s="115"/>
      <c r="HS39" s="115"/>
      <c r="HT39" s="115"/>
      <c r="HU39" s="115"/>
      <c r="HV39" s="115"/>
      <c r="HW39" s="115"/>
      <c r="HX39" s="115"/>
      <c r="HY39" s="115"/>
      <c r="HZ39" s="115"/>
      <c r="IA39" s="115"/>
      <c r="IB39" s="115"/>
      <c r="IC39" s="115"/>
      <c r="ID39" s="115"/>
      <c r="IE39" s="115"/>
      <c r="IF39" s="115"/>
      <c r="IG39" s="115"/>
      <c r="IH39" s="115"/>
      <c r="II39" s="115"/>
      <c r="IJ39" s="115"/>
      <c r="IK39" s="115"/>
      <c r="IL39" s="115"/>
      <c r="IM39" s="115"/>
      <c r="IN39" s="115"/>
      <c r="IO39" s="115"/>
      <c r="IP39" s="115"/>
      <c r="IQ39" s="115"/>
      <c r="IR39" s="115"/>
      <c r="IS39" s="115"/>
      <c r="IT39" s="115"/>
      <c r="IU39" s="115"/>
      <c r="IV39" s="115"/>
      <c r="IW39" s="115"/>
      <c r="IX39" s="115"/>
      <c r="IY39" s="115"/>
      <c r="IZ39" s="115"/>
      <c r="JA39" s="115"/>
      <c r="JB39" s="115"/>
      <c r="JC39" s="115"/>
      <c r="JD39" s="115"/>
    </row>
    <row r="40" spans="1:264" s="43" customFormat="1" ht="12">
      <c r="A40" s="98">
        <v>39</v>
      </c>
      <c r="B40" s="99" t="s">
        <v>527</v>
      </c>
      <c r="C40" s="99" t="s">
        <v>528</v>
      </c>
      <c r="D40" s="99" t="str">
        <f t="shared" si="2"/>
        <v>网元服务器-ZXCLOUD R5300 G4X</v>
      </c>
      <c r="E40" s="99" t="s">
        <v>92</v>
      </c>
      <c r="F40" s="101"/>
      <c r="G40" s="103">
        <v>150</v>
      </c>
      <c r="H40" s="104" t="s">
        <v>529</v>
      </c>
      <c r="I40" s="103"/>
      <c r="J40" s="104" t="s">
        <v>374</v>
      </c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6"/>
      <c r="X40" s="107"/>
      <c r="Y40" s="107"/>
      <c r="Z40" s="108">
        <v>101</v>
      </c>
      <c r="AA40" s="109" t="s">
        <v>530</v>
      </c>
      <c r="AB40" s="110" t="s">
        <v>376</v>
      </c>
      <c r="AC40" s="104" t="s">
        <v>377</v>
      </c>
      <c r="AD40" s="98"/>
      <c r="AE40" s="98"/>
      <c r="AF40" s="98"/>
      <c r="AG40" s="114"/>
      <c r="AH40" s="112"/>
      <c r="AI40" s="113" t="str">
        <f t="shared" si="0"/>
        <v>09</v>
      </c>
      <c r="AJ40" s="113" t="str">
        <f t="shared" si="3"/>
        <v>03列07</v>
      </c>
      <c r="AK40" s="113" t="str">
        <f t="shared" si="1"/>
        <v>02</v>
      </c>
      <c r="AL40" s="113" t="str">
        <f t="shared" si="4"/>
        <v>122</v>
      </c>
      <c r="AM40" s="112"/>
      <c r="AN40" s="204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115"/>
      <c r="BB40" s="115"/>
      <c r="BC40" s="115"/>
      <c r="BD40" s="115"/>
      <c r="BE40" s="115"/>
      <c r="BF40" s="115"/>
      <c r="BG40" s="115"/>
      <c r="BH40" s="115"/>
      <c r="BI40" s="115"/>
      <c r="BJ40" s="115"/>
      <c r="BK40" s="115"/>
      <c r="BL40" s="115"/>
      <c r="BM40" s="115"/>
      <c r="BN40" s="115"/>
      <c r="BO40" s="115"/>
      <c r="BP40" s="115"/>
      <c r="BQ40" s="115"/>
      <c r="BR40" s="115"/>
      <c r="BS40" s="115"/>
      <c r="BT40" s="115"/>
      <c r="BU40" s="115"/>
      <c r="BV40" s="115"/>
      <c r="BW40" s="115"/>
      <c r="BX40" s="115"/>
      <c r="BY40" s="115"/>
      <c r="BZ40" s="115"/>
      <c r="CA40" s="115"/>
      <c r="CB40" s="115"/>
      <c r="CC40" s="115"/>
      <c r="CD40" s="115"/>
      <c r="CE40" s="115"/>
      <c r="CF40" s="115"/>
      <c r="CG40" s="115"/>
      <c r="CH40" s="115"/>
      <c r="CI40" s="115"/>
      <c r="CJ40" s="115"/>
      <c r="CK40" s="115"/>
      <c r="CL40" s="115"/>
      <c r="CM40" s="115"/>
      <c r="CN40" s="115"/>
      <c r="CO40" s="115"/>
      <c r="CP40" s="115"/>
      <c r="CQ40" s="115"/>
      <c r="CR40" s="115"/>
      <c r="CS40" s="115"/>
      <c r="CT40" s="115"/>
      <c r="CU40" s="115"/>
      <c r="CV40" s="115"/>
      <c r="CW40" s="115"/>
      <c r="CX40" s="115"/>
      <c r="CY40" s="115"/>
      <c r="CZ40" s="115"/>
      <c r="DA40" s="115"/>
      <c r="DB40" s="115"/>
      <c r="DC40" s="115"/>
      <c r="DD40" s="115"/>
      <c r="DE40" s="115"/>
      <c r="DF40" s="115"/>
      <c r="DG40" s="115"/>
      <c r="DH40" s="115"/>
      <c r="DI40" s="115"/>
      <c r="DJ40" s="115"/>
      <c r="DK40" s="115"/>
      <c r="DL40" s="115"/>
      <c r="DM40" s="115"/>
      <c r="DN40" s="115"/>
      <c r="DO40" s="115"/>
      <c r="DP40" s="115"/>
      <c r="DQ40" s="115"/>
      <c r="DR40" s="115"/>
      <c r="DS40" s="115"/>
      <c r="DT40" s="115"/>
      <c r="DU40" s="115"/>
      <c r="DV40" s="115"/>
      <c r="DW40" s="115"/>
      <c r="DX40" s="115"/>
      <c r="DY40" s="115"/>
      <c r="DZ40" s="115"/>
      <c r="EA40" s="115"/>
      <c r="EB40" s="115"/>
      <c r="EC40" s="115"/>
      <c r="ED40" s="115"/>
      <c r="EE40" s="115"/>
      <c r="EF40" s="115"/>
      <c r="EG40" s="115"/>
      <c r="EH40" s="115"/>
      <c r="EI40" s="115"/>
      <c r="EJ40" s="115"/>
      <c r="EK40" s="115"/>
      <c r="EL40" s="115"/>
      <c r="EM40" s="115"/>
      <c r="EN40" s="115"/>
      <c r="EO40" s="115"/>
      <c r="EP40" s="115"/>
      <c r="EQ40" s="115"/>
      <c r="ER40" s="115"/>
      <c r="ES40" s="115"/>
      <c r="ET40" s="115"/>
      <c r="EU40" s="115"/>
      <c r="EV40" s="115"/>
      <c r="EW40" s="115"/>
      <c r="EX40" s="115"/>
      <c r="EY40" s="115"/>
      <c r="EZ40" s="115"/>
      <c r="FA40" s="115"/>
      <c r="FB40" s="115"/>
      <c r="FC40" s="115"/>
      <c r="FD40" s="115"/>
      <c r="FE40" s="115"/>
      <c r="FF40" s="115"/>
      <c r="FG40" s="115"/>
      <c r="FH40" s="115"/>
      <c r="FI40" s="115"/>
      <c r="FJ40" s="115"/>
      <c r="FK40" s="115"/>
      <c r="FL40" s="115"/>
      <c r="FM40" s="115"/>
      <c r="FN40" s="115"/>
      <c r="FO40" s="115"/>
      <c r="FP40" s="115"/>
      <c r="FQ40" s="115"/>
      <c r="FR40" s="115"/>
      <c r="FS40" s="115"/>
      <c r="FT40" s="115"/>
      <c r="FU40" s="115"/>
      <c r="FV40" s="115"/>
      <c r="FW40" s="115"/>
      <c r="FX40" s="115"/>
      <c r="FY40" s="115"/>
      <c r="FZ40" s="115"/>
      <c r="GA40" s="115"/>
      <c r="GB40" s="115"/>
      <c r="GC40" s="115"/>
      <c r="GD40" s="115"/>
      <c r="GE40" s="115"/>
      <c r="GF40" s="115"/>
      <c r="GG40" s="115"/>
      <c r="GH40" s="115"/>
      <c r="GI40" s="115"/>
      <c r="GJ40" s="115"/>
      <c r="GK40" s="115"/>
      <c r="GL40" s="115"/>
      <c r="GM40" s="115"/>
      <c r="GN40" s="115"/>
      <c r="GO40" s="115"/>
      <c r="GP40" s="115"/>
      <c r="GQ40" s="115"/>
      <c r="GR40" s="115"/>
      <c r="GS40" s="115"/>
      <c r="GT40" s="115"/>
      <c r="GU40" s="115"/>
      <c r="GV40" s="115"/>
      <c r="GW40" s="115"/>
      <c r="GX40" s="115"/>
      <c r="GY40" s="115"/>
      <c r="GZ40" s="115"/>
      <c r="HA40" s="115"/>
      <c r="HB40" s="115"/>
      <c r="HC40" s="115"/>
      <c r="HD40" s="115"/>
      <c r="HE40" s="115"/>
      <c r="HF40" s="115"/>
      <c r="HG40" s="115"/>
      <c r="HH40" s="115"/>
      <c r="HI40" s="115"/>
      <c r="HJ40" s="115"/>
      <c r="HK40" s="115"/>
      <c r="HL40" s="115"/>
      <c r="HM40" s="115"/>
      <c r="HN40" s="115"/>
      <c r="HO40" s="115"/>
      <c r="HP40" s="115"/>
      <c r="HQ40" s="115"/>
      <c r="HR40" s="115"/>
      <c r="HS40" s="115"/>
      <c r="HT40" s="115"/>
      <c r="HU40" s="115"/>
      <c r="HV40" s="115"/>
      <c r="HW40" s="115"/>
      <c r="HX40" s="115"/>
      <c r="HY40" s="115"/>
      <c r="HZ40" s="115"/>
      <c r="IA40" s="115"/>
      <c r="IB40" s="115"/>
      <c r="IC40" s="115"/>
      <c r="ID40" s="115"/>
      <c r="IE40" s="115"/>
      <c r="IF40" s="115"/>
      <c r="IG40" s="115"/>
      <c r="IH40" s="115"/>
      <c r="II40" s="115"/>
      <c r="IJ40" s="115"/>
      <c r="IK40" s="115"/>
      <c r="IL40" s="115"/>
      <c r="IM40" s="115"/>
      <c r="IN40" s="115"/>
      <c r="IO40" s="115"/>
      <c r="IP40" s="115"/>
      <c r="IQ40" s="115"/>
      <c r="IR40" s="115"/>
      <c r="IS40" s="115"/>
      <c r="IT40" s="115"/>
      <c r="IU40" s="115"/>
      <c r="IV40" s="115"/>
      <c r="IW40" s="115"/>
      <c r="IX40" s="115"/>
      <c r="IY40" s="115"/>
      <c r="IZ40" s="115"/>
      <c r="JA40" s="115"/>
      <c r="JB40" s="115"/>
      <c r="JC40" s="115"/>
      <c r="JD40" s="115"/>
    </row>
    <row r="41" spans="1:264" s="43" customFormat="1" ht="12">
      <c r="A41" s="98">
        <v>40</v>
      </c>
      <c r="B41" s="99" t="s">
        <v>531</v>
      </c>
      <c r="C41" s="99" t="s">
        <v>532</v>
      </c>
      <c r="D41" s="99" t="str">
        <f t="shared" si="2"/>
        <v>网元服务器-ZXCLOUD R5300 G4X</v>
      </c>
      <c r="E41" s="99" t="s">
        <v>92</v>
      </c>
      <c r="F41" s="101"/>
      <c r="G41" s="103">
        <v>150</v>
      </c>
      <c r="H41" s="104" t="s">
        <v>533</v>
      </c>
      <c r="I41" s="103"/>
      <c r="J41" s="104" t="s">
        <v>374</v>
      </c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6"/>
      <c r="X41" s="107"/>
      <c r="Y41" s="107"/>
      <c r="Z41" s="108">
        <v>101</v>
      </c>
      <c r="AA41" s="109" t="s">
        <v>534</v>
      </c>
      <c r="AB41" s="110" t="s">
        <v>376</v>
      </c>
      <c r="AC41" s="104" t="s">
        <v>377</v>
      </c>
      <c r="AD41" s="98"/>
      <c r="AE41" s="98"/>
      <c r="AF41" s="98"/>
      <c r="AG41" s="114"/>
      <c r="AH41" s="112"/>
      <c r="AI41" s="113" t="str">
        <f t="shared" si="0"/>
        <v>06</v>
      </c>
      <c r="AJ41" s="113" t="str">
        <f t="shared" si="3"/>
        <v>03列08</v>
      </c>
      <c r="AK41" s="113" t="str">
        <f t="shared" si="1"/>
        <v>02</v>
      </c>
      <c r="AL41" s="113" t="str">
        <f t="shared" si="4"/>
        <v>122</v>
      </c>
      <c r="AM41" s="112"/>
      <c r="AN41" s="204"/>
      <c r="AO41" s="115"/>
      <c r="AP41" s="115"/>
      <c r="AQ41" s="115"/>
      <c r="AR41" s="115"/>
      <c r="AS41" s="115"/>
      <c r="AT41" s="115"/>
      <c r="AU41" s="115"/>
      <c r="AV41" s="115"/>
      <c r="AW41" s="115"/>
      <c r="AX41" s="115"/>
      <c r="AY41" s="115"/>
      <c r="AZ41" s="115"/>
      <c r="BA41" s="115"/>
      <c r="BB41" s="115"/>
      <c r="BC41" s="115"/>
      <c r="BD41" s="115"/>
      <c r="BE41" s="115"/>
      <c r="BF41" s="115"/>
      <c r="BG41" s="115"/>
      <c r="BH41" s="115"/>
      <c r="BI41" s="115"/>
      <c r="BJ41" s="115"/>
      <c r="BK41" s="115"/>
      <c r="BL41" s="115"/>
      <c r="BM41" s="115"/>
      <c r="BN41" s="115"/>
      <c r="BO41" s="115"/>
      <c r="BP41" s="115"/>
      <c r="BQ41" s="115"/>
      <c r="BR41" s="115"/>
      <c r="BS41" s="115"/>
      <c r="BT41" s="115"/>
      <c r="BU41" s="115"/>
      <c r="BV41" s="115"/>
      <c r="BW41" s="115"/>
      <c r="BX41" s="115"/>
      <c r="BY41" s="115"/>
      <c r="BZ41" s="115"/>
      <c r="CA41" s="115"/>
      <c r="CB41" s="115"/>
      <c r="CC41" s="115"/>
      <c r="CD41" s="115"/>
      <c r="CE41" s="115"/>
      <c r="CF41" s="115"/>
      <c r="CG41" s="115"/>
      <c r="CH41" s="115"/>
      <c r="CI41" s="115"/>
      <c r="CJ41" s="115"/>
      <c r="CK41" s="115"/>
      <c r="CL41" s="115"/>
      <c r="CM41" s="115"/>
      <c r="CN41" s="115"/>
      <c r="CO41" s="115"/>
      <c r="CP41" s="115"/>
      <c r="CQ41" s="115"/>
      <c r="CR41" s="115"/>
      <c r="CS41" s="115"/>
      <c r="CT41" s="115"/>
      <c r="CU41" s="115"/>
      <c r="CV41" s="115"/>
      <c r="CW41" s="115"/>
      <c r="CX41" s="115"/>
      <c r="CY41" s="115"/>
      <c r="CZ41" s="115"/>
      <c r="DA41" s="115"/>
      <c r="DB41" s="115"/>
      <c r="DC41" s="115"/>
      <c r="DD41" s="115"/>
      <c r="DE41" s="115"/>
      <c r="DF41" s="115"/>
      <c r="DG41" s="115"/>
      <c r="DH41" s="115"/>
      <c r="DI41" s="115"/>
      <c r="DJ41" s="115"/>
      <c r="DK41" s="115"/>
      <c r="DL41" s="115"/>
      <c r="DM41" s="115"/>
      <c r="DN41" s="115"/>
      <c r="DO41" s="115"/>
      <c r="DP41" s="115"/>
      <c r="DQ41" s="115"/>
      <c r="DR41" s="115"/>
      <c r="DS41" s="115"/>
      <c r="DT41" s="115"/>
      <c r="DU41" s="115"/>
      <c r="DV41" s="115"/>
      <c r="DW41" s="115"/>
      <c r="DX41" s="115"/>
      <c r="DY41" s="115"/>
      <c r="DZ41" s="115"/>
      <c r="EA41" s="115"/>
      <c r="EB41" s="115"/>
      <c r="EC41" s="115"/>
      <c r="ED41" s="115"/>
      <c r="EE41" s="115"/>
      <c r="EF41" s="115"/>
      <c r="EG41" s="115"/>
      <c r="EH41" s="115"/>
      <c r="EI41" s="115"/>
      <c r="EJ41" s="115"/>
      <c r="EK41" s="115"/>
      <c r="EL41" s="115"/>
      <c r="EM41" s="115"/>
      <c r="EN41" s="115"/>
      <c r="EO41" s="115"/>
      <c r="EP41" s="115"/>
      <c r="EQ41" s="115"/>
      <c r="ER41" s="115"/>
      <c r="ES41" s="115"/>
      <c r="ET41" s="115"/>
      <c r="EU41" s="115"/>
      <c r="EV41" s="115"/>
      <c r="EW41" s="115"/>
      <c r="EX41" s="115"/>
      <c r="EY41" s="115"/>
      <c r="EZ41" s="115"/>
      <c r="FA41" s="115"/>
      <c r="FB41" s="115"/>
      <c r="FC41" s="115"/>
      <c r="FD41" s="115"/>
      <c r="FE41" s="115"/>
      <c r="FF41" s="115"/>
      <c r="FG41" s="115"/>
      <c r="FH41" s="115"/>
      <c r="FI41" s="115"/>
      <c r="FJ41" s="115"/>
      <c r="FK41" s="115"/>
      <c r="FL41" s="115"/>
      <c r="FM41" s="115"/>
      <c r="FN41" s="115"/>
      <c r="FO41" s="115"/>
      <c r="FP41" s="115"/>
      <c r="FQ41" s="115"/>
      <c r="FR41" s="115"/>
      <c r="FS41" s="115"/>
      <c r="FT41" s="115"/>
      <c r="FU41" s="115"/>
      <c r="FV41" s="115"/>
      <c r="FW41" s="115"/>
      <c r="FX41" s="115"/>
      <c r="FY41" s="115"/>
      <c r="FZ41" s="115"/>
      <c r="GA41" s="115"/>
      <c r="GB41" s="115"/>
      <c r="GC41" s="115"/>
      <c r="GD41" s="115"/>
      <c r="GE41" s="115"/>
      <c r="GF41" s="115"/>
      <c r="GG41" s="115"/>
      <c r="GH41" s="115"/>
      <c r="GI41" s="115"/>
      <c r="GJ41" s="115"/>
      <c r="GK41" s="115"/>
      <c r="GL41" s="115"/>
      <c r="GM41" s="115"/>
      <c r="GN41" s="115"/>
      <c r="GO41" s="115"/>
      <c r="GP41" s="115"/>
      <c r="GQ41" s="115"/>
      <c r="GR41" s="115"/>
      <c r="GS41" s="115"/>
      <c r="GT41" s="115"/>
      <c r="GU41" s="115"/>
      <c r="GV41" s="115"/>
      <c r="GW41" s="115"/>
      <c r="GX41" s="115"/>
      <c r="GY41" s="115"/>
      <c r="GZ41" s="115"/>
      <c r="HA41" s="115"/>
      <c r="HB41" s="115"/>
      <c r="HC41" s="115"/>
      <c r="HD41" s="115"/>
      <c r="HE41" s="115"/>
      <c r="HF41" s="115"/>
      <c r="HG41" s="115"/>
      <c r="HH41" s="115"/>
      <c r="HI41" s="115"/>
      <c r="HJ41" s="115"/>
      <c r="HK41" s="115"/>
      <c r="HL41" s="115"/>
      <c r="HM41" s="115"/>
      <c r="HN41" s="115"/>
      <c r="HO41" s="115"/>
      <c r="HP41" s="115"/>
      <c r="HQ41" s="115"/>
      <c r="HR41" s="115"/>
      <c r="HS41" s="115"/>
      <c r="HT41" s="115"/>
      <c r="HU41" s="115"/>
      <c r="HV41" s="115"/>
      <c r="HW41" s="115"/>
      <c r="HX41" s="115"/>
      <c r="HY41" s="115"/>
      <c r="HZ41" s="115"/>
      <c r="IA41" s="115"/>
      <c r="IB41" s="115"/>
      <c r="IC41" s="115"/>
      <c r="ID41" s="115"/>
      <c r="IE41" s="115"/>
      <c r="IF41" s="115"/>
      <c r="IG41" s="115"/>
      <c r="IH41" s="115"/>
      <c r="II41" s="115"/>
      <c r="IJ41" s="115"/>
      <c r="IK41" s="115"/>
      <c r="IL41" s="115"/>
      <c r="IM41" s="115"/>
      <c r="IN41" s="115"/>
      <c r="IO41" s="115"/>
      <c r="IP41" s="115"/>
      <c r="IQ41" s="115"/>
      <c r="IR41" s="115"/>
      <c r="IS41" s="115"/>
      <c r="IT41" s="115"/>
      <c r="IU41" s="115"/>
      <c r="IV41" s="115"/>
      <c r="IW41" s="115"/>
      <c r="IX41" s="115"/>
      <c r="IY41" s="115"/>
      <c r="IZ41" s="115"/>
      <c r="JA41" s="115"/>
      <c r="JB41" s="115"/>
      <c r="JC41" s="115"/>
      <c r="JD41" s="115"/>
    </row>
    <row r="42" spans="1:264" s="43" customFormat="1" ht="12">
      <c r="A42" s="98">
        <v>41</v>
      </c>
      <c r="B42" s="99" t="s">
        <v>535</v>
      </c>
      <c r="C42" s="99" t="s">
        <v>536</v>
      </c>
      <c r="D42" s="99" t="str">
        <f t="shared" si="2"/>
        <v>网元服务器-ZXCLOUD R5300 G4X</v>
      </c>
      <c r="E42" s="99" t="s">
        <v>92</v>
      </c>
      <c r="F42" s="101"/>
      <c r="G42" s="103">
        <v>150</v>
      </c>
      <c r="H42" s="104" t="s">
        <v>537</v>
      </c>
      <c r="I42" s="103"/>
      <c r="J42" s="104" t="s">
        <v>374</v>
      </c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6"/>
      <c r="X42" s="107"/>
      <c r="Y42" s="107"/>
      <c r="Z42" s="108">
        <v>101</v>
      </c>
      <c r="AA42" s="109" t="s">
        <v>538</v>
      </c>
      <c r="AB42" s="110" t="s">
        <v>376</v>
      </c>
      <c r="AC42" s="104" t="s">
        <v>377</v>
      </c>
      <c r="AD42" s="98"/>
      <c r="AE42" s="98"/>
      <c r="AF42" s="98"/>
      <c r="AG42" s="114"/>
      <c r="AH42" s="112"/>
      <c r="AI42" s="113" t="str">
        <f t="shared" si="0"/>
        <v>09</v>
      </c>
      <c r="AJ42" s="113" t="str">
        <f t="shared" si="3"/>
        <v>03列08</v>
      </c>
      <c r="AK42" s="113" t="str">
        <f t="shared" si="1"/>
        <v>02</v>
      </c>
      <c r="AL42" s="113" t="str">
        <f t="shared" si="4"/>
        <v>122</v>
      </c>
      <c r="AM42" s="112"/>
      <c r="AN42" s="204"/>
      <c r="AO42" s="115"/>
      <c r="AP42" s="115"/>
      <c r="AQ42" s="115"/>
      <c r="AR42" s="115"/>
      <c r="AS42" s="115"/>
      <c r="AT42" s="115"/>
      <c r="AU42" s="115"/>
      <c r="AV42" s="115"/>
      <c r="AW42" s="115"/>
      <c r="AX42" s="115"/>
      <c r="AY42" s="115"/>
      <c r="AZ42" s="115"/>
      <c r="BA42" s="115"/>
      <c r="BB42" s="115"/>
      <c r="BC42" s="115"/>
      <c r="BD42" s="115"/>
      <c r="BE42" s="115"/>
      <c r="BF42" s="115"/>
      <c r="BG42" s="115"/>
      <c r="BH42" s="115"/>
      <c r="BI42" s="115"/>
      <c r="BJ42" s="115"/>
      <c r="BK42" s="115"/>
      <c r="BL42" s="115"/>
      <c r="BM42" s="115"/>
      <c r="BN42" s="115"/>
      <c r="BO42" s="115"/>
      <c r="BP42" s="115"/>
      <c r="BQ42" s="115"/>
      <c r="BR42" s="115"/>
      <c r="BS42" s="115"/>
      <c r="BT42" s="115"/>
      <c r="BU42" s="115"/>
      <c r="BV42" s="115"/>
      <c r="BW42" s="115"/>
      <c r="BX42" s="115"/>
      <c r="BY42" s="115"/>
      <c r="BZ42" s="115"/>
      <c r="CA42" s="115"/>
      <c r="CB42" s="115"/>
      <c r="CC42" s="115"/>
      <c r="CD42" s="115"/>
      <c r="CE42" s="115"/>
      <c r="CF42" s="115"/>
      <c r="CG42" s="115"/>
      <c r="CH42" s="115"/>
      <c r="CI42" s="115"/>
      <c r="CJ42" s="115"/>
      <c r="CK42" s="115"/>
      <c r="CL42" s="115"/>
      <c r="CM42" s="115"/>
      <c r="CN42" s="115"/>
      <c r="CO42" s="115"/>
      <c r="CP42" s="115"/>
      <c r="CQ42" s="115"/>
      <c r="CR42" s="115"/>
      <c r="CS42" s="115"/>
      <c r="CT42" s="115"/>
      <c r="CU42" s="115"/>
      <c r="CV42" s="115"/>
      <c r="CW42" s="115"/>
      <c r="CX42" s="115"/>
      <c r="CY42" s="115"/>
      <c r="CZ42" s="115"/>
      <c r="DA42" s="115"/>
      <c r="DB42" s="115"/>
      <c r="DC42" s="115"/>
      <c r="DD42" s="115"/>
      <c r="DE42" s="115"/>
      <c r="DF42" s="115"/>
      <c r="DG42" s="115"/>
      <c r="DH42" s="115"/>
      <c r="DI42" s="115"/>
      <c r="DJ42" s="115"/>
      <c r="DK42" s="115"/>
      <c r="DL42" s="115"/>
      <c r="DM42" s="115"/>
      <c r="DN42" s="115"/>
      <c r="DO42" s="115"/>
      <c r="DP42" s="115"/>
      <c r="DQ42" s="115"/>
      <c r="DR42" s="115"/>
      <c r="DS42" s="115"/>
      <c r="DT42" s="115"/>
      <c r="DU42" s="115"/>
      <c r="DV42" s="115"/>
      <c r="DW42" s="115"/>
      <c r="DX42" s="115"/>
      <c r="DY42" s="115"/>
      <c r="DZ42" s="115"/>
      <c r="EA42" s="115"/>
      <c r="EB42" s="115"/>
      <c r="EC42" s="115"/>
      <c r="ED42" s="115"/>
      <c r="EE42" s="115"/>
      <c r="EF42" s="115"/>
      <c r="EG42" s="115"/>
      <c r="EH42" s="115"/>
      <c r="EI42" s="115"/>
      <c r="EJ42" s="115"/>
      <c r="EK42" s="115"/>
      <c r="EL42" s="115"/>
      <c r="EM42" s="115"/>
      <c r="EN42" s="115"/>
      <c r="EO42" s="115"/>
      <c r="EP42" s="115"/>
      <c r="EQ42" s="115"/>
      <c r="ER42" s="115"/>
      <c r="ES42" s="115"/>
      <c r="ET42" s="115"/>
      <c r="EU42" s="115"/>
      <c r="EV42" s="115"/>
      <c r="EW42" s="115"/>
      <c r="EX42" s="115"/>
      <c r="EY42" s="115"/>
      <c r="EZ42" s="115"/>
      <c r="FA42" s="115"/>
      <c r="FB42" s="115"/>
      <c r="FC42" s="115"/>
      <c r="FD42" s="115"/>
      <c r="FE42" s="115"/>
      <c r="FF42" s="115"/>
      <c r="FG42" s="115"/>
      <c r="FH42" s="115"/>
      <c r="FI42" s="115"/>
      <c r="FJ42" s="115"/>
      <c r="FK42" s="115"/>
      <c r="FL42" s="115"/>
      <c r="FM42" s="115"/>
      <c r="FN42" s="115"/>
      <c r="FO42" s="115"/>
      <c r="FP42" s="115"/>
      <c r="FQ42" s="115"/>
      <c r="FR42" s="115"/>
      <c r="FS42" s="115"/>
      <c r="FT42" s="115"/>
      <c r="FU42" s="115"/>
      <c r="FV42" s="115"/>
      <c r="FW42" s="115"/>
      <c r="FX42" s="115"/>
      <c r="FY42" s="115"/>
      <c r="FZ42" s="115"/>
      <c r="GA42" s="115"/>
      <c r="GB42" s="115"/>
      <c r="GC42" s="115"/>
      <c r="GD42" s="115"/>
      <c r="GE42" s="115"/>
      <c r="GF42" s="115"/>
      <c r="GG42" s="115"/>
      <c r="GH42" s="115"/>
      <c r="GI42" s="115"/>
      <c r="GJ42" s="115"/>
      <c r="GK42" s="115"/>
      <c r="GL42" s="115"/>
      <c r="GM42" s="115"/>
      <c r="GN42" s="115"/>
      <c r="GO42" s="115"/>
      <c r="GP42" s="115"/>
      <c r="GQ42" s="115"/>
      <c r="GR42" s="115"/>
      <c r="GS42" s="115"/>
      <c r="GT42" s="115"/>
      <c r="GU42" s="115"/>
      <c r="GV42" s="115"/>
      <c r="GW42" s="115"/>
      <c r="GX42" s="115"/>
      <c r="GY42" s="115"/>
      <c r="GZ42" s="115"/>
      <c r="HA42" s="115"/>
      <c r="HB42" s="115"/>
      <c r="HC42" s="115"/>
      <c r="HD42" s="115"/>
      <c r="HE42" s="115"/>
      <c r="HF42" s="115"/>
      <c r="HG42" s="115"/>
      <c r="HH42" s="115"/>
      <c r="HI42" s="115"/>
      <c r="HJ42" s="115"/>
      <c r="HK42" s="115"/>
      <c r="HL42" s="115"/>
      <c r="HM42" s="115"/>
      <c r="HN42" s="115"/>
      <c r="HO42" s="115"/>
      <c r="HP42" s="115"/>
      <c r="HQ42" s="115"/>
      <c r="HR42" s="115"/>
      <c r="HS42" s="115"/>
      <c r="HT42" s="115"/>
      <c r="HU42" s="115"/>
      <c r="HV42" s="115"/>
      <c r="HW42" s="115"/>
      <c r="HX42" s="115"/>
      <c r="HY42" s="115"/>
      <c r="HZ42" s="115"/>
      <c r="IA42" s="115"/>
      <c r="IB42" s="115"/>
      <c r="IC42" s="115"/>
      <c r="ID42" s="115"/>
      <c r="IE42" s="115"/>
      <c r="IF42" s="115"/>
      <c r="IG42" s="115"/>
      <c r="IH42" s="115"/>
      <c r="II42" s="115"/>
      <c r="IJ42" s="115"/>
      <c r="IK42" s="115"/>
      <c r="IL42" s="115"/>
      <c r="IM42" s="115"/>
      <c r="IN42" s="115"/>
      <c r="IO42" s="115"/>
      <c r="IP42" s="115"/>
      <c r="IQ42" s="115"/>
      <c r="IR42" s="115"/>
      <c r="IS42" s="115"/>
      <c r="IT42" s="115"/>
      <c r="IU42" s="115"/>
      <c r="IV42" s="115"/>
      <c r="IW42" s="115"/>
      <c r="IX42" s="115"/>
      <c r="IY42" s="115"/>
      <c r="IZ42" s="115"/>
      <c r="JA42" s="115"/>
      <c r="JB42" s="115"/>
      <c r="JC42" s="115"/>
      <c r="JD42" s="115"/>
    </row>
    <row r="43" spans="1:264" s="43" customFormat="1" ht="12">
      <c r="A43" s="98">
        <v>42</v>
      </c>
      <c r="B43" s="99" t="s">
        <v>539</v>
      </c>
      <c r="C43" s="99" t="s">
        <v>540</v>
      </c>
      <c r="D43" s="99" t="str">
        <f t="shared" si="2"/>
        <v>管理服务器-ZXCLOUD R5300 G4X</v>
      </c>
      <c r="E43" s="99" t="s">
        <v>92</v>
      </c>
      <c r="F43" s="101"/>
      <c r="G43" s="103">
        <v>150</v>
      </c>
      <c r="H43" s="104" t="s">
        <v>541</v>
      </c>
      <c r="I43" s="103"/>
      <c r="J43" s="104" t="s">
        <v>374</v>
      </c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6"/>
      <c r="X43" s="107"/>
      <c r="Y43" s="107"/>
      <c r="Z43" s="108">
        <v>101</v>
      </c>
      <c r="AA43" s="109" t="s">
        <v>542</v>
      </c>
      <c r="AB43" s="110" t="s">
        <v>376</v>
      </c>
      <c r="AC43" s="104" t="s">
        <v>377</v>
      </c>
      <c r="AD43" s="98"/>
      <c r="AE43" s="98"/>
      <c r="AF43" s="98"/>
      <c r="AG43" s="114"/>
      <c r="AH43" s="112"/>
      <c r="AI43" s="113" t="str">
        <f t="shared" si="0"/>
        <v>12</v>
      </c>
      <c r="AJ43" s="113" t="str">
        <f t="shared" si="3"/>
        <v>03列07</v>
      </c>
      <c r="AK43" s="113" t="str">
        <f t="shared" si="1"/>
        <v>02</v>
      </c>
      <c r="AL43" s="113" t="str">
        <f t="shared" si="4"/>
        <v>122</v>
      </c>
      <c r="AM43" s="112"/>
      <c r="AN43" s="204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5"/>
      <c r="BA43" s="115"/>
      <c r="BB43" s="115"/>
      <c r="BC43" s="115"/>
      <c r="BD43" s="115"/>
      <c r="BE43" s="115"/>
      <c r="BF43" s="115"/>
      <c r="BG43" s="115"/>
      <c r="BH43" s="115"/>
      <c r="BI43" s="115"/>
      <c r="BJ43" s="115"/>
      <c r="BK43" s="115"/>
      <c r="BL43" s="115"/>
      <c r="BM43" s="115"/>
      <c r="BN43" s="115"/>
      <c r="BO43" s="115"/>
      <c r="BP43" s="115"/>
      <c r="BQ43" s="115"/>
      <c r="BR43" s="115"/>
      <c r="BS43" s="115"/>
      <c r="BT43" s="115"/>
      <c r="BU43" s="115"/>
      <c r="BV43" s="115"/>
      <c r="BW43" s="115"/>
      <c r="BX43" s="115"/>
      <c r="BY43" s="115"/>
      <c r="BZ43" s="115"/>
      <c r="CA43" s="115"/>
      <c r="CB43" s="115"/>
      <c r="CC43" s="115"/>
      <c r="CD43" s="115"/>
      <c r="CE43" s="115"/>
      <c r="CF43" s="115"/>
      <c r="CG43" s="115"/>
      <c r="CH43" s="115"/>
      <c r="CI43" s="115"/>
      <c r="CJ43" s="115"/>
      <c r="CK43" s="115"/>
      <c r="CL43" s="115"/>
      <c r="CM43" s="115"/>
      <c r="CN43" s="115"/>
      <c r="CO43" s="115"/>
      <c r="CP43" s="115"/>
      <c r="CQ43" s="115"/>
      <c r="CR43" s="115"/>
      <c r="CS43" s="115"/>
      <c r="CT43" s="115"/>
      <c r="CU43" s="115"/>
      <c r="CV43" s="115"/>
      <c r="CW43" s="115"/>
      <c r="CX43" s="115"/>
      <c r="CY43" s="115"/>
      <c r="CZ43" s="115"/>
      <c r="DA43" s="115"/>
      <c r="DB43" s="115"/>
      <c r="DC43" s="115"/>
      <c r="DD43" s="115"/>
      <c r="DE43" s="115"/>
      <c r="DF43" s="115"/>
      <c r="DG43" s="115"/>
      <c r="DH43" s="115"/>
      <c r="DI43" s="115"/>
      <c r="DJ43" s="115"/>
      <c r="DK43" s="115"/>
      <c r="DL43" s="115"/>
      <c r="DM43" s="115"/>
      <c r="DN43" s="115"/>
      <c r="DO43" s="115"/>
      <c r="DP43" s="115"/>
      <c r="DQ43" s="115"/>
      <c r="DR43" s="115"/>
      <c r="DS43" s="115"/>
      <c r="DT43" s="115"/>
      <c r="DU43" s="115"/>
      <c r="DV43" s="115"/>
      <c r="DW43" s="115"/>
      <c r="DX43" s="115"/>
      <c r="DY43" s="115"/>
      <c r="DZ43" s="115"/>
      <c r="EA43" s="115"/>
      <c r="EB43" s="115"/>
      <c r="EC43" s="115"/>
      <c r="ED43" s="115"/>
      <c r="EE43" s="115"/>
      <c r="EF43" s="115"/>
      <c r="EG43" s="115"/>
      <c r="EH43" s="115"/>
      <c r="EI43" s="115"/>
      <c r="EJ43" s="115"/>
      <c r="EK43" s="115"/>
      <c r="EL43" s="115"/>
      <c r="EM43" s="115"/>
      <c r="EN43" s="115"/>
      <c r="EO43" s="115"/>
      <c r="EP43" s="115"/>
      <c r="EQ43" s="115"/>
      <c r="ER43" s="115"/>
      <c r="ES43" s="115"/>
      <c r="ET43" s="115"/>
      <c r="EU43" s="115"/>
      <c r="EV43" s="115"/>
      <c r="EW43" s="115"/>
      <c r="EX43" s="115"/>
      <c r="EY43" s="115"/>
      <c r="EZ43" s="115"/>
      <c r="FA43" s="115"/>
      <c r="FB43" s="115"/>
      <c r="FC43" s="115"/>
      <c r="FD43" s="115"/>
      <c r="FE43" s="115"/>
      <c r="FF43" s="115"/>
      <c r="FG43" s="115"/>
      <c r="FH43" s="115"/>
      <c r="FI43" s="115"/>
      <c r="FJ43" s="115"/>
      <c r="FK43" s="115"/>
      <c r="FL43" s="115"/>
      <c r="FM43" s="115"/>
      <c r="FN43" s="115"/>
      <c r="FO43" s="115"/>
      <c r="FP43" s="115"/>
      <c r="FQ43" s="115"/>
      <c r="FR43" s="115"/>
      <c r="FS43" s="115"/>
      <c r="FT43" s="115"/>
      <c r="FU43" s="115"/>
      <c r="FV43" s="115"/>
      <c r="FW43" s="115"/>
      <c r="FX43" s="115"/>
      <c r="FY43" s="115"/>
      <c r="FZ43" s="115"/>
      <c r="GA43" s="115"/>
      <c r="GB43" s="115"/>
      <c r="GC43" s="115"/>
      <c r="GD43" s="115"/>
      <c r="GE43" s="115"/>
      <c r="GF43" s="115"/>
      <c r="GG43" s="115"/>
      <c r="GH43" s="115"/>
      <c r="GI43" s="115"/>
      <c r="GJ43" s="115"/>
      <c r="GK43" s="115"/>
      <c r="GL43" s="115"/>
      <c r="GM43" s="115"/>
      <c r="GN43" s="115"/>
      <c r="GO43" s="115"/>
      <c r="GP43" s="115"/>
      <c r="GQ43" s="115"/>
      <c r="GR43" s="115"/>
      <c r="GS43" s="115"/>
      <c r="GT43" s="115"/>
      <c r="GU43" s="115"/>
      <c r="GV43" s="115"/>
      <c r="GW43" s="115"/>
      <c r="GX43" s="115"/>
      <c r="GY43" s="115"/>
      <c r="GZ43" s="115"/>
      <c r="HA43" s="115"/>
      <c r="HB43" s="115"/>
      <c r="HC43" s="115"/>
      <c r="HD43" s="115"/>
      <c r="HE43" s="115"/>
      <c r="HF43" s="115"/>
      <c r="HG43" s="115"/>
      <c r="HH43" s="115"/>
      <c r="HI43" s="115"/>
      <c r="HJ43" s="115"/>
      <c r="HK43" s="115"/>
      <c r="HL43" s="115"/>
      <c r="HM43" s="115"/>
      <c r="HN43" s="115"/>
      <c r="HO43" s="115"/>
      <c r="HP43" s="115"/>
      <c r="HQ43" s="115"/>
      <c r="HR43" s="115"/>
      <c r="HS43" s="115"/>
      <c r="HT43" s="115"/>
      <c r="HU43" s="115"/>
      <c r="HV43" s="115"/>
      <c r="HW43" s="115"/>
      <c r="HX43" s="115"/>
      <c r="HY43" s="115"/>
      <c r="HZ43" s="115"/>
      <c r="IA43" s="115"/>
      <c r="IB43" s="115"/>
      <c r="IC43" s="115"/>
      <c r="ID43" s="115"/>
      <c r="IE43" s="115"/>
      <c r="IF43" s="115"/>
      <c r="IG43" s="115"/>
      <c r="IH43" s="115"/>
      <c r="II43" s="115"/>
      <c r="IJ43" s="115"/>
      <c r="IK43" s="115"/>
      <c r="IL43" s="115"/>
      <c r="IM43" s="115"/>
      <c r="IN43" s="115"/>
      <c r="IO43" s="115"/>
      <c r="IP43" s="115"/>
      <c r="IQ43" s="115"/>
      <c r="IR43" s="115"/>
      <c r="IS43" s="115"/>
      <c r="IT43" s="115"/>
      <c r="IU43" s="115"/>
      <c r="IV43" s="115"/>
      <c r="IW43" s="115"/>
      <c r="IX43" s="115"/>
      <c r="IY43" s="115"/>
      <c r="IZ43" s="115"/>
      <c r="JA43" s="115"/>
      <c r="JB43" s="115"/>
      <c r="JC43" s="115"/>
      <c r="JD43" s="115"/>
    </row>
    <row r="44" spans="1:264" s="43" customFormat="1" ht="12">
      <c r="A44" s="98">
        <v>43</v>
      </c>
      <c r="B44" s="99" t="s">
        <v>543</v>
      </c>
      <c r="C44" s="99" t="s">
        <v>544</v>
      </c>
      <c r="D44" s="99" t="str">
        <f t="shared" si="2"/>
        <v>管理服务器-ZXCLOUD R5300 G4X</v>
      </c>
      <c r="E44" s="99" t="s">
        <v>92</v>
      </c>
      <c r="F44" s="101"/>
      <c r="G44" s="103">
        <v>150</v>
      </c>
      <c r="H44" s="104" t="s">
        <v>545</v>
      </c>
      <c r="I44" s="103"/>
      <c r="J44" s="104" t="s">
        <v>374</v>
      </c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6"/>
      <c r="X44" s="107"/>
      <c r="Y44" s="107"/>
      <c r="Z44" s="108">
        <v>101</v>
      </c>
      <c r="AA44" s="109" t="s">
        <v>546</v>
      </c>
      <c r="AB44" s="110" t="s">
        <v>376</v>
      </c>
      <c r="AC44" s="104" t="s">
        <v>377</v>
      </c>
      <c r="AD44" s="98"/>
      <c r="AE44" s="98"/>
      <c r="AF44" s="98"/>
      <c r="AG44" s="114"/>
      <c r="AH44" s="112"/>
      <c r="AI44" s="113" t="str">
        <f t="shared" si="0"/>
        <v>15</v>
      </c>
      <c r="AJ44" s="113" t="str">
        <f t="shared" si="3"/>
        <v>03列07</v>
      </c>
      <c r="AK44" s="113" t="str">
        <f t="shared" si="1"/>
        <v>02</v>
      </c>
      <c r="AL44" s="113" t="str">
        <f t="shared" si="4"/>
        <v>122</v>
      </c>
      <c r="AM44" s="112"/>
      <c r="AN44" s="204"/>
      <c r="AO44" s="115"/>
      <c r="AP44" s="115"/>
      <c r="AQ44" s="115"/>
      <c r="AR44" s="115"/>
      <c r="AS44" s="115"/>
      <c r="AT44" s="115"/>
      <c r="AU44" s="115"/>
      <c r="AV44" s="115"/>
      <c r="AW44" s="115"/>
      <c r="AX44" s="115"/>
      <c r="AY44" s="115"/>
      <c r="AZ44" s="115"/>
      <c r="BA44" s="115"/>
      <c r="BB44" s="115"/>
      <c r="BC44" s="115"/>
      <c r="BD44" s="115"/>
      <c r="BE44" s="115"/>
      <c r="BF44" s="115"/>
      <c r="BG44" s="115"/>
      <c r="BH44" s="115"/>
      <c r="BI44" s="115"/>
      <c r="BJ44" s="115"/>
      <c r="BK44" s="115"/>
      <c r="BL44" s="115"/>
      <c r="BM44" s="115"/>
      <c r="BN44" s="115"/>
      <c r="BO44" s="115"/>
      <c r="BP44" s="115"/>
      <c r="BQ44" s="115"/>
      <c r="BR44" s="115"/>
      <c r="BS44" s="115"/>
      <c r="BT44" s="115"/>
      <c r="BU44" s="115"/>
      <c r="BV44" s="115"/>
      <c r="BW44" s="115"/>
      <c r="BX44" s="115"/>
      <c r="BY44" s="115"/>
      <c r="BZ44" s="115"/>
      <c r="CA44" s="115"/>
      <c r="CB44" s="115"/>
      <c r="CC44" s="115"/>
      <c r="CD44" s="115"/>
      <c r="CE44" s="115"/>
      <c r="CF44" s="115"/>
      <c r="CG44" s="115"/>
      <c r="CH44" s="115"/>
      <c r="CI44" s="115"/>
      <c r="CJ44" s="115"/>
      <c r="CK44" s="115"/>
      <c r="CL44" s="115"/>
      <c r="CM44" s="115"/>
      <c r="CN44" s="115"/>
      <c r="CO44" s="115"/>
      <c r="CP44" s="115"/>
      <c r="CQ44" s="115"/>
      <c r="CR44" s="115"/>
      <c r="CS44" s="115"/>
      <c r="CT44" s="115"/>
      <c r="CU44" s="115"/>
      <c r="CV44" s="115"/>
      <c r="CW44" s="115"/>
      <c r="CX44" s="115"/>
      <c r="CY44" s="115"/>
      <c r="CZ44" s="115"/>
      <c r="DA44" s="115"/>
      <c r="DB44" s="115"/>
      <c r="DC44" s="115"/>
      <c r="DD44" s="115"/>
      <c r="DE44" s="115"/>
      <c r="DF44" s="115"/>
      <c r="DG44" s="115"/>
      <c r="DH44" s="115"/>
      <c r="DI44" s="115"/>
      <c r="DJ44" s="115"/>
      <c r="DK44" s="115"/>
      <c r="DL44" s="115"/>
      <c r="DM44" s="115"/>
      <c r="DN44" s="115"/>
      <c r="DO44" s="115"/>
      <c r="DP44" s="115"/>
      <c r="DQ44" s="115"/>
      <c r="DR44" s="115"/>
      <c r="DS44" s="115"/>
      <c r="DT44" s="115"/>
      <c r="DU44" s="115"/>
      <c r="DV44" s="115"/>
      <c r="DW44" s="115"/>
      <c r="DX44" s="115"/>
      <c r="DY44" s="115"/>
      <c r="DZ44" s="115"/>
      <c r="EA44" s="115"/>
      <c r="EB44" s="115"/>
      <c r="EC44" s="115"/>
      <c r="ED44" s="115"/>
      <c r="EE44" s="115"/>
      <c r="EF44" s="115"/>
      <c r="EG44" s="115"/>
      <c r="EH44" s="115"/>
      <c r="EI44" s="115"/>
      <c r="EJ44" s="115"/>
      <c r="EK44" s="115"/>
      <c r="EL44" s="115"/>
      <c r="EM44" s="115"/>
      <c r="EN44" s="115"/>
      <c r="EO44" s="115"/>
      <c r="EP44" s="115"/>
      <c r="EQ44" s="115"/>
      <c r="ER44" s="115"/>
      <c r="ES44" s="115"/>
      <c r="ET44" s="115"/>
      <c r="EU44" s="115"/>
      <c r="EV44" s="115"/>
      <c r="EW44" s="115"/>
      <c r="EX44" s="115"/>
      <c r="EY44" s="115"/>
      <c r="EZ44" s="115"/>
      <c r="FA44" s="115"/>
      <c r="FB44" s="115"/>
      <c r="FC44" s="115"/>
      <c r="FD44" s="115"/>
      <c r="FE44" s="115"/>
      <c r="FF44" s="115"/>
      <c r="FG44" s="115"/>
      <c r="FH44" s="115"/>
      <c r="FI44" s="115"/>
      <c r="FJ44" s="115"/>
      <c r="FK44" s="115"/>
      <c r="FL44" s="115"/>
      <c r="FM44" s="115"/>
      <c r="FN44" s="115"/>
      <c r="FO44" s="115"/>
      <c r="FP44" s="115"/>
      <c r="FQ44" s="115"/>
      <c r="FR44" s="115"/>
      <c r="FS44" s="115"/>
      <c r="FT44" s="115"/>
      <c r="FU44" s="115"/>
      <c r="FV44" s="115"/>
      <c r="FW44" s="115"/>
      <c r="FX44" s="115"/>
      <c r="FY44" s="115"/>
      <c r="FZ44" s="115"/>
      <c r="GA44" s="115"/>
      <c r="GB44" s="115"/>
      <c r="GC44" s="115"/>
      <c r="GD44" s="115"/>
      <c r="GE44" s="115"/>
      <c r="GF44" s="115"/>
      <c r="GG44" s="115"/>
      <c r="GH44" s="115"/>
      <c r="GI44" s="115"/>
      <c r="GJ44" s="115"/>
      <c r="GK44" s="115"/>
      <c r="GL44" s="115"/>
      <c r="GM44" s="115"/>
      <c r="GN44" s="115"/>
      <c r="GO44" s="115"/>
      <c r="GP44" s="115"/>
      <c r="GQ44" s="115"/>
      <c r="GR44" s="115"/>
      <c r="GS44" s="115"/>
      <c r="GT44" s="115"/>
      <c r="GU44" s="115"/>
      <c r="GV44" s="115"/>
      <c r="GW44" s="115"/>
      <c r="GX44" s="115"/>
      <c r="GY44" s="115"/>
      <c r="GZ44" s="115"/>
      <c r="HA44" s="115"/>
      <c r="HB44" s="115"/>
      <c r="HC44" s="115"/>
      <c r="HD44" s="115"/>
      <c r="HE44" s="115"/>
      <c r="HF44" s="115"/>
      <c r="HG44" s="115"/>
      <c r="HH44" s="115"/>
      <c r="HI44" s="115"/>
      <c r="HJ44" s="115"/>
      <c r="HK44" s="115"/>
      <c r="HL44" s="115"/>
      <c r="HM44" s="115"/>
      <c r="HN44" s="115"/>
      <c r="HO44" s="115"/>
      <c r="HP44" s="115"/>
      <c r="HQ44" s="115"/>
      <c r="HR44" s="115"/>
      <c r="HS44" s="115"/>
      <c r="HT44" s="115"/>
      <c r="HU44" s="115"/>
      <c r="HV44" s="115"/>
      <c r="HW44" s="115"/>
      <c r="HX44" s="115"/>
      <c r="HY44" s="115"/>
      <c r="HZ44" s="115"/>
      <c r="IA44" s="115"/>
      <c r="IB44" s="115"/>
      <c r="IC44" s="115"/>
      <c r="ID44" s="115"/>
      <c r="IE44" s="115"/>
      <c r="IF44" s="115"/>
      <c r="IG44" s="115"/>
      <c r="IH44" s="115"/>
      <c r="II44" s="115"/>
      <c r="IJ44" s="115"/>
      <c r="IK44" s="115"/>
      <c r="IL44" s="115"/>
      <c r="IM44" s="115"/>
      <c r="IN44" s="115"/>
      <c r="IO44" s="115"/>
      <c r="IP44" s="115"/>
      <c r="IQ44" s="115"/>
      <c r="IR44" s="115"/>
      <c r="IS44" s="115"/>
      <c r="IT44" s="115"/>
      <c r="IU44" s="115"/>
      <c r="IV44" s="115"/>
      <c r="IW44" s="115"/>
      <c r="IX44" s="115"/>
      <c r="IY44" s="115"/>
      <c r="IZ44" s="115"/>
      <c r="JA44" s="115"/>
      <c r="JB44" s="115"/>
      <c r="JC44" s="115"/>
      <c r="JD44" s="115"/>
    </row>
    <row r="45" spans="1:264" s="43" customFormat="1" ht="12">
      <c r="A45" s="98">
        <v>44</v>
      </c>
      <c r="B45" s="99" t="s">
        <v>547</v>
      </c>
      <c r="C45" s="99" t="s">
        <v>548</v>
      </c>
      <c r="D45" s="99" t="str">
        <f t="shared" si="2"/>
        <v>管理服务器-ZXCLOUD R5300 G4X</v>
      </c>
      <c r="E45" s="99" t="s">
        <v>92</v>
      </c>
      <c r="F45" s="101"/>
      <c r="G45" s="103">
        <v>150</v>
      </c>
      <c r="H45" s="104" t="s">
        <v>549</v>
      </c>
      <c r="I45" s="103"/>
      <c r="J45" s="104" t="s">
        <v>374</v>
      </c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6"/>
      <c r="X45" s="107"/>
      <c r="Y45" s="107"/>
      <c r="Z45" s="108">
        <v>101</v>
      </c>
      <c r="AA45" s="109" t="s">
        <v>550</v>
      </c>
      <c r="AB45" s="110" t="s">
        <v>376</v>
      </c>
      <c r="AC45" s="104" t="s">
        <v>377</v>
      </c>
      <c r="AD45" s="98"/>
      <c r="AE45" s="98"/>
      <c r="AF45" s="98"/>
      <c r="AG45" s="114"/>
      <c r="AH45" s="112"/>
      <c r="AI45" s="113" t="str">
        <f t="shared" si="0"/>
        <v>12</v>
      </c>
      <c r="AJ45" s="113" t="str">
        <f t="shared" si="3"/>
        <v>03列08</v>
      </c>
      <c r="AK45" s="113" t="str">
        <f t="shared" si="1"/>
        <v>02</v>
      </c>
      <c r="AL45" s="113" t="str">
        <f t="shared" si="4"/>
        <v>122</v>
      </c>
      <c r="AM45" s="112"/>
      <c r="AN45" s="204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5"/>
      <c r="BA45" s="115"/>
      <c r="BB45" s="115"/>
      <c r="BC45" s="115"/>
      <c r="BD45" s="115"/>
      <c r="BE45" s="115"/>
      <c r="BF45" s="115"/>
      <c r="BG45" s="115"/>
      <c r="BH45" s="115"/>
      <c r="BI45" s="115"/>
      <c r="BJ45" s="115"/>
      <c r="BK45" s="115"/>
      <c r="BL45" s="115"/>
      <c r="BM45" s="115"/>
      <c r="BN45" s="115"/>
      <c r="BO45" s="115"/>
      <c r="BP45" s="115"/>
      <c r="BQ45" s="115"/>
      <c r="BR45" s="115"/>
      <c r="BS45" s="115"/>
      <c r="BT45" s="115"/>
      <c r="BU45" s="115"/>
      <c r="BV45" s="115"/>
      <c r="BW45" s="115"/>
      <c r="BX45" s="115"/>
      <c r="BY45" s="115"/>
      <c r="BZ45" s="115"/>
      <c r="CA45" s="115"/>
      <c r="CB45" s="115"/>
      <c r="CC45" s="115"/>
      <c r="CD45" s="115"/>
      <c r="CE45" s="115"/>
      <c r="CF45" s="115"/>
      <c r="CG45" s="115"/>
      <c r="CH45" s="115"/>
      <c r="CI45" s="115"/>
      <c r="CJ45" s="115"/>
      <c r="CK45" s="115"/>
      <c r="CL45" s="115"/>
      <c r="CM45" s="115"/>
      <c r="CN45" s="115"/>
      <c r="CO45" s="115"/>
      <c r="CP45" s="115"/>
      <c r="CQ45" s="115"/>
      <c r="CR45" s="115"/>
      <c r="CS45" s="115"/>
      <c r="CT45" s="115"/>
      <c r="CU45" s="115"/>
      <c r="CV45" s="115"/>
      <c r="CW45" s="115"/>
      <c r="CX45" s="115"/>
      <c r="CY45" s="115"/>
      <c r="CZ45" s="115"/>
      <c r="DA45" s="115"/>
      <c r="DB45" s="115"/>
      <c r="DC45" s="115"/>
      <c r="DD45" s="115"/>
      <c r="DE45" s="115"/>
      <c r="DF45" s="115"/>
      <c r="DG45" s="115"/>
      <c r="DH45" s="115"/>
      <c r="DI45" s="115"/>
      <c r="DJ45" s="115"/>
      <c r="DK45" s="115"/>
      <c r="DL45" s="115"/>
      <c r="DM45" s="115"/>
      <c r="DN45" s="115"/>
      <c r="DO45" s="115"/>
      <c r="DP45" s="115"/>
      <c r="DQ45" s="115"/>
      <c r="DR45" s="115"/>
      <c r="DS45" s="115"/>
      <c r="DT45" s="115"/>
      <c r="DU45" s="115"/>
      <c r="DV45" s="115"/>
      <c r="DW45" s="115"/>
      <c r="DX45" s="115"/>
      <c r="DY45" s="115"/>
      <c r="DZ45" s="115"/>
      <c r="EA45" s="115"/>
      <c r="EB45" s="115"/>
      <c r="EC45" s="115"/>
      <c r="ED45" s="115"/>
      <c r="EE45" s="115"/>
      <c r="EF45" s="115"/>
      <c r="EG45" s="115"/>
      <c r="EH45" s="115"/>
      <c r="EI45" s="115"/>
      <c r="EJ45" s="115"/>
      <c r="EK45" s="115"/>
      <c r="EL45" s="115"/>
      <c r="EM45" s="115"/>
      <c r="EN45" s="115"/>
      <c r="EO45" s="115"/>
      <c r="EP45" s="115"/>
      <c r="EQ45" s="115"/>
      <c r="ER45" s="115"/>
      <c r="ES45" s="115"/>
      <c r="ET45" s="115"/>
      <c r="EU45" s="115"/>
      <c r="EV45" s="115"/>
      <c r="EW45" s="115"/>
      <c r="EX45" s="115"/>
      <c r="EY45" s="115"/>
      <c r="EZ45" s="115"/>
      <c r="FA45" s="115"/>
      <c r="FB45" s="115"/>
      <c r="FC45" s="115"/>
      <c r="FD45" s="115"/>
      <c r="FE45" s="115"/>
      <c r="FF45" s="115"/>
      <c r="FG45" s="115"/>
      <c r="FH45" s="115"/>
      <c r="FI45" s="115"/>
      <c r="FJ45" s="115"/>
      <c r="FK45" s="115"/>
      <c r="FL45" s="115"/>
      <c r="FM45" s="115"/>
      <c r="FN45" s="115"/>
      <c r="FO45" s="115"/>
      <c r="FP45" s="115"/>
      <c r="FQ45" s="115"/>
      <c r="FR45" s="115"/>
      <c r="FS45" s="115"/>
      <c r="FT45" s="115"/>
      <c r="FU45" s="115"/>
      <c r="FV45" s="115"/>
      <c r="FW45" s="115"/>
      <c r="FX45" s="115"/>
      <c r="FY45" s="115"/>
      <c r="FZ45" s="115"/>
      <c r="GA45" s="115"/>
      <c r="GB45" s="115"/>
      <c r="GC45" s="115"/>
      <c r="GD45" s="115"/>
      <c r="GE45" s="115"/>
      <c r="GF45" s="115"/>
      <c r="GG45" s="115"/>
      <c r="GH45" s="115"/>
      <c r="GI45" s="115"/>
      <c r="GJ45" s="115"/>
      <c r="GK45" s="115"/>
      <c r="GL45" s="115"/>
      <c r="GM45" s="115"/>
      <c r="GN45" s="115"/>
      <c r="GO45" s="115"/>
      <c r="GP45" s="115"/>
      <c r="GQ45" s="115"/>
      <c r="GR45" s="115"/>
      <c r="GS45" s="115"/>
      <c r="GT45" s="115"/>
      <c r="GU45" s="115"/>
      <c r="GV45" s="115"/>
      <c r="GW45" s="115"/>
      <c r="GX45" s="115"/>
      <c r="GY45" s="115"/>
      <c r="GZ45" s="115"/>
      <c r="HA45" s="115"/>
      <c r="HB45" s="115"/>
      <c r="HC45" s="115"/>
      <c r="HD45" s="115"/>
      <c r="HE45" s="115"/>
      <c r="HF45" s="115"/>
      <c r="HG45" s="115"/>
      <c r="HH45" s="115"/>
      <c r="HI45" s="115"/>
      <c r="HJ45" s="115"/>
      <c r="HK45" s="115"/>
      <c r="HL45" s="115"/>
      <c r="HM45" s="115"/>
      <c r="HN45" s="115"/>
      <c r="HO45" s="115"/>
      <c r="HP45" s="115"/>
      <c r="HQ45" s="115"/>
      <c r="HR45" s="115"/>
      <c r="HS45" s="115"/>
      <c r="HT45" s="115"/>
      <c r="HU45" s="115"/>
      <c r="HV45" s="115"/>
      <c r="HW45" s="115"/>
      <c r="HX45" s="115"/>
      <c r="HY45" s="115"/>
      <c r="HZ45" s="115"/>
      <c r="IA45" s="115"/>
      <c r="IB45" s="115"/>
      <c r="IC45" s="115"/>
      <c r="ID45" s="115"/>
      <c r="IE45" s="115"/>
      <c r="IF45" s="115"/>
      <c r="IG45" s="115"/>
      <c r="IH45" s="115"/>
      <c r="II45" s="115"/>
      <c r="IJ45" s="115"/>
      <c r="IK45" s="115"/>
      <c r="IL45" s="115"/>
      <c r="IM45" s="115"/>
      <c r="IN45" s="115"/>
      <c r="IO45" s="115"/>
      <c r="IP45" s="115"/>
      <c r="IQ45" s="115"/>
      <c r="IR45" s="115"/>
      <c r="IS45" s="115"/>
      <c r="IT45" s="115"/>
      <c r="IU45" s="115"/>
      <c r="IV45" s="115"/>
      <c r="IW45" s="115"/>
      <c r="IX45" s="115"/>
      <c r="IY45" s="115"/>
      <c r="IZ45" s="115"/>
      <c r="JA45" s="115"/>
      <c r="JB45" s="115"/>
      <c r="JC45" s="115"/>
      <c r="JD45" s="115"/>
    </row>
    <row r="46" spans="1:264" s="43" customFormat="1" ht="12">
      <c r="A46" s="98">
        <v>45</v>
      </c>
      <c r="B46" s="99" t="s">
        <v>551</v>
      </c>
      <c r="C46" s="99" t="s">
        <v>552</v>
      </c>
      <c r="D46" s="99" t="str">
        <f t="shared" si="2"/>
        <v>管理服务器-ZXCLOUD R5300 G4X</v>
      </c>
      <c r="E46" s="99" t="s">
        <v>92</v>
      </c>
      <c r="F46" s="101"/>
      <c r="G46" s="103">
        <v>150</v>
      </c>
      <c r="H46" s="104" t="s">
        <v>553</v>
      </c>
      <c r="I46" s="103"/>
      <c r="J46" s="104" t="s">
        <v>374</v>
      </c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6"/>
      <c r="X46" s="107"/>
      <c r="Y46" s="107"/>
      <c r="Z46" s="108">
        <v>101</v>
      </c>
      <c r="AA46" s="109" t="s">
        <v>554</v>
      </c>
      <c r="AB46" s="110" t="s">
        <v>376</v>
      </c>
      <c r="AC46" s="104" t="s">
        <v>377</v>
      </c>
      <c r="AD46" s="98"/>
      <c r="AE46" s="98"/>
      <c r="AF46" s="98"/>
      <c r="AG46" s="114"/>
      <c r="AH46" s="112"/>
      <c r="AI46" s="113" t="str">
        <f t="shared" si="0"/>
        <v>15</v>
      </c>
      <c r="AJ46" s="113" t="str">
        <f t="shared" si="3"/>
        <v>03列08</v>
      </c>
      <c r="AK46" s="113" t="str">
        <f t="shared" si="1"/>
        <v>02</v>
      </c>
      <c r="AL46" s="113" t="str">
        <f t="shared" si="4"/>
        <v>122</v>
      </c>
      <c r="AM46" s="112"/>
      <c r="AN46" s="204"/>
      <c r="AO46" s="115"/>
      <c r="AP46" s="115"/>
      <c r="AQ46" s="115"/>
      <c r="AR46" s="115"/>
      <c r="AS46" s="115"/>
      <c r="AT46" s="115"/>
      <c r="AU46" s="115"/>
      <c r="AV46" s="115"/>
      <c r="AW46" s="115"/>
      <c r="AX46" s="115"/>
      <c r="AY46" s="115"/>
      <c r="AZ46" s="115"/>
      <c r="BA46" s="115"/>
      <c r="BB46" s="115"/>
      <c r="BC46" s="115"/>
      <c r="BD46" s="115"/>
      <c r="BE46" s="115"/>
      <c r="BF46" s="115"/>
      <c r="BG46" s="115"/>
      <c r="BH46" s="115"/>
      <c r="BI46" s="115"/>
      <c r="BJ46" s="115"/>
      <c r="BK46" s="115"/>
      <c r="BL46" s="115"/>
      <c r="BM46" s="115"/>
      <c r="BN46" s="115"/>
      <c r="BO46" s="115"/>
      <c r="BP46" s="115"/>
      <c r="BQ46" s="115"/>
      <c r="BR46" s="115"/>
      <c r="BS46" s="115"/>
      <c r="BT46" s="115"/>
      <c r="BU46" s="115"/>
      <c r="BV46" s="115"/>
      <c r="BW46" s="115"/>
      <c r="BX46" s="115"/>
      <c r="BY46" s="115"/>
      <c r="BZ46" s="115"/>
      <c r="CA46" s="115"/>
      <c r="CB46" s="115"/>
      <c r="CC46" s="115"/>
      <c r="CD46" s="115"/>
      <c r="CE46" s="115"/>
      <c r="CF46" s="115"/>
      <c r="CG46" s="115"/>
      <c r="CH46" s="115"/>
      <c r="CI46" s="115"/>
      <c r="CJ46" s="115"/>
      <c r="CK46" s="115"/>
      <c r="CL46" s="115"/>
      <c r="CM46" s="115"/>
      <c r="CN46" s="115"/>
      <c r="CO46" s="115"/>
      <c r="CP46" s="115"/>
      <c r="CQ46" s="115"/>
      <c r="CR46" s="115"/>
      <c r="CS46" s="115"/>
      <c r="CT46" s="115"/>
      <c r="CU46" s="115"/>
      <c r="CV46" s="115"/>
      <c r="CW46" s="115"/>
      <c r="CX46" s="115"/>
      <c r="CY46" s="115"/>
      <c r="CZ46" s="115"/>
      <c r="DA46" s="115"/>
      <c r="DB46" s="115"/>
      <c r="DC46" s="115"/>
      <c r="DD46" s="115"/>
      <c r="DE46" s="115"/>
      <c r="DF46" s="115"/>
      <c r="DG46" s="115"/>
      <c r="DH46" s="115"/>
      <c r="DI46" s="115"/>
      <c r="DJ46" s="115"/>
      <c r="DK46" s="115"/>
      <c r="DL46" s="115"/>
      <c r="DM46" s="115"/>
      <c r="DN46" s="115"/>
      <c r="DO46" s="115"/>
      <c r="DP46" s="115"/>
      <c r="DQ46" s="115"/>
      <c r="DR46" s="115"/>
      <c r="DS46" s="115"/>
      <c r="DT46" s="115"/>
      <c r="DU46" s="115"/>
      <c r="DV46" s="115"/>
      <c r="DW46" s="115"/>
      <c r="DX46" s="115"/>
      <c r="DY46" s="115"/>
      <c r="DZ46" s="115"/>
      <c r="EA46" s="115"/>
      <c r="EB46" s="115"/>
      <c r="EC46" s="115"/>
      <c r="ED46" s="115"/>
      <c r="EE46" s="115"/>
      <c r="EF46" s="115"/>
      <c r="EG46" s="115"/>
      <c r="EH46" s="115"/>
      <c r="EI46" s="115"/>
      <c r="EJ46" s="115"/>
      <c r="EK46" s="115"/>
      <c r="EL46" s="115"/>
      <c r="EM46" s="115"/>
      <c r="EN46" s="115"/>
      <c r="EO46" s="115"/>
      <c r="EP46" s="115"/>
      <c r="EQ46" s="115"/>
      <c r="ER46" s="115"/>
      <c r="ES46" s="115"/>
      <c r="ET46" s="115"/>
      <c r="EU46" s="115"/>
      <c r="EV46" s="115"/>
      <c r="EW46" s="115"/>
      <c r="EX46" s="115"/>
      <c r="EY46" s="115"/>
      <c r="EZ46" s="115"/>
      <c r="FA46" s="115"/>
      <c r="FB46" s="115"/>
      <c r="FC46" s="115"/>
      <c r="FD46" s="115"/>
      <c r="FE46" s="115"/>
      <c r="FF46" s="115"/>
      <c r="FG46" s="115"/>
      <c r="FH46" s="115"/>
      <c r="FI46" s="115"/>
      <c r="FJ46" s="115"/>
      <c r="FK46" s="115"/>
      <c r="FL46" s="115"/>
      <c r="FM46" s="115"/>
      <c r="FN46" s="115"/>
      <c r="FO46" s="115"/>
      <c r="FP46" s="115"/>
      <c r="FQ46" s="115"/>
      <c r="FR46" s="115"/>
      <c r="FS46" s="115"/>
      <c r="FT46" s="115"/>
      <c r="FU46" s="115"/>
      <c r="FV46" s="115"/>
      <c r="FW46" s="115"/>
      <c r="FX46" s="115"/>
      <c r="FY46" s="115"/>
      <c r="FZ46" s="115"/>
      <c r="GA46" s="115"/>
      <c r="GB46" s="115"/>
      <c r="GC46" s="115"/>
      <c r="GD46" s="115"/>
      <c r="GE46" s="115"/>
      <c r="GF46" s="115"/>
      <c r="GG46" s="115"/>
      <c r="GH46" s="115"/>
      <c r="GI46" s="115"/>
      <c r="GJ46" s="115"/>
      <c r="GK46" s="115"/>
      <c r="GL46" s="115"/>
      <c r="GM46" s="115"/>
      <c r="GN46" s="115"/>
      <c r="GO46" s="115"/>
      <c r="GP46" s="115"/>
      <c r="GQ46" s="115"/>
      <c r="GR46" s="115"/>
      <c r="GS46" s="115"/>
      <c r="GT46" s="115"/>
      <c r="GU46" s="115"/>
      <c r="GV46" s="115"/>
      <c r="GW46" s="115"/>
      <c r="GX46" s="115"/>
      <c r="GY46" s="115"/>
      <c r="GZ46" s="115"/>
      <c r="HA46" s="115"/>
      <c r="HB46" s="115"/>
      <c r="HC46" s="115"/>
      <c r="HD46" s="115"/>
      <c r="HE46" s="115"/>
      <c r="HF46" s="115"/>
      <c r="HG46" s="115"/>
      <c r="HH46" s="115"/>
      <c r="HI46" s="115"/>
      <c r="HJ46" s="115"/>
      <c r="HK46" s="115"/>
      <c r="HL46" s="115"/>
      <c r="HM46" s="115"/>
      <c r="HN46" s="115"/>
      <c r="HO46" s="115"/>
      <c r="HP46" s="115"/>
      <c r="HQ46" s="115"/>
      <c r="HR46" s="115"/>
      <c r="HS46" s="115"/>
      <c r="HT46" s="115"/>
      <c r="HU46" s="115"/>
      <c r="HV46" s="115"/>
      <c r="HW46" s="115"/>
      <c r="HX46" s="115"/>
      <c r="HY46" s="115"/>
      <c r="HZ46" s="115"/>
      <c r="IA46" s="115"/>
      <c r="IB46" s="115"/>
      <c r="IC46" s="115"/>
      <c r="ID46" s="115"/>
      <c r="IE46" s="115"/>
      <c r="IF46" s="115"/>
      <c r="IG46" s="115"/>
      <c r="IH46" s="115"/>
      <c r="II46" s="115"/>
      <c r="IJ46" s="115"/>
      <c r="IK46" s="115"/>
      <c r="IL46" s="115"/>
      <c r="IM46" s="115"/>
      <c r="IN46" s="115"/>
      <c r="IO46" s="115"/>
      <c r="IP46" s="115"/>
      <c r="IQ46" s="115"/>
      <c r="IR46" s="115"/>
      <c r="IS46" s="115"/>
      <c r="IT46" s="115"/>
      <c r="IU46" s="115"/>
      <c r="IV46" s="115"/>
      <c r="IW46" s="115"/>
      <c r="IX46" s="115"/>
      <c r="IY46" s="115"/>
      <c r="IZ46" s="115"/>
      <c r="JA46" s="115"/>
      <c r="JB46" s="115"/>
      <c r="JC46" s="115"/>
      <c r="JD46" s="115"/>
    </row>
    <row r="47" spans="1:264" s="43" customFormat="1" ht="12">
      <c r="A47" s="98">
        <v>46</v>
      </c>
      <c r="B47" s="99" t="s">
        <v>555</v>
      </c>
      <c r="C47" s="99" t="s">
        <v>556</v>
      </c>
      <c r="D47" s="99" t="str">
        <f t="shared" si="2"/>
        <v>抗DDOS服务器-ZXCLOUD R5300 G4X</v>
      </c>
      <c r="E47" s="99" t="s">
        <v>92</v>
      </c>
      <c r="F47" s="101"/>
      <c r="G47" s="103">
        <v>150</v>
      </c>
      <c r="H47" s="104" t="s">
        <v>557</v>
      </c>
      <c r="I47" s="103"/>
      <c r="J47" s="104" t="s">
        <v>557</v>
      </c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6"/>
      <c r="X47" s="107"/>
      <c r="Y47" s="107"/>
      <c r="Z47" s="108">
        <v>101</v>
      </c>
      <c r="AA47" s="109" t="s">
        <v>558</v>
      </c>
      <c r="AB47" s="110" t="s">
        <v>376</v>
      </c>
      <c r="AC47" s="104" t="s">
        <v>377</v>
      </c>
      <c r="AD47" s="98"/>
      <c r="AE47" s="98"/>
      <c r="AF47" s="98"/>
      <c r="AG47" s="114"/>
      <c r="AH47" s="112"/>
      <c r="AI47" s="113" t="str">
        <f t="shared" si="0"/>
        <v>15</v>
      </c>
      <c r="AJ47" s="113" t="str">
        <f t="shared" si="3"/>
        <v>04列08</v>
      </c>
      <c r="AK47" s="113" t="str">
        <f t="shared" si="1"/>
        <v>02</v>
      </c>
      <c r="AL47" s="113" t="str">
        <f t="shared" si="4"/>
        <v>122</v>
      </c>
      <c r="AM47" s="112"/>
      <c r="AN47" s="204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5"/>
      <c r="BA47" s="115"/>
      <c r="BB47" s="115"/>
      <c r="BC47" s="115"/>
      <c r="BD47" s="115"/>
      <c r="BE47" s="115"/>
      <c r="BF47" s="115"/>
      <c r="BG47" s="115"/>
      <c r="BH47" s="115"/>
      <c r="BI47" s="115"/>
      <c r="BJ47" s="115"/>
      <c r="BK47" s="115"/>
      <c r="BL47" s="115"/>
      <c r="BM47" s="115"/>
      <c r="BN47" s="115"/>
      <c r="BO47" s="115"/>
      <c r="BP47" s="115"/>
      <c r="BQ47" s="115"/>
      <c r="BR47" s="115"/>
      <c r="BS47" s="115"/>
      <c r="BT47" s="115"/>
      <c r="BU47" s="115"/>
      <c r="BV47" s="115"/>
      <c r="BW47" s="115"/>
      <c r="BX47" s="115"/>
      <c r="BY47" s="115"/>
      <c r="BZ47" s="115"/>
      <c r="CA47" s="115"/>
      <c r="CB47" s="115"/>
      <c r="CC47" s="115"/>
      <c r="CD47" s="115"/>
      <c r="CE47" s="115"/>
      <c r="CF47" s="115"/>
      <c r="CG47" s="115"/>
      <c r="CH47" s="115"/>
      <c r="CI47" s="115"/>
      <c r="CJ47" s="115"/>
      <c r="CK47" s="115"/>
      <c r="CL47" s="115"/>
      <c r="CM47" s="115"/>
      <c r="CN47" s="115"/>
      <c r="CO47" s="115"/>
      <c r="CP47" s="115"/>
      <c r="CQ47" s="115"/>
      <c r="CR47" s="115"/>
      <c r="CS47" s="115"/>
      <c r="CT47" s="115"/>
      <c r="CU47" s="115"/>
      <c r="CV47" s="115"/>
      <c r="CW47" s="115"/>
      <c r="CX47" s="115"/>
      <c r="CY47" s="115"/>
      <c r="CZ47" s="115"/>
      <c r="DA47" s="115"/>
      <c r="DB47" s="115"/>
      <c r="DC47" s="115"/>
      <c r="DD47" s="115"/>
      <c r="DE47" s="115"/>
      <c r="DF47" s="115"/>
      <c r="DG47" s="115"/>
      <c r="DH47" s="115"/>
      <c r="DI47" s="115"/>
      <c r="DJ47" s="115"/>
      <c r="DK47" s="115"/>
      <c r="DL47" s="115"/>
      <c r="DM47" s="115"/>
      <c r="DN47" s="115"/>
      <c r="DO47" s="115"/>
      <c r="DP47" s="115"/>
      <c r="DQ47" s="115"/>
      <c r="DR47" s="115"/>
      <c r="DS47" s="115"/>
      <c r="DT47" s="115"/>
      <c r="DU47" s="115"/>
      <c r="DV47" s="115"/>
      <c r="DW47" s="115"/>
      <c r="DX47" s="115"/>
      <c r="DY47" s="115"/>
      <c r="DZ47" s="115"/>
      <c r="EA47" s="115"/>
      <c r="EB47" s="115"/>
      <c r="EC47" s="115"/>
      <c r="ED47" s="115"/>
      <c r="EE47" s="115"/>
      <c r="EF47" s="115"/>
      <c r="EG47" s="115"/>
      <c r="EH47" s="115"/>
      <c r="EI47" s="115"/>
      <c r="EJ47" s="115"/>
      <c r="EK47" s="115"/>
      <c r="EL47" s="115"/>
      <c r="EM47" s="115"/>
      <c r="EN47" s="115"/>
      <c r="EO47" s="115"/>
      <c r="EP47" s="115"/>
      <c r="EQ47" s="115"/>
      <c r="ER47" s="115"/>
      <c r="ES47" s="115"/>
      <c r="ET47" s="115"/>
      <c r="EU47" s="115"/>
      <c r="EV47" s="115"/>
      <c r="EW47" s="115"/>
      <c r="EX47" s="115"/>
      <c r="EY47" s="115"/>
      <c r="EZ47" s="115"/>
      <c r="FA47" s="115"/>
      <c r="FB47" s="115"/>
      <c r="FC47" s="115"/>
      <c r="FD47" s="115"/>
      <c r="FE47" s="115"/>
      <c r="FF47" s="115"/>
      <c r="FG47" s="115"/>
      <c r="FH47" s="115"/>
      <c r="FI47" s="115"/>
      <c r="FJ47" s="115"/>
      <c r="FK47" s="115"/>
      <c r="FL47" s="115"/>
      <c r="FM47" s="115"/>
      <c r="FN47" s="115"/>
      <c r="FO47" s="115"/>
      <c r="FP47" s="115"/>
      <c r="FQ47" s="115"/>
      <c r="FR47" s="115"/>
      <c r="FS47" s="115"/>
      <c r="FT47" s="115"/>
      <c r="FU47" s="115"/>
      <c r="FV47" s="115"/>
      <c r="FW47" s="115"/>
      <c r="FX47" s="115"/>
      <c r="FY47" s="115"/>
      <c r="FZ47" s="115"/>
      <c r="GA47" s="115"/>
      <c r="GB47" s="115"/>
      <c r="GC47" s="115"/>
      <c r="GD47" s="115"/>
      <c r="GE47" s="115"/>
      <c r="GF47" s="115"/>
      <c r="GG47" s="115"/>
      <c r="GH47" s="115"/>
      <c r="GI47" s="115"/>
      <c r="GJ47" s="115"/>
      <c r="GK47" s="115"/>
      <c r="GL47" s="115"/>
      <c r="GM47" s="115"/>
      <c r="GN47" s="115"/>
      <c r="GO47" s="115"/>
      <c r="GP47" s="115"/>
      <c r="GQ47" s="115"/>
      <c r="GR47" s="115"/>
      <c r="GS47" s="115"/>
      <c r="GT47" s="115"/>
      <c r="GU47" s="115"/>
      <c r="GV47" s="115"/>
      <c r="GW47" s="115"/>
      <c r="GX47" s="115"/>
      <c r="GY47" s="115"/>
      <c r="GZ47" s="115"/>
      <c r="HA47" s="115"/>
      <c r="HB47" s="115"/>
      <c r="HC47" s="115"/>
      <c r="HD47" s="115"/>
      <c r="HE47" s="115"/>
      <c r="HF47" s="115"/>
      <c r="HG47" s="115"/>
      <c r="HH47" s="115"/>
      <c r="HI47" s="115"/>
      <c r="HJ47" s="115"/>
      <c r="HK47" s="115"/>
      <c r="HL47" s="115"/>
      <c r="HM47" s="115"/>
      <c r="HN47" s="115"/>
      <c r="HO47" s="115"/>
      <c r="HP47" s="115"/>
      <c r="HQ47" s="115"/>
      <c r="HR47" s="115"/>
      <c r="HS47" s="115"/>
      <c r="HT47" s="115"/>
      <c r="HU47" s="115"/>
      <c r="HV47" s="115"/>
      <c r="HW47" s="115"/>
      <c r="HX47" s="115"/>
      <c r="HY47" s="115"/>
      <c r="HZ47" s="115"/>
      <c r="IA47" s="115"/>
      <c r="IB47" s="115"/>
      <c r="IC47" s="115"/>
      <c r="ID47" s="115"/>
      <c r="IE47" s="115"/>
      <c r="IF47" s="115"/>
      <c r="IG47" s="115"/>
      <c r="IH47" s="115"/>
      <c r="II47" s="115"/>
      <c r="IJ47" s="115"/>
      <c r="IK47" s="115"/>
      <c r="IL47" s="115"/>
      <c r="IM47" s="115"/>
      <c r="IN47" s="115"/>
      <c r="IO47" s="115"/>
      <c r="IP47" s="115"/>
      <c r="IQ47" s="115"/>
      <c r="IR47" s="115"/>
      <c r="IS47" s="115"/>
      <c r="IT47" s="115"/>
      <c r="IU47" s="115"/>
      <c r="IV47" s="115"/>
      <c r="IW47" s="115"/>
      <c r="IX47" s="115"/>
      <c r="IY47" s="115"/>
      <c r="IZ47" s="115"/>
      <c r="JA47" s="115"/>
      <c r="JB47" s="115"/>
      <c r="JC47" s="115"/>
      <c r="JD47" s="115"/>
    </row>
    <row r="48" spans="1:264" s="43" customFormat="1" ht="12">
      <c r="A48" s="98">
        <v>47</v>
      </c>
      <c r="B48" s="99" t="s">
        <v>559</v>
      </c>
      <c r="C48" s="99" t="s">
        <v>560</v>
      </c>
      <c r="D48" s="99" t="str">
        <f t="shared" si="2"/>
        <v>抗DDOS服务器-ZXCLOUD R5300 G4X</v>
      </c>
      <c r="E48" s="99" t="s">
        <v>92</v>
      </c>
      <c r="F48" s="101"/>
      <c r="G48" s="103">
        <v>150</v>
      </c>
      <c r="H48" s="104" t="s">
        <v>557</v>
      </c>
      <c r="I48" s="103"/>
      <c r="J48" s="104" t="s">
        <v>557</v>
      </c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6"/>
      <c r="X48" s="107"/>
      <c r="Y48" s="107"/>
      <c r="Z48" s="108">
        <v>101</v>
      </c>
      <c r="AA48" s="109" t="s">
        <v>561</v>
      </c>
      <c r="AB48" s="110" t="s">
        <v>376</v>
      </c>
      <c r="AC48" s="104" t="s">
        <v>377</v>
      </c>
      <c r="AD48" s="98"/>
      <c r="AE48" s="98"/>
      <c r="AF48" s="98"/>
      <c r="AG48" s="114"/>
      <c r="AH48" s="112"/>
      <c r="AI48" s="113" t="str">
        <f t="shared" si="0"/>
        <v>15</v>
      </c>
      <c r="AJ48" s="113" t="str">
        <f t="shared" si="3"/>
        <v>04列09</v>
      </c>
      <c r="AK48" s="113" t="str">
        <f t="shared" si="1"/>
        <v>02</v>
      </c>
      <c r="AL48" s="113" t="str">
        <f t="shared" si="4"/>
        <v>122</v>
      </c>
      <c r="AM48" s="112"/>
      <c r="AN48" s="204"/>
      <c r="AO48" s="115"/>
      <c r="AP48" s="115"/>
      <c r="AQ48" s="115"/>
      <c r="AR48" s="115"/>
      <c r="AS48" s="115"/>
      <c r="AT48" s="115"/>
      <c r="AU48" s="115"/>
      <c r="AV48" s="115"/>
      <c r="AW48" s="115"/>
      <c r="AX48" s="115"/>
      <c r="AY48" s="115"/>
      <c r="AZ48" s="115"/>
      <c r="BA48" s="115"/>
      <c r="BB48" s="115"/>
      <c r="BC48" s="115"/>
      <c r="BD48" s="115"/>
      <c r="BE48" s="115"/>
      <c r="BF48" s="115"/>
      <c r="BG48" s="115"/>
      <c r="BH48" s="115"/>
      <c r="BI48" s="115"/>
      <c r="BJ48" s="115"/>
      <c r="BK48" s="115"/>
      <c r="BL48" s="115"/>
      <c r="BM48" s="115"/>
      <c r="BN48" s="115"/>
      <c r="BO48" s="115"/>
      <c r="BP48" s="115"/>
      <c r="BQ48" s="115"/>
      <c r="BR48" s="115"/>
      <c r="BS48" s="115"/>
      <c r="BT48" s="115"/>
      <c r="BU48" s="115"/>
      <c r="BV48" s="115"/>
      <c r="BW48" s="115"/>
      <c r="BX48" s="115"/>
      <c r="BY48" s="115"/>
      <c r="BZ48" s="115"/>
      <c r="CA48" s="115"/>
      <c r="CB48" s="115"/>
      <c r="CC48" s="115"/>
      <c r="CD48" s="115"/>
      <c r="CE48" s="115"/>
      <c r="CF48" s="115"/>
      <c r="CG48" s="115"/>
      <c r="CH48" s="115"/>
      <c r="CI48" s="115"/>
      <c r="CJ48" s="115"/>
      <c r="CK48" s="115"/>
      <c r="CL48" s="115"/>
      <c r="CM48" s="115"/>
      <c r="CN48" s="115"/>
      <c r="CO48" s="115"/>
      <c r="CP48" s="115"/>
      <c r="CQ48" s="115"/>
      <c r="CR48" s="115"/>
      <c r="CS48" s="115"/>
      <c r="CT48" s="115"/>
      <c r="CU48" s="115"/>
      <c r="CV48" s="115"/>
      <c r="CW48" s="115"/>
      <c r="CX48" s="115"/>
      <c r="CY48" s="115"/>
      <c r="CZ48" s="115"/>
      <c r="DA48" s="115"/>
      <c r="DB48" s="115"/>
      <c r="DC48" s="115"/>
      <c r="DD48" s="115"/>
      <c r="DE48" s="115"/>
      <c r="DF48" s="115"/>
      <c r="DG48" s="115"/>
      <c r="DH48" s="115"/>
      <c r="DI48" s="115"/>
      <c r="DJ48" s="115"/>
      <c r="DK48" s="115"/>
      <c r="DL48" s="115"/>
      <c r="DM48" s="115"/>
      <c r="DN48" s="115"/>
      <c r="DO48" s="115"/>
      <c r="DP48" s="115"/>
      <c r="DQ48" s="115"/>
      <c r="DR48" s="115"/>
      <c r="DS48" s="115"/>
      <c r="DT48" s="115"/>
      <c r="DU48" s="115"/>
      <c r="DV48" s="115"/>
      <c r="DW48" s="115"/>
      <c r="DX48" s="115"/>
      <c r="DY48" s="115"/>
      <c r="DZ48" s="115"/>
      <c r="EA48" s="115"/>
      <c r="EB48" s="115"/>
      <c r="EC48" s="115"/>
      <c r="ED48" s="115"/>
      <c r="EE48" s="115"/>
      <c r="EF48" s="115"/>
      <c r="EG48" s="115"/>
      <c r="EH48" s="115"/>
      <c r="EI48" s="115"/>
      <c r="EJ48" s="115"/>
      <c r="EK48" s="115"/>
      <c r="EL48" s="115"/>
      <c r="EM48" s="115"/>
      <c r="EN48" s="115"/>
      <c r="EO48" s="115"/>
      <c r="EP48" s="115"/>
      <c r="EQ48" s="115"/>
      <c r="ER48" s="115"/>
      <c r="ES48" s="115"/>
      <c r="ET48" s="115"/>
      <c r="EU48" s="115"/>
      <c r="EV48" s="115"/>
      <c r="EW48" s="115"/>
      <c r="EX48" s="115"/>
      <c r="EY48" s="115"/>
      <c r="EZ48" s="115"/>
      <c r="FA48" s="115"/>
      <c r="FB48" s="115"/>
      <c r="FC48" s="115"/>
      <c r="FD48" s="115"/>
      <c r="FE48" s="115"/>
      <c r="FF48" s="115"/>
      <c r="FG48" s="115"/>
      <c r="FH48" s="115"/>
      <c r="FI48" s="115"/>
      <c r="FJ48" s="115"/>
      <c r="FK48" s="115"/>
      <c r="FL48" s="115"/>
      <c r="FM48" s="115"/>
      <c r="FN48" s="115"/>
      <c r="FO48" s="115"/>
      <c r="FP48" s="115"/>
      <c r="FQ48" s="115"/>
      <c r="FR48" s="115"/>
      <c r="FS48" s="115"/>
      <c r="FT48" s="115"/>
      <c r="FU48" s="115"/>
      <c r="FV48" s="115"/>
      <c r="FW48" s="115"/>
      <c r="FX48" s="115"/>
      <c r="FY48" s="115"/>
      <c r="FZ48" s="115"/>
      <c r="GA48" s="115"/>
      <c r="GB48" s="115"/>
      <c r="GC48" s="115"/>
      <c r="GD48" s="115"/>
      <c r="GE48" s="115"/>
      <c r="GF48" s="115"/>
      <c r="GG48" s="115"/>
      <c r="GH48" s="115"/>
      <c r="GI48" s="115"/>
      <c r="GJ48" s="115"/>
      <c r="GK48" s="115"/>
      <c r="GL48" s="115"/>
      <c r="GM48" s="115"/>
      <c r="GN48" s="115"/>
      <c r="GO48" s="115"/>
      <c r="GP48" s="115"/>
      <c r="GQ48" s="115"/>
      <c r="GR48" s="115"/>
      <c r="GS48" s="115"/>
      <c r="GT48" s="115"/>
      <c r="GU48" s="115"/>
      <c r="GV48" s="115"/>
      <c r="GW48" s="115"/>
      <c r="GX48" s="115"/>
      <c r="GY48" s="115"/>
      <c r="GZ48" s="115"/>
      <c r="HA48" s="115"/>
      <c r="HB48" s="115"/>
      <c r="HC48" s="115"/>
      <c r="HD48" s="115"/>
      <c r="HE48" s="115"/>
      <c r="HF48" s="115"/>
      <c r="HG48" s="115"/>
      <c r="HH48" s="115"/>
      <c r="HI48" s="115"/>
      <c r="HJ48" s="115"/>
      <c r="HK48" s="115"/>
      <c r="HL48" s="115"/>
      <c r="HM48" s="115"/>
      <c r="HN48" s="115"/>
      <c r="HO48" s="115"/>
      <c r="HP48" s="115"/>
      <c r="HQ48" s="115"/>
      <c r="HR48" s="115"/>
      <c r="HS48" s="115"/>
      <c r="HT48" s="115"/>
      <c r="HU48" s="115"/>
      <c r="HV48" s="115"/>
      <c r="HW48" s="115"/>
      <c r="HX48" s="115"/>
      <c r="HY48" s="115"/>
      <c r="HZ48" s="115"/>
      <c r="IA48" s="115"/>
      <c r="IB48" s="115"/>
      <c r="IC48" s="115"/>
      <c r="ID48" s="115"/>
      <c r="IE48" s="115"/>
      <c r="IF48" s="115"/>
      <c r="IG48" s="115"/>
      <c r="IH48" s="115"/>
      <c r="II48" s="115"/>
      <c r="IJ48" s="115"/>
      <c r="IK48" s="115"/>
      <c r="IL48" s="115"/>
      <c r="IM48" s="115"/>
      <c r="IN48" s="115"/>
      <c r="IO48" s="115"/>
      <c r="IP48" s="115"/>
      <c r="IQ48" s="115"/>
      <c r="IR48" s="115"/>
      <c r="IS48" s="115"/>
      <c r="IT48" s="115"/>
      <c r="IU48" s="115"/>
      <c r="IV48" s="115"/>
      <c r="IW48" s="115"/>
      <c r="IX48" s="115"/>
      <c r="IY48" s="115"/>
      <c r="IZ48" s="115"/>
      <c r="JA48" s="115"/>
      <c r="JB48" s="115"/>
      <c r="JC48" s="115"/>
      <c r="JD48" s="115"/>
    </row>
    <row r="49" spans="1:264" s="43" customFormat="1" ht="12">
      <c r="A49" s="98">
        <v>48</v>
      </c>
      <c r="B49" s="99" t="s">
        <v>562</v>
      </c>
      <c r="C49" s="99" t="s">
        <v>563</v>
      </c>
      <c r="D49" s="99" t="str">
        <f t="shared" si="2"/>
        <v>抗DDOS服务器-ZXCLOUD R5300 G4X</v>
      </c>
      <c r="E49" s="99" t="s">
        <v>92</v>
      </c>
      <c r="F49" s="101"/>
      <c r="G49" s="103">
        <v>150</v>
      </c>
      <c r="H49" s="104" t="s">
        <v>557</v>
      </c>
      <c r="I49" s="103"/>
      <c r="J49" s="104" t="s">
        <v>557</v>
      </c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6"/>
      <c r="X49" s="107"/>
      <c r="Y49" s="107"/>
      <c r="Z49" s="108">
        <v>101</v>
      </c>
      <c r="AA49" s="109" t="s">
        <v>564</v>
      </c>
      <c r="AB49" s="110" t="s">
        <v>376</v>
      </c>
      <c r="AC49" s="104" t="s">
        <v>377</v>
      </c>
      <c r="AD49" s="98"/>
      <c r="AE49" s="98"/>
      <c r="AF49" s="98"/>
      <c r="AG49" s="114"/>
      <c r="AH49" s="112"/>
      <c r="AI49" s="113" t="str">
        <f t="shared" si="0"/>
        <v>15</v>
      </c>
      <c r="AJ49" s="113" t="str">
        <f t="shared" si="3"/>
        <v>04列10</v>
      </c>
      <c r="AK49" s="113" t="str">
        <f t="shared" si="1"/>
        <v>02</v>
      </c>
      <c r="AL49" s="113" t="str">
        <f t="shared" si="4"/>
        <v>122</v>
      </c>
      <c r="AM49" s="112"/>
      <c r="AN49" s="204"/>
      <c r="AO49" s="115"/>
      <c r="AP49" s="115"/>
      <c r="AQ49" s="115"/>
      <c r="AR49" s="115"/>
      <c r="AS49" s="115"/>
      <c r="AT49" s="115"/>
      <c r="AU49" s="115"/>
      <c r="AV49" s="115"/>
      <c r="AW49" s="115"/>
      <c r="AX49" s="115"/>
      <c r="AY49" s="115"/>
      <c r="AZ49" s="115"/>
      <c r="BA49" s="115"/>
      <c r="BB49" s="115"/>
      <c r="BC49" s="115"/>
      <c r="BD49" s="115"/>
      <c r="BE49" s="115"/>
      <c r="BF49" s="115"/>
      <c r="BG49" s="115"/>
      <c r="BH49" s="115"/>
      <c r="BI49" s="115"/>
      <c r="BJ49" s="115"/>
      <c r="BK49" s="115"/>
      <c r="BL49" s="115"/>
      <c r="BM49" s="115"/>
      <c r="BN49" s="115"/>
      <c r="BO49" s="115"/>
      <c r="BP49" s="115"/>
      <c r="BQ49" s="115"/>
      <c r="BR49" s="115"/>
      <c r="BS49" s="115"/>
      <c r="BT49" s="115"/>
      <c r="BU49" s="115"/>
      <c r="BV49" s="115"/>
      <c r="BW49" s="115"/>
      <c r="BX49" s="115"/>
      <c r="BY49" s="115"/>
      <c r="BZ49" s="115"/>
      <c r="CA49" s="115"/>
      <c r="CB49" s="115"/>
      <c r="CC49" s="115"/>
      <c r="CD49" s="115"/>
      <c r="CE49" s="115"/>
      <c r="CF49" s="115"/>
      <c r="CG49" s="115"/>
      <c r="CH49" s="115"/>
      <c r="CI49" s="115"/>
      <c r="CJ49" s="115"/>
      <c r="CK49" s="115"/>
      <c r="CL49" s="115"/>
      <c r="CM49" s="115"/>
      <c r="CN49" s="115"/>
      <c r="CO49" s="115"/>
      <c r="CP49" s="115"/>
      <c r="CQ49" s="115"/>
      <c r="CR49" s="115"/>
      <c r="CS49" s="115"/>
      <c r="CT49" s="115"/>
      <c r="CU49" s="115"/>
      <c r="CV49" s="115"/>
      <c r="CW49" s="115"/>
      <c r="CX49" s="115"/>
      <c r="CY49" s="115"/>
      <c r="CZ49" s="115"/>
      <c r="DA49" s="115"/>
      <c r="DB49" s="115"/>
      <c r="DC49" s="115"/>
      <c r="DD49" s="115"/>
      <c r="DE49" s="115"/>
      <c r="DF49" s="115"/>
      <c r="DG49" s="115"/>
      <c r="DH49" s="115"/>
      <c r="DI49" s="115"/>
      <c r="DJ49" s="115"/>
      <c r="DK49" s="115"/>
      <c r="DL49" s="115"/>
      <c r="DM49" s="115"/>
      <c r="DN49" s="115"/>
      <c r="DO49" s="115"/>
      <c r="DP49" s="115"/>
      <c r="DQ49" s="115"/>
      <c r="DR49" s="115"/>
      <c r="DS49" s="115"/>
      <c r="DT49" s="115"/>
      <c r="DU49" s="115"/>
      <c r="DV49" s="115"/>
      <c r="DW49" s="115"/>
      <c r="DX49" s="115"/>
      <c r="DY49" s="115"/>
      <c r="DZ49" s="115"/>
      <c r="EA49" s="115"/>
      <c r="EB49" s="115"/>
      <c r="EC49" s="115"/>
      <c r="ED49" s="115"/>
      <c r="EE49" s="115"/>
      <c r="EF49" s="115"/>
      <c r="EG49" s="115"/>
      <c r="EH49" s="115"/>
      <c r="EI49" s="115"/>
      <c r="EJ49" s="115"/>
      <c r="EK49" s="115"/>
      <c r="EL49" s="115"/>
      <c r="EM49" s="115"/>
      <c r="EN49" s="115"/>
      <c r="EO49" s="115"/>
      <c r="EP49" s="115"/>
      <c r="EQ49" s="115"/>
      <c r="ER49" s="115"/>
      <c r="ES49" s="115"/>
      <c r="ET49" s="115"/>
      <c r="EU49" s="115"/>
      <c r="EV49" s="115"/>
      <c r="EW49" s="115"/>
      <c r="EX49" s="115"/>
      <c r="EY49" s="115"/>
      <c r="EZ49" s="115"/>
      <c r="FA49" s="115"/>
      <c r="FB49" s="115"/>
      <c r="FC49" s="115"/>
      <c r="FD49" s="115"/>
      <c r="FE49" s="115"/>
      <c r="FF49" s="115"/>
      <c r="FG49" s="115"/>
      <c r="FH49" s="115"/>
      <c r="FI49" s="115"/>
      <c r="FJ49" s="115"/>
      <c r="FK49" s="115"/>
      <c r="FL49" s="115"/>
      <c r="FM49" s="115"/>
      <c r="FN49" s="115"/>
      <c r="FO49" s="115"/>
      <c r="FP49" s="115"/>
      <c r="FQ49" s="115"/>
      <c r="FR49" s="115"/>
      <c r="FS49" s="115"/>
      <c r="FT49" s="115"/>
      <c r="FU49" s="115"/>
      <c r="FV49" s="115"/>
      <c r="FW49" s="115"/>
      <c r="FX49" s="115"/>
      <c r="FY49" s="115"/>
      <c r="FZ49" s="115"/>
      <c r="GA49" s="115"/>
      <c r="GB49" s="115"/>
      <c r="GC49" s="115"/>
      <c r="GD49" s="115"/>
      <c r="GE49" s="115"/>
      <c r="GF49" s="115"/>
      <c r="GG49" s="115"/>
      <c r="GH49" s="115"/>
      <c r="GI49" s="115"/>
      <c r="GJ49" s="115"/>
      <c r="GK49" s="115"/>
      <c r="GL49" s="115"/>
      <c r="GM49" s="115"/>
      <c r="GN49" s="115"/>
      <c r="GO49" s="115"/>
      <c r="GP49" s="115"/>
      <c r="GQ49" s="115"/>
      <c r="GR49" s="115"/>
      <c r="GS49" s="115"/>
      <c r="GT49" s="115"/>
      <c r="GU49" s="115"/>
      <c r="GV49" s="115"/>
      <c r="GW49" s="115"/>
      <c r="GX49" s="115"/>
      <c r="GY49" s="115"/>
      <c r="GZ49" s="115"/>
      <c r="HA49" s="115"/>
      <c r="HB49" s="115"/>
      <c r="HC49" s="115"/>
      <c r="HD49" s="115"/>
      <c r="HE49" s="115"/>
      <c r="HF49" s="115"/>
      <c r="HG49" s="115"/>
      <c r="HH49" s="115"/>
      <c r="HI49" s="115"/>
      <c r="HJ49" s="115"/>
      <c r="HK49" s="115"/>
      <c r="HL49" s="115"/>
      <c r="HM49" s="115"/>
      <c r="HN49" s="115"/>
      <c r="HO49" s="115"/>
      <c r="HP49" s="115"/>
      <c r="HQ49" s="115"/>
      <c r="HR49" s="115"/>
      <c r="HS49" s="115"/>
      <c r="HT49" s="115"/>
      <c r="HU49" s="115"/>
      <c r="HV49" s="115"/>
      <c r="HW49" s="115"/>
      <c r="HX49" s="115"/>
      <c r="HY49" s="115"/>
      <c r="HZ49" s="115"/>
      <c r="IA49" s="115"/>
      <c r="IB49" s="115"/>
      <c r="IC49" s="115"/>
      <c r="ID49" s="115"/>
      <c r="IE49" s="115"/>
      <c r="IF49" s="115"/>
      <c r="IG49" s="115"/>
      <c r="IH49" s="115"/>
      <c r="II49" s="115"/>
      <c r="IJ49" s="115"/>
      <c r="IK49" s="115"/>
      <c r="IL49" s="115"/>
      <c r="IM49" s="115"/>
      <c r="IN49" s="115"/>
      <c r="IO49" s="115"/>
      <c r="IP49" s="115"/>
      <c r="IQ49" s="115"/>
      <c r="IR49" s="115"/>
      <c r="IS49" s="115"/>
      <c r="IT49" s="115"/>
      <c r="IU49" s="115"/>
      <c r="IV49" s="115"/>
      <c r="IW49" s="115"/>
      <c r="IX49" s="115"/>
      <c r="IY49" s="115"/>
      <c r="IZ49" s="115"/>
      <c r="JA49" s="115"/>
      <c r="JB49" s="115"/>
      <c r="JC49" s="115"/>
      <c r="JD49" s="115"/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AC6"/>
  <sheetViews>
    <sheetView workbookViewId="0">
      <selection activeCell="T4" sqref="T4"/>
    </sheetView>
  </sheetViews>
  <sheetFormatPr defaultColWidth="8.83203125" defaultRowHeight="14"/>
  <cols>
    <col min="1" max="16384" width="8.83203125" style="20"/>
  </cols>
  <sheetData>
    <row r="1" spans="1:29" s="66" customFormat="1" ht="14.25" customHeight="1">
      <c r="A1" s="217" t="s">
        <v>565</v>
      </c>
      <c r="B1" s="217"/>
      <c r="C1" s="217"/>
      <c r="D1" s="217"/>
      <c r="E1" s="217"/>
      <c r="F1" s="217"/>
      <c r="G1" s="217"/>
      <c r="H1" s="217"/>
      <c r="I1" s="218" t="s">
        <v>566</v>
      </c>
      <c r="J1" s="218"/>
      <c r="K1" s="219"/>
      <c r="L1" s="218"/>
      <c r="M1" s="218"/>
      <c r="N1" s="220" t="s">
        <v>567</v>
      </c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</row>
    <row r="2" spans="1:29" s="66" customFormat="1" ht="19">
      <c r="A2" s="67" t="s">
        <v>37</v>
      </c>
      <c r="B2" s="68" t="s">
        <v>568</v>
      </c>
      <c r="C2" s="68" t="s">
        <v>569</v>
      </c>
      <c r="D2" s="68" t="s">
        <v>570</v>
      </c>
      <c r="E2" s="69" t="s">
        <v>571</v>
      </c>
      <c r="F2" s="69" t="s">
        <v>572</v>
      </c>
      <c r="G2" s="69" t="s">
        <v>573</v>
      </c>
      <c r="H2" s="69" t="s">
        <v>574</v>
      </c>
      <c r="I2" s="69" t="s">
        <v>575</v>
      </c>
      <c r="J2" s="69" t="s">
        <v>576</v>
      </c>
      <c r="K2" s="71" t="s">
        <v>577</v>
      </c>
      <c r="L2" s="69" t="s">
        <v>578</v>
      </c>
      <c r="M2" s="69" t="s">
        <v>579</v>
      </c>
      <c r="N2" s="72" t="s">
        <v>580</v>
      </c>
      <c r="O2" s="73" t="s">
        <v>581</v>
      </c>
      <c r="P2" s="72" t="s">
        <v>582</v>
      </c>
      <c r="Q2" s="72" t="s">
        <v>583</v>
      </c>
      <c r="R2" s="72" t="s">
        <v>584</v>
      </c>
      <c r="S2" s="72" t="s">
        <v>585</v>
      </c>
      <c r="T2" s="72" t="s">
        <v>586</v>
      </c>
      <c r="U2" s="78" t="s">
        <v>587</v>
      </c>
      <c r="V2" s="78" t="s">
        <v>588</v>
      </c>
      <c r="W2" s="79" t="s">
        <v>589</v>
      </c>
      <c r="X2" s="78" t="s">
        <v>590</v>
      </c>
      <c r="Y2" s="72" t="s">
        <v>591</v>
      </c>
      <c r="Z2" s="83" t="s">
        <v>592</v>
      </c>
      <c r="AA2" s="72" t="s">
        <v>593</v>
      </c>
      <c r="AB2" s="78" t="s">
        <v>594</v>
      </c>
      <c r="AC2" s="84" t="s">
        <v>595</v>
      </c>
    </row>
    <row r="3" spans="1:29" s="66" customFormat="1" ht="47.5">
      <c r="A3" s="70" t="str">
        <f>项目信息!C5</f>
        <v>郑州3</v>
      </c>
      <c r="B3" s="70" t="str">
        <f>项目信息!C6</f>
        <v>河南</v>
      </c>
      <c r="C3" s="70" t="str">
        <f>项目信息!C7</f>
        <v>郑州</v>
      </c>
      <c r="D3" s="70" t="str">
        <f>项目信息!C14</f>
        <v>郑州市高新区枢纽楼数据中心{site_name}机房</v>
      </c>
      <c r="E3" s="70" t="s">
        <v>596</v>
      </c>
      <c r="F3" s="70" t="s">
        <v>597</v>
      </c>
      <c r="G3" s="70" t="s">
        <v>598</v>
      </c>
      <c r="H3" s="70" t="s">
        <v>599</v>
      </c>
      <c r="I3" s="70" t="s">
        <v>600</v>
      </c>
      <c r="J3" s="74" t="s">
        <v>601</v>
      </c>
      <c r="K3" s="75" t="str">
        <f>项目信息!C10</f>
        <v>2022-11-10</v>
      </c>
      <c r="L3" s="70" t="s">
        <v>602</v>
      </c>
      <c r="M3" s="70" t="s">
        <v>603</v>
      </c>
      <c r="N3" s="76">
        <v>163</v>
      </c>
      <c r="O3" s="77"/>
      <c r="P3" s="77"/>
      <c r="Q3" s="80" t="s">
        <v>604</v>
      </c>
      <c r="R3" s="80"/>
      <c r="S3" s="76">
        <v>10</v>
      </c>
      <c r="T3" s="81">
        <v>40</v>
      </c>
      <c r="U3" s="82" t="s">
        <v>605</v>
      </c>
      <c r="V3" s="82" t="s">
        <v>606</v>
      </c>
      <c r="W3" s="82"/>
      <c r="X3" s="82" t="s">
        <v>607</v>
      </c>
      <c r="Y3" s="76" t="s">
        <v>608</v>
      </c>
      <c r="Z3" s="76"/>
      <c r="AA3" s="76" t="s">
        <v>609</v>
      </c>
      <c r="AB3" s="82" t="s">
        <v>610</v>
      </c>
      <c r="AC3" s="82"/>
    </row>
    <row r="4" spans="1:29" s="66" customFormat="1" ht="47.5">
      <c r="A4" s="70" t="str">
        <f>项目信息!C5</f>
        <v>郑州3</v>
      </c>
      <c r="B4" s="70" t="str">
        <f>项目信息!C6</f>
        <v>河南</v>
      </c>
      <c r="C4" s="70" t="str">
        <f>项目信息!C7</f>
        <v>郑州</v>
      </c>
      <c r="D4" s="70" t="str">
        <f>项目信息!C14</f>
        <v>郑州市高新区枢纽楼数据中心{site_name}机房</v>
      </c>
      <c r="E4" s="70" t="s">
        <v>596</v>
      </c>
      <c r="F4" s="70" t="s">
        <v>597</v>
      </c>
      <c r="G4" s="70" t="s">
        <v>598</v>
      </c>
      <c r="H4" s="70" t="s">
        <v>599</v>
      </c>
      <c r="I4" s="70" t="s">
        <v>600</v>
      </c>
      <c r="J4" s="74" t="s">
        <v>601</v>
      </c>
      <c r="K4" s="75" t="str">
        <f>项目信息!C10</f>
        <v>2022-11-10</v>
      </c>
      <c r="L4" s="70" t="s">
        <v>602</v>
      </c>
      <c r="M4" s="70" t="s">
        <v>603</v>
      </c>
      <c r="N4" s="76">
        <v>163</v>
      </c>
      <c r="O4" s="77"/>
      <c r="P4" s="77"/>
      <c r="Q4" s="80" t="s">
        <v>611</v>
      </c>
      <c r="R4" s="80"/>
      <c r="S4" s="76">
        <v>10</v>
      </c>
      <c r="T4" s="81">
        <v>40</v>
      </c>
      <c r="U4" s="82" t="s">
        <v>605</v>
      </c>
      <c r="V4" s="82" t="s">
        <v>612</v>
      </c>
      <c r="W4" s="82"/>
      <c r="X4" s="82" t="s">
        <v>607</v>
      </c>
      <c r="Y4" s="76" t="s">
        <v>613</v>
      </c>
      <c r="Z4" s="76"/>
      <c r="AA4" s="76" t="s">
        <v>609</v>
      </c>
      <c r="AB4" s="82" t="s">
        <v>614</v>
      </c>
      <c r="AC4" s="82"/>
    </row>
    <row r="5" spans="1:29" s="66" customFormat="1" ht="47.5">
      <c r="A5" s="70" t="str">
        <f>项目信息!C5</f>
        <v>郑州3</v>
      </c>
      <c r="B5" s="70" t="str">
        <f>项目信息!C6</f>
        <v>河南</v>
      </c>
      <c r="C5" s="70" t="str">
        <f>项目信息!C7</f>
        <v>郑州</v>
      </c>
      <c r="D5" s="70" t="str">
        <f>项目信息!C14</f>
        <v>郑州市高新区枢纽楼数据中心{site_name}机房</v>
      </c>
      <c r="E5" s="70" t="s">
        <v>596</v>
      </c>
      <c r="F5" s="70" t="s">
        <v>597</v>
      </c>
      <c r="G5" s="70" t="s">
        <v>598</v>
      </c>
      <c r="H5" s="70" t="s">
        <v>599</v>
      </c>
      <c r="I5" s="70" t="s">
        <v>615</v>
      </c>
      <c r="J5" s="74" t="s">
        <v>616</v>
      </c>
      <c r="K5" s="75" t="str">
        <f>项目信息!C10</f>
        <v>2022-11-10</v>
      </c>
      <c r="L5" s="70" t="s">
        <v>602</v>
      </c>
      <c r="M5" s="70" t="s">
        <v>603</v>
      </c>
      <c r="N5" s="76">
        <v>163</v>
      </c>
      <c r="O5" s="77"/>
      <c r="P5" s="77"/>
      <c r="Q5" s="80" t="s">
        <v>604</v>
      </c>
      <c r="R5" s="80"/>
      <c r="S5" s="76">
        <v>10</v>
      </c>
      <c r="T5" s="81">
        <v>40</v>
      </c>
      <c r="U5" s="82" t="s">
        <v>605</v>
      </c>
      <c r="V5" s="82" t="s">
        <v>617</v>
      </c>
      <c r="W5" s="82"/>
      <c r="X5" s="82" t="s">
        <v>607</v>
      </c>
      <c r="Y5" s="76" t="s">
        <v>618</v>
      </c>
      <c r="Z5" s="76"/>
      <c r="AA5" s="76" t="s">
        <v>619</v>
      </c>
      <c r="AB5" s="82" t="s">
        <v>620</v>
      </c>
      <c r="AC5" s="82"/>
    </row>
    <row r="6" spans="1:29" s="66" customFormat="1" ht="47.5">
      <c r="A6" s="70" t="str">
        <f>项目信息!C5</f>
        <v>郑州3</v>
      </c>
      <c r="B6" s="70" t="str">
        <f>项目信息!C6</f>
        <v>河南</v>
      </c>
      <c r="C6" s="70" t="str">
        <f>项目信息!C7</f>
        <v>郑州</v>
      </c>
      <c r="D6" s="70" t="str">
        <f>项目信息!C14</f>
        <v>郑州市高新区枢纽楼数据中心{site_name}机房</v>
      </c>
      <c r="E6" s="70" t="s">
        <v>596</v>
      </c>
      <c r="F6" s="70" t="s">
        <v>597</v>
      </c>
      <c r="G6" s="70" t="s">
        <v>598</v>
      </c>
      <c r="H6" s="70" t="s">
        <v>599</v>
      </c>
      <c r="I6" s="70" t="s">
        <v>615</v>
      </c>
      <c r="J6" s="74" t="s">
        <v>616</v>
      </c>
      <c r="K6" s="75" t="str">
        <f>项目信息!C10</f>
        <v>2022-11-10</v>
      </c>
      <c r="L6" s="70" t="s">
        <v>602</v>
      </c>
      <c r="M6" s="70" t="s">
        <v>603</v>
      </c>
      <c r="N6" s="76">
        <v>163</v>
      </c>
      <c r="O6" s="77"/>
      <c r="P6" s="77"/>
      <c r="Q6" s="80" t="s">
        <v>611</v>
      </c>
      <c r="R6" s="80"/>
      <c r="S6" s="76">
        <v>10</v>
      </c>
      <c r="T6" s="81">
        <v>40</v>
      </c>
      <c r="U6" s="82" t="s">
        <v>605</v>
      </c>
      <c r="V6" s="82" t="s">
        <v>621</v>
      </c>
      <c r="W6" s="82"/>
      <c r="X6" s="82" t="s">
        <v>607</v>
      </c>
      <c r="Y6" s="76" t="s">
        <v>622</v>
      </c>
      <c r="Z6" s="76"/>
      <c r="AA6" s="76" t="s">
        <v>619</v>
      </c>
      <c r="AB6" s="82" t="s">
        <v>623</v>
      </c>
      <c r="AC6" s="82"/>
    </row>
  </sheetData>
  <mergeCells count="3">
    <mergeCell ref="A1:H1"/>
    <mergeCell ref="I1:M1"/>
    <mergeCell ref="N1:AC1"/>
  </mergeCells>
  <phoneticPr fontId="5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72"/>
  <sheetViews>
    <sheetView zoomScale="115" zoomScaleNormal="115" workbookViewId="0">
      <selection activeCell="M19" sqref="M19"/>
    </sheetView>
  </sheetViews>
  <sheetFormatPr defaultColWidth="8.58203125" defaultRowHeight="15"/>
  <cols>
    <col min="1" max="1" width="10" style="47" customWidth="1"/>
    <col min="2" max="2" width="36" style="47" customWidth="1"/>
    <col min="3" max="3" width="18.5" style="47" customWidth="1"/>
    <col min="4" max="4" width="19.58203125" style="47" customWidth="1"/>
    <col min="5" max="5" width="20" style="47" customWidth="1"/>
    <col min="6" max="6" width="11" style="47" customWidth="1"/>
    <col min="7" max="7" width="12" style="47" customWidth="1"/>
    <col min="8" max="8" width="10" style="47" customWidth="1"/>
    <col min="9" max="9" width="13" style="47" customWidth="1"/>
    <col min="10" max="11" width="13.58203125" style="47" customWidth="1"/>
    <col min="12" max="12" width="10.58203125" style="47" customWidth="1"/>
    <col min="13" max="13" width="26" style="47" customWidth="1"/>
    <col min="14" max="16384" width="8.58203125" style="47"/>
  </cols>
  <sheetData>
    <row r="1" spans="1:13" ht="18" customHeight="1">
      <c r="A1" s="48" t="s">
        <v>72</v>
      </c>
      <c r="B1" s="49" t="s">
        <v>624</v>
      </c>
      <c r="C1" s="50" t="s">
        <v>625</v>
      </c>
      <c r="D1" s="50" t="s">
        <v>626</v>
      </c>
      <c r="E1" s="50" t="s">
        <v>627</v>
      </c>
      <c r="F1" s="51" t="s">
        <v>628</v>
      </c>
      <c r="G1" s="51" t="s">
        <v>629</v>
      </c>
      <c r="H1" s="49" t="s">
        <v>630</v>
      </c>
      <c r="I1" s="49" t="s">
        <v>631</v>
      </c>
      <c r="J1" s="49" t="s">
        <v>632</v>
      </c>
      <c r="K1" s="49" t="s">
        <v>633</v>
      </c>
      <c r="L1" s="61"/>
    </row>
    <row r="2" spans="1:13" s="46" customFormat="1" ht="12" customHeight="1">
      <c r="A2" s="52">
        <v>1</v>
      </c>
      <c r="B2" s="53" t="s">
        <v>634</v>
      </c>
      <c r="C2" s="54" t="s">
        <v>635</v>
      </c>
      <c r="D2" s="54" t="s">
        <v>636</v>
      </c>
      <c r="E2" s="54" t="s">
        <v>637</v>
      </c>
      <c r="F2" s="55" t="s">
        <v>638</v>
      </c>
      <c r="G2" s="52">
        <v>1</v>
      </c>
      <c r="H2" s="52">
        <v>2</v>
      </c>
      <c r="I2" s="52">
        <v>2</v>
      </c>
      <c r="J2" s="62" t="s">
        <v>639</v>
      </c>
      <c r="K2" s="63" t="s">
        <v>640</v>
      </c>
      <c r="L2" s="64"/>
    </row>
    <row r="3" spans="1:13" s="46" customFormat="1" ht="12" customHeight="1">
      <c r="A3" s="52">
        <v>2</v>
      </c>
      <c r="B3" s="53" t="s">
        <v>641</v>
      </c>
      <c r="C3" s="54" t="s">
        <v>642</v>
      </c>
      <c r="D3" s="54" t="s">
        <v>643</v>
      </c>
      <c r="E3" s="54" t="s">
        <v>644</v>
      </c>
      <c r="F3" s="55" t="s">
        <v>645</v>
      </c>
      <c r="G3" s="52">
        <v>1</v>
      </c>
      <c r="H3" s="52">
        <v>3</v>
      </c>
      <c r="I3" s="52">
        <v>3</v>
      </c>
      <c r="J3" s="62" t="s">
        <v>639</v>
      </c>
      <c r="K3" s="63" t="s">
        <v>646</v>
      </c>
      <c r="L3" s="64"/>
    </row>
    <row r="4" spans="1:13" s="46" customFormat="1" ht="12" customHeight="1">
      <c r="A4" s="52">
        <v>3</v>
      </c>
      <c r="B4" s="53" t="s">
        <v>647</v>
      </c>
      <c r="C4" s="54" t="s">
        <v>648</v>
      </c>
      <c r="D4" s="54" t="s">
        <v>649</v>
      </c>
      <c r="E4" s="54" t="s">
        <v>650</v>
      </c>
      <c r="F4" s="55" t="s">
        <v>651</v>
      </c>
      <c r="G4" s="55" t="s">
        <v>646</v>
      </c>
      <c r="H4" s="52">
        <v>4</v>
      </c>
      <c r="I4" s="52">
        <v>4</v>
      </c>
      <c r="J4" s="62" t="s">
        <v>639</v>
      </c>
      <c r="K4" s="63"/>
      <c r="L4" s="64"/>
    </row>
    <row r="5" spans="1:13" s="46" customFormat="1" ht="12" customHeight="1">
      <c r="A5" s="52">
        <v>4</v>
      </c>
      <c r="B5" s="53" t="s">
        <v>652</v>
      </c>
      <c r="C5" s="54" t="s">
        <v>653</v>
      </c>
      <c r="D5" s="54" t="s">
        <v>654</v>
      </c>
      <c r="E5" s="54" t="s">
        <v>655</v>
      </c>
      <c r="F5" s="55" t="s">
        <v>645</v>
      </c>
      <c r="G5" s="55" t="s">
        <v>646</v>
      </c>
      <c r="H5" s="52">
        <v>5</v>
      </c>
      <c r="I5" s="52">
        <v>5</v>
      </c>
      <c r="J5" s="62" t="s">
        <v>656</v>
      </c>
      <c r="K5" s="63"/>
      <c r="L5" s="64"/>
    </row>
    <row r="6" spans="1:13" s="46" customFormat="1" ht="12" customHeight="1">
      <c r="A6" s="52">
        <v>5</v>
      </c>
      <c r="B6" s="53" t="s">
        <v>657</v>
      </c>
      <c r="C6" s="54" t="s">
        <v>658</v>
      </c>
      <c r="D6" s="54" t="s">
        <v>659</v>
      </c>
      <c r="E6" s="54" t="s">
        <v>660</v>
      </c>
      <c r="F6" s="55" t="s">
        <v>661</v>
      </c>
      <c r="G6" s="55" t="s">
        <v>661</v>
      </c>
      <c r="H6" s="55" t="s">
        <v>646</v>
      </c>
      <c r="I6" s="55" t="s">
        <v>646</v>
      </c>
      <c r="J6" s="62" t="s">
        <v>662</v>
      </c>
      <c r="K6" s="63" t="s">
        <v>663</v>
      </c>
      <c r="L6" s="64" t="s">
        <v>664</v>
      </c>
      <c r="M6" s="221" t="s">
        <v>665</v>
      </c>
    </row>
    <row r="7" spans="1:13" s="46" customFormat="1" ht="12" customHeight="1">
      <c r="A7" s="52">
        <v>6</v>
      </c>
      <c r="B7" s="53" t="s">
        <v>657</v>
      </c>
      <c r="C7" s="54" t="s">
        <v>666</v>
      </c>
      <c r="D7" s="54" t="s">
        <v>667</v>
      </c>
      <c r="E7" s="54" t="s">
        <v>668</v>
      </c>
      <c r="F7" s="55" t="s">
        <v>669</v>
      </c>
      <c r="G7" s="55" t="s">
        <v>669</v>
      </c>
      <c r="H7" s="55" t="s">
        <v>646</v>
      </c>
      <c r="I7" s="55" t="s">
        <v>646</v>
      </c>
      <c r="J7" s="62" t="s">
        <v>670</v>
      </c>
      <c r="K7" s="62" t="s">
        <v>670</v>
      </c>
      <c r="L7" s="64" t="s">
        <v>671</v>
      </c>
      <c r="M7" s="221"/>
    </row>
    <row r="8" spans="1:13" s="46" customFormat="1" ht="12" customHeight="1">
      <c r="A8" s="52">
        <v>7</v>
      </c>
      <c r="B8" s="53" t="s">
        <v>672</v>
      </c>
      <c r="C8" s="54" t="s">
        <v>673</v>
      </c>
      <c r="D8" s="54" t="s">
        <v>674</v>
      </c>
      <c r="E8" s="54" t="s">
        <v>675</v>
      </c>
      <c r="F8" s="55" t="s">
        <v>676</v>
      </c>
      <c r="G8" s="55" t="s">
        <v>661</v>
      </c>
      <c r="H8" s="55" t="s">
        <v>646</v>
      </c>
      <c r="I8" s="55" t="s">
        <v>646</v>
      </c>
      <c r="J8" s="62" t="s">
        <v>662</v>
      </c>
      <c r="K8" s="63"/>
      <c r="L8" s="64"/>
      <c r="M8" s="65"/>
    </row>
    <row r="9" spans="1:13" s="46" customFormat="1" ht="12" customHeight="1">
      <c r="A9" s="52">
        <v>8</v>
      </c>
      <c r="B9" s="53" t="s">
        <v>672</v>
      </c>
      <c r="C9" s="54" t="s">
        <v>677</v>
      </c>
      <c r="D9" s="54" t="s">
        <v>678</v>
      </c>
      <c r="E9" s="54" t="s">
        <v>679</v>
      </c>
      <c r="F9" s="55" t="s">
        <v>680</v>
      </c>
      <c r="G9" s="55" t="s">
        <v>669</v>
      </c>
      <c r="H9" s="55" t="s">
        <v>646</v>
      </c>
      <c r="I9" s="55" t="s">
        <v>646</v>
      </c>
      <c r="J9" s="62" t="s">
        <v>670</v>
      </c>
      <c r="K9" s="62"/>
      <c r="L9" s="64"/>
      <c r="M9" s="65"/>
    </row>
    <row r="10" spans="1:13" s="46" customFormat="1" ht="12" customHeight="1">
      <c r="A10" s="52">
        <v>9</v>
      </c>
      <c r="B10" s="53" t="s">
        <v>657</v>
      </c>
      <c r="C10" s="54" t="s">
        <v>681</v>
      </c>
      <c r="D10" s="54" t="s">
        <v>682</v>
      </c>
      <c r="E10" s="54" t="s">
        <v>683</v>
      </c>
      <c r="F10" s="55" t="s">
        <v>684</v>
      </c>
      <c r="G10" s="55" t="s">
        <v>684</v>
      </c>
      <c r="H10" s="55" t="s">
        <v>646</v>
      </c>
      <c r="I10" s="55" t="s">
        <v>646</v>
      </c>
      <c r="J10" s="62" t="s">
        <v>685</v>
      </c>
      <c r="K10" s="62" t="s">
        <v>685</v>
      </c>
      <c r="L10" s="64" t="s">
        <v>686</v>
      </c>
      <c r="M10" s="221" t="s">
        <v>687</v>
      </c>
    </row>
    <row r="11" spans="1:13" s="46" customFormat="1" ht="12" customHeight="1">
      <c r="A11" s="52">
        <v>10</v>
      </c>
      <c r="B11" s="53" t="s">
        <v>657</v>
      </c>
      <c r="C11" s="54" t="s">
        <v>688</v>
      </c>
      <c r="D11" s="54" t="s">
        <v>689</v>
      </c>
      <c r="E11" s="54" t="s">
        <v>690</v>
      </c>
      <c r="F11" s="55" t="s">
        <v>691</v>
      </c>
      <c r="G11" s="55" t="s">
        <v>691</v>
      </c>
      <c r="H11" s="55" t="s">
        <v>646</v>
      </c>
      <c r="I11" s="55" t="s">
        <v>646</v>
      </c>
      <c r="J11" s="62" t="s">
        <v>692</v>
      </c>
      <c r="K11" s="62" t="s">
        <v>692</v>
      </c>
      <c r="L11" s="64" t="s">
        <v>693</v>
      </c>
      <c r="M11" s="221"/>
    </row>
    <row r="12" spans="1:13" s="46" customFormat="1" ht="12" customHeight="1">
      <c r="A12" s="52">
        <v>11</v>
      </c>
      <c r="B12" s="53" t="s">
        <v>672</v>
      </c>
      <c r="C12" s="54" t="s">
        <v>694</v>
      </c>
      <c r="D12" s="54" t="s">
        <v>695</v>
      </c>
      <c r="E12" s="54" t="s">
        <v>696</v>
      </c>
      <c r="F12" s="55" t="s">
        <v>697</v>
      </c>
      <c r="G12" s="55" t="s">
        <v>684</v>
      </c>
      <c r="H12" s="55" t="s">
        <v>646</v>
      </c>
      <c r="I12" s="55" t="s">
        <v>646</v>
      </c>
      <c r="J12" s="62" t="s">
        <v>685</v>
      </c>
      <c r="K12" s="62"/>
      <c r="L12" s="64"/>
    </row>
    <row r="13" spans="1:13" s="46" customFormat="1" ht="12" customHeight="1">
      <c r="A13" s="52">
        <v>12</v>
      </c>
      <c r="B13" s="53" t="s">
        <v>672</v>
      </c>
      <c r="C13" s="54" t="s">
        <v>698</v>
      </c>
      <c r="D13" s="54" t="s">
        <v>699</v>
      </c>
      <c r="E13" s="54" t="s">
        <v>700</v>
      </c>
      <c r="F13" s="55" t="s">
        <v>701</v>
      </c>
      <c r="G13" s="55" t="s">
        <v>691</v>
      </c>
      <c r="H13" s="55" t="s">
        <v>646</v>
      </c>
      <c r="I13" s="55" t="s">
        <v>646</v>
      </c>
      <c r="J13" s="62" t="s">
        <v>692</v>
      </c>
      <c r="K13" s="62"/>
      <c r="L13" s="64"/>
    </row>
    <row r="14" spans="1:13" s="46" customFormat="1" ht="12" customHeight="1">
      <c r="A14" s="56"/>
      <c r="B14" s="56"/>
      <c r="C14" s="56"/>
      <c r="D14" s="56"/>
      <c r="E14" s="57"/>
      <c r="F14" s="58" t="s">
        <v>702</v>
      </c>
      <c r="G14" s="57"/>
      <c r="H14" s="56"/>
      <c r="I14" s="56"/>
      <c r="J14" s="56"/>
      <c r="K14" s="56"/>
      <c r="L14" s="56"/>
    </row>
    <row r="15" spans="1:13" s="46" customFormat="1" ht="12" customHeight="1">
      <c r="A15" s="56"/>
      <c r="B15" s="56"/>
      <c r="C15" s="56"/>
      <c r="D15" s="56"/>
      <c r="E15" s="57"/>
      <c r="F15" s="58" t="s">
        <v>703</v>
      </c>
      <c r="G15" s="57"/>
      <c r="H15" s="56"/>
      <c r="I15" s="56"/>
      <c r="J15" s="56"/>
      <c r="K15" s="56"/>
      <c r="L15" s="56"/>
    </row>
    <row r="16" spans="1:13" s="46" customFormat="1" ht="12" customHeight="1">
      <c r="A16" s="56"/>
      <c r="B16" s="56"/>
      <c r="C16" s="56"/>
      <c r="D16" s="56"/>
      <c r="E16" s="58"/>
      <c r="F16" s="58" t="s">
        <v>704</v>
      </c>
      <c r="G16" s="57"/>
      <c r="H16" s="56"/>
      <c r="I16" s="56"/>
      <c r="J16" s="56"/>
      <c r="K16" s="56"/>
      <c r="L16" s="56"/>
    </row>
    <row r="17" spans="1:12">
      <c r="A17" s="59"/>
      <c r="B17" s="59"/>
      <c r="C17" s="59"/>
      <c r="D17" s="59"/>
      <c r="E17" s="60"/>
      <c r="F17" s="60"/>
      <c r="G17" s="60"/>
      <c r="H17" s="59"/>
      <c r="I17" s="59"/>
      <c r="J17" s="59"/>
      <c r="K17" s="59"/>
      <c r="L17" s="59"/>
    </row>
    <row r="18" spans="1:12">
      <c r="A18" s="59"/>
      <c r="B18" s="59"/>
      <c r="C18" s="59"/>
      <c r="D18" s="59"/>
      <c r="E18" s="60"/>
      <c r="F18" s="60"/>
      <c r="G18" s="60"/>
      <c r="H18" s="59"/>
      <c r="I18" s="59"/>
      <c r="J18" s="59"/>
      <c r="K18" s="59"/>
      <c r="L18" s="59"/>
    </row>
    <row r="19" spans="1:12">
      <c r="A19" s="59"/>
      <c r="B19" s="59"/>
      <c r="C19" s="59"/>
      <c r="D19" s="59"/>
      <c r="E19" s="60"/>
      <c r="F19" s="60"/>
      <c r="G19" s="60"/>
      <c r="H19" s="59"/>
      <c r="I19" s="59"/>
      <c r="J19" s="59"/>
      <c r="K19" s="59"/>
      <c r="L19" s="59"/>
    </row>
    <row r="20" spans="1:12">
      <c r="A20" s="59"/>
      <c r="B20" s="59"/>
      <c r="C20" s="59"/>
      <c r="D20" s="59"/>
      <c r="E20" s="60"/>
      <c r="F20" s="60"/>
      <c r="G20" s="60"/>
      <c r="H20" s="59"/>
      <c r="I20" s="59"/>
      <c r="J20" s="59"/>
      <c r="K20" s="59"/>
      <c r="L20" s="59"/>
    </row>
    <row r="21" spans="1:12">
      <c r="A21" s="59"/>
      <c r="B21" s="59"/>
      <c r="C21" s="59"/>
      <c r="D21" s="59"/>
      <c r="E21" s="60"/>
      <c r="F21" s="60"/>
      <c r="G21" s="60"/>
      <c r="H21" s="59"/>
      <c r="I21" s="59"/>
      <c r="J21" s="59"/>
      <c r="K21" s="59"/>
      <c r="L21" s="59"/>
    </row>
    <row r="22" spans="1:12">
      <c r="A22" s="59"/>
      <c r="B22" s="59"/>
      <c r="C22" s="60"/>
      <c r="D22" s="60"/>
      <c r="E22" s="60"/>
      <c r="F22" s="60"/>
      <c r="G22" s="60"/>
      <c r="H22" s="59"/>
      <c r="I22" s="59"/>
      <c r="J22" s="59"/>
      <c r="K22" s="59"/>
      <c r="L22" s="59"/>
    </row>
    <row r="23" spans="1:12">
      <c r="A23" s="59"/>
      <c r="B23" s="59"/>
      <c r="C23" s="60"/>
      <c r="D23" s="60"/>
      <c r="E23" s="60"/>
      <c r="F23" s="60"/>
      <c r="G23" s="60"/>
      <c r="H23" s="59"/>
      <c r="I23" s="59"/>
      <c r="J23" s="59"/>
      <c r="K23" s="59"/>
      <c r="L23" s="59"/>
    </row>
    <row r="24" spans="1:12">
      <c r="A24" s="59"/>
      <c r="B24" s="59"/>
      <c r="C24" s="60"/>
      <c r="D24" s="60"/>
      <c r="E24" s="60"/>
      <c r="F24" s="60"/>
      <c r="G24" s="60"/>
      <c r="H24" s="59"/>
      <c r="I24" s="59"/>
      <c r="J24" s="59"/>
      <c r="K24" s="59"/>
      <c r="L24" s="59"/>
    </row>
    <row r="25" spans="1:12">
      <c r="A25" s="59"/>
      <c r="B25" s="59"/>
      <c r="C25" s="60"/>
      <c r="D25" s="60"/>
      <c r="E25" s="60"/>
      <c r="F25" s="60"/>
      <c r="G25" s="60"/>
      <c r="H25" s="59"/>
      <c r="I25" s="59"/>
      <c r="J25" s="59"/>
      <c r="K25" s="59"/>
      <c r="L25" s="59"/>
    </row>
    <row r="26" spans="1:12">
      <c r="A26" s="59"/>
      <c r="B26" s="59"/>
      <c r="C26" s="60"/>
      <c r="D26" s="60"/>
      <c r="E26" s="60"/>
      <c r="F26" s="60"/>
      <c r="G26" s="60"/>
      <c r="H26" s="59"/>
      <c r="I26" s="59"/>
      <c r="J26" s="59"/>
      <c r="K26" s="59"/>
      <c r="L26" s="59"/>
    </row>
    <row r="27" spans="1:12">
      <c r="A27" s="59"/>
      <c r="B27" s="59"/>
      <c r="C27" s="60"/>
      <c r="D27" s="60"/>
      <c r="E27" s="60"/>
      <c r="F27" s="60"/>
      <c r="G27" s="60"/>
      <c r="H27" s="59"/>
      <c r="I27" s="59"/>
      <c r="J27" s="59"/>
      <c r="K27" s="59"/>
      <c r="L27" s="59"/>
    </row>
    <row r="28" spans="1:12">
      <c r="A28" s="59"/>
      <c r="B28" s="59"/>
      <c r="C28" s="60"/>
      <c r="D28" s="60"/>
      <c r="E28" s="60"/>
      <c r="F28" s="60"/>
      <c r="G28" s="60"/>
      <c r="H28" s="59"/>
      <c r="I28" s="59"/>
      <c r="J28" s="59"/>
      <c r="K28" s="59"/>
      <c r="L28" s="59"/>
    </row>
    <row r="29" spans="1:12">
      <c r="A29" s="59"/>
      <c r="B29" s="59"/>
      <c r="C29" s="60"/>
      <c r="D29" s="60"/>
      <c r="E29" s="60"/>
      <c r="F29" s="60"/>
      <c r="G29" s="60"/>
      <c r="H29" s="59"/>
      <c r="I29" s="59"/>
      <c r="J29" s="59"/>
      <c r="K29" s="59"/>
      <c r="L29" s="59"/>
    </row>
    <row r="30" spans="1:12">
      <c r="A30" s="59"/>
      <c r="B30" s="59"/>
      <c r="C30" s="60"/>
      <c r="D30" s="60"/>
      <c r="E30" s="60"/>
      <c r="F30" s="60"/>
      <c r="G30" s="60"/>
      <c r="H30" s="59"/>
      <c r="I30" s="59"/>
      <c r="J30" s="59"/>
      <c r="K30" s="59"/>
      <c r="L30" s="59"/>
    </row>
    <row r="31" spans="1:12">
      <c r="A31" s="59"/>
      <c r="B31" s="59"/>
      <c r="C31" s="60"/>
      <c r="D31" s="60"/>
      <c r="E31" s="60"/>
      <c r="F31" s="60"/>
      <c r="G31" s="60"/>
      <c r="H31" s="59"/>
      <c r="I31" s="59"/>
      <c r="J31" s="59"/>
      <c r="K31" s="59"/>
      <c r="L31" s="59"/>
    </row>
    <row r="32" spans="1:12">
      <c r="A32" s="59"/>
      <c r="B32" s="59"/>
      <c r="C32" s="60"/>
      <c r="D32" s="60"/>
      <c r="E32" s="60"/>
      <c r="F32" s="60"/>
      <c r="G32" s="60"/>
      <c r="H32" s="59"/>
      <c r="I32" s="59"/>
      <c r="J32" s="59"/>
      <c r="K32" s="59"/>
      <c r="L32" s="59"/>
    </row>
    <row r="33" spans="1:12">
      <c r="A33" s="59"/>
      <c r="B33" s="59"/>
      <c r="C33" s="60"/>
      <c r="D33" s="60"/>
      <c r="E33" s="60"/>
      <c r="F33" s="60"/>
      <c r="G33" s="60"/>
      <c r="H33" s="59"/>
      <c r="I33" s="59"/>
      <c r="J33" s="59"/>
      <c r="K33" s="59"/>
      <c r="L33" s="59"/>
    </row>
    <row r="34" spans="1:12">
      <c r="A34" s="59"/>
      <c r="B34" s="59"/>
      <c r="C34" s="60"/>
      <c r="D34" s="60"/>
      <c r="E34" s="60"/>
      <c r="F34" s="60"/>
      <c r="G34" s="60"/>
      <c r="H34" s="59"/>
      <c r="I34" s="59"/>
      <c r="J34" s="59"/>
      <c r="K34" s="59"/>
      <c r="L34" s="59"/>
    </row>
    <row r="35" spans="1:12">
      <c r="A35" s="59"/>
      <c r="B35" s="59"/>
      <c r="C35" s="60"/>
      <c r="D35" s="60"/>
      <c r="E35" s="60"/>
      <c r="F35" s="60"/>
      <c r="G35" s="60"/>
      <c r="H35" s="59"/>
      <c r="I35" s="59"/>
      <c r="J35" s="59"/>
      <c r="K35" s="59"/>
      <c r="L35" s="59"/>
    </row>
    <row r="36" spans="1:12">
      <c r="A36" s="59"/>
      <c r="B36" s="59"/>
      <c r="C36" s="60"/>
      <c r="D36" s="60"/>
      <c r="E36" s="60"/>
      <c r="F36" s="60"/>
      <c r="G36" s="60"/>
      <c r="H36" s="59"/>
      <c r="I36" s="59"/>
      <c r="J36" s="59"/>
      <c r="K36" s="59"/>
      <c r="L36" s="59"/>
    </row>
    <row r="37" spans="1:12">
      <c r="A37" s="59"/>
      <c r="B37" s="59"/>
      <c r="C37" s="60"/>
      <c r="D37" s="60"/>
      <c r="E37" s="60"/>
      <c r="F37" s="60"/>
      <c r="G37" s="60"/>
      <c r="H37" s="59"/>
      <c r="I37" s="59"/>
      <c r="J37" s="59"/>
      <c r="K37" s="59"/>
      <c r="L37" s="59"/>
    </row>
    <row r="38" spans="1:12">
      <c r="A38" s="59"/>
      <c r="B38" s="59"/>
      <c r="C38" s="60"/>
      <c r="D38" s="60"/>
      <c r="E38" s="60"/>
      <c r="F38" s="60"/>
      <c r="G38" s="60"/>
      <c r="H38" s="59"/>
      <c r="I38" s="59"/>
      <c r="J38" s="59"/>
      <c r="K38" s="59"/>
      <c r="L38" s="59"/>
    </row>
    <row r="39" spans="1:12">
      <c r="A39" s="59"/>
      <c r="B39" s="59"/>
      <c r="C39" s="59"/>
      <c r="D39" s="59"/>
      <c r="E39" s="60"/>
      <c r="F39" s="60"/>
      <c r="G39" s="60"/>
      <c r="H39" s="59"/>
      <c r="I39" s="59"/>
      <c r="J39" s="59"/>
      <c r="K39" s="59"/>
      <c r="L39" s="59"/>
    </row>
    <row r="40" spans="1:12">
      <c r="A40" s="59"/>
      <c r="B40" s="59"/>
      <c r="C40" s="59"/>
      <c r="D40" s="59"/>
      <c r="E40" s="60"/>
      <c r="F40" s="60"/>
      <c r="G40" s="60"/>
      <c r="H40" s="59"/>
      <c r="I40" s="59"/>
      <c r="J40" s="59"/>
      <c r="K40" s="59"/>
      <c r="L40" s="59"/>
    </row>
    <row r="41" spans="1:12">
      <c r="A41" s="59"/>
      <c r="B41" s="59"/>
      <c r="C41" s="59"/>
      <c r="D41" s="59"/>
      <c r="E41" s="60"/>
      <c r="F41" s="60"/>
      <c r="G41" s="60"/>
      <c r="H41" s="59"/>
      <c r="I41" s="59"/>
      <c r="J41" s="59"/>
      <c r="K41" s="59"/>
      <c r="L41" s="59"/>
    </row>
    <row r="42" spans="1:12">
      <c r="A42" s="59"/>
      <c r="B42" s="59"/>
      <c r="C42" s="59"/>
      <c r="D42" s="59"/>
      <c r="E42" s="60"/>
      <c r="F42" s="60"/>
      <c r="G42" s="60"/>
      <c r="H42" s="59"/>
      <c r="I42" s="59"/>
      <c r="J42" s="59"/>
      <c r="K42" s="59"/>
      <c r="L42" s="59"/>
    </row>
    <row r="43" spans="1:12">
      <c r="A43" s="59"/>
      <c r="B43" s="59"/>
      <c r="C43" s="59"/>
      <c r="D43" s="59"/>
      <c r="E43" s="60"/>
      <c r="F43" s="60"/>
      <c r="G43" s="60"/>
      <c r="H43" s="59"/>
      <c r="I43" s="59"/>
      <c r="J43" s="59"/>
      <c r="K43" s="59"/>
      <c r="L43" s="59"/>
    </row>
    <row r="44" spans="1:12">
      <c r="A44" s="59"/>
      <c r="B44" s="59"/>
      <c r="C44" s="59"/>
      <c r="D44" s="59"/>
      <c r="E44" s="60"/>
      <c r="F44" s="60"/>
      <c r="G44" s="60"/>
      <c r="H44" s="59"/>
      <c r="I44" s="59"/>
      <c r="J44" s="59"/>
      <c r="K44" s="59"/>
      <c r="L44" s="59"/>
    </row>
    <row r="45" spans="1:12">
      <c r="A45" s="59"/>
      <c r="B45" s="59"/>
      <c r="C45" s="59"/>
      <c r="D45" s="59"/>
      <c r="E45" s="60"/>
      <c r="F45" s="60"/>
      <c r="G45" s="60"/>
      <c r="H45" s="59"/>
      <c r="I45" s="59"/>
      <c r="J45" s="59"/>
      <c r="K45" s="59"/>
      <c r="L45" s="59"/>
    </row>
    <row r="46" spans="1:12">
      <c r="A46" s="59"/>
      <c r="B46" s="59"/>
      <c r="C46" s="59"/>
      <c r="D46" s="59"/>
      <c r="E46" s="60"/>
      <c r="F46" s="60"/>
      <c r="G46" s="60"/>
      <c r="H46" s="59"/>
      <c r="I46" s="59"/>
      <c r="J46" s="59"/>
      <c r="K46" s="59"/>
      <c r="L46" s="59"/>
    </row>
    <row r="47" spans="1:12">
      <c r="A47" s="59"/>
      <c r="B47" s="59"/>
      <c r="C47" s="59"/>
      <c r="D47" s="59"/>
      <c r="E47" s="60"/>
      <c r="F47" s="60"/>
      <c r="G47" s="60"/>
      <c r="H47" s="59"/>
      <c r="I47" s="59"/>
      <c r="J47" s="59"/>
      <c r="K47" s="59"/>
      <c r="L47" s="59"/>
    </row>
    <row r="48" spans="1:12">
      <c r="A48" s="59"/>
      <c r="B48" s="59"/>
      <c r="C48" s="59"/>
      <c r="D48" s="59"/>
      <c r="E48" s="60"/>
      <c r="F48" s="60"/>
      <c r="G48" s="60"/>
      <c r="H48" s="59"/>
      <c r="I48" s="59"/>
      <c r="J48" s="59"/>
      <c r="K48" s="59"/>
      <c r="L48" s="59"/>
    </row>
    <row r="49" spans="1:12">
      <c r="A49" s="59"/>
      <c r="B49" s="59"/>
      <c r="C49" s="59"/>
      <c r="D49" s="59"/>
      <c r="E49" s="60"/>
      <c r="F49" s="60"/>
      <c r="G49" s="60"/>
      <c r="H49" s="59"/>
      <c r="I49" s="59"/>
      <c r="J49" s="59"/>
      <c r="K49" s="59"/>
      <c r="L49" s="59"/>
    </row>
    <row r="50" spans="1:12">
      <c r="A50" s="59"/>
      <c r="B50" s="59"/>
      <c r="C50" s="59"/>
      <c r="D50" s="59"/>
      <c r="E50" s="60"/>
      <c r="F50" s="60"/>
      <c r="G50" s="60"/>
      <c r="H50" s="59"/>
      <c r="I50" s="59"/>
      <c r="J50" s="59"/>
      <c r="K50" s="59"/>
      <c r="L50" s="59"/>
    </row>
    <row r="51" spans="1:12">
      <c r="A51" s="59"/>
      <c r="B51" s="59"/>
      <c r="C51" s="59"/>
      <c r="D51" s="59"/>
      <c r="E51" s="60"/>
      <c r="F51" s="60"/>
      <c r="G51" s="60"/>
      <c r="H51" s="59"/>
      <c r="I51" s="59"/>
      <c r="J51" s="59"/>
      <c r="K51" s="59"/>
      <c r="L51" s="59"/>
    </row>
    <row r="52" spans="1:12">
      <c r="A52" s="59"/>
      <c r="B52" s="59"/>
      <c r="C52" s="59"/>
      <c r="D52" s="59"/>
      <c r="E52" s="60"/>
      <c r="F52" s="60"/>
      <c r="G52" s="60"/>
      <c r="H52" s="59"/>
      <c r="I52" s="59"/>
      <c r="J52" s="59"/>
      <c r="K52" s="59"/>
      <c r="L52" s="59"/>
    </row>
    <row r="53" spans="1:12">
      <c r="A53" s="59"/>
      <c r="B53" s="59"/>
      <c r="C53" s="59"/>
      <c r="D53" s="59"/>
      <c r="E53" s="60"/>
      <c r="F53" s="60"/>
      <c r="G53" s="60"/>
      <c r="H53" s="59"/>
      <c r="I53" s="59"/>
      <c r="J53" s="59"/>
      <c r="K53" s="59"/>
      <c r="L53" s="59"/>
    </row>
    <row r="54" spans="1:12">
      <c r="A54" s="59"/>
      <c r="B54" s="59"/>
      <c r="C54" s="59"/>
      <c r="D54" s="59"/>
      <c r="E54" s="60"/>
      <c r="F54" s="60"/>
      <c r="G54" s="60"/>
      <c r="H54" s="59"/>
      <c r="I54" s="59"/>
      <c r="J54" s="59"/>
      <c r="K54" s="59"/>
      <c r="L54" s="59"/>
    </row>
    <row r="55" spans="1:12">
      <c r="A55" s="59"/>
      <c r="B55" s="59"/>
      <c r="C55" s="59"/>
      <c r="D55" s="59"/>
      <c r="E55" s="60"/>
      <c r="F55" s="60"/>
      <c r="G55" s="60"/>
      <c r="H55" s="59"/>
      <c r="I55" s="59"/>
      <c r="J55" s="59"/>
      <c r="K55" s="59"/>
      <c r="L55" s="59"/>
    </row>
    <row r="56" spans="1:12">
      <c r="A56" s="59"/>
      <c r="B56" s="59"/>
      <c r="C56" s="59"/>
      <c r="D56" s="59"/>
      <c r="E56" s="60"/>
      <c r="F56" s="60"/>
      <c r="G56" s="60"/>
      <c r="H56" s="59"/>
      <c r="I56" s="59"/>
      <c r="J56" s="59"/>
      <c r="K56" s="59"/>
      <c r="L56" s="59"/>
    </row>
    <row r="57" spans="1:12">
      <c r="A57" s="59"/>
      <c r="B57" s="59"/>
      <c r="C57" s="59"/>
      <c r="D57" s="59"/>
      <c r="E57" s="60"/>
      <c r="F57" s="60"/>
      <c r="G57" s="60"/>
      <c r="H57" s="59"/>
      <c r="I57" s="59"/>
      <c r="J57" s="59"/>
      <c r="K57" s="59"/>
      <c r="L57" s="59"/>
    </row>
    <row r="58" spans="1:12">
      <c r="A58" s="59"/>
      <c r="B58" s="59"/>
      <c r="C58" s="59"/>
      <c r="D58" s="59"/>
      <c r="E58" s="60"/>
      <c r="F58" s="60"/>
      <c r="G58" s="60"/>
      <c r="H58" s="59"/>
      <c r="I58" s="59"/>
      <c r="J58" s="59"/>
      <c r="K58" s="59"/>
      <c r="L58" s="59"/>
    </row>
    <row r="59" spans="1:12">
      <c r="A59" s="59"/>
      <c r="B59" s="59"/>
      <c r="C59" s="59"/>
      <c r="D59" s="59"/>
      <c r="E59" s="60"/>
      <c r="F59" s="60"/>
      <c r="G59" s="60"/>
      <c r="H59" s="59"/>
      <c r="I59" s="59"/>
      <c r="J59" s="59"/>
      <c r="K59" s="59"/>
      <c r="L59" s="59"/>
    </row>
    <row r="60" spans="1:12">
      <c r="A60" s="59"/>
      <c r="B60" s="59"/>
      <c r="C60" s="59"/>
      <c r="D60" s="59"/>
      <c r="E60" s="60"/>
      <c r="F60" s="60"/>
      <c r="G60" s="60"/>
      <c r="H60" s="59"/>
      <c r="I60" s="59"/>
      <c r="J60" s="59"/>
      <c r="K60" s="59"/>
      <c r="L60" s="59"/>
    </row>
    <row r="61" spans="1:12">
      <c r="A61" s="59"/>
      <c r="B61" s="59"/>
      <c r="C61" s="59"/>
      <c r="D61" s="59"/>
      <c r="E61" s="60"/>
      <c r="F61" s="60"/>
      <c r="G61" s="60"/>
      <c r="H61" s="59"/>
      <c r="I61" s="59"/>
      <c r="J61" s="59"/>
      <c r="K61" s="59"/>
      <c r="L61" s="59"/>
    </row>
    <row r="62" spans="1:12">
      <c r="A62" s="59"/>
      <c r="B62" s="59"/>
      <c r="C62" s="59"/>
      <c r="D62" s="59"/>
      <c r="E62" s="60"/>
      <c r="F62" s="60"/>
      <c r="G62" s="60"/>
      <c r="H62" s="59"/>
      <c r="I62" s="59"/>
      <c r="J62" s="59"/>
      <c r="K62" s="59"/>
      <c r="L62" s="59"/>
    </row>
    <row r="63" spans="1:12">
      <c r="A63" s="59"/>
      <c r="B63" s="59"/>
      <c r="C63" s="59"/>
      <c r="D63" s="59"/>
      <c r="E63" s="60"/>
      <c r="F63" s="60"/>
      <c r="G63" s="60"/>
      <c r="H63" s="59"/>
      <c r="I63" s="59"/>
      <c r="J63" s="59"/>
      <c r="K63" s="59"/>
      <c r="L63" s="59"/>
    </row>
    <row r="64" spans="1:12">
      <c r="A64" s="59"/>
      <c r="B64" s="59"/>
      <c r="C64" s="59"/>
      <c r="D64" s="59"/>
      <c r="E64" s="60"/>
      <c r="F64" s="60"/>
      <c r="G64" s="60"/>
      <c r="H64" s="59"/>
      <c r="I64" s="59"/>
      <c r="J64" s="59"/>
      <c r="K64" s="59"/>
      <c r="L64" s="59"/>
    </row>
    <row r="65" spans="1:12">
      <c r="A65" s="59"/>
      <c r="B65" s="59"/>
      <c r="C65" s="59"/>
      <c r="D65" s="59"/>
      <c r="E65" s="60"/>
      <c r="F65" s="60"/>
      <c r="G65" s="60"/>
      <c r="H65" s="59"/>
      <c r="I65" s="59"/>
      <c r="J65" s="59"/>
      <c r="K65" s="59"/>
      <c r="L65" s="59"/>
    </row>
    <row r="66" spans="1:12">
      <c r="A66" s="59"/>
      <c r="B66" s="59"/>
      <c r="C66" s="59"/>
      <c r="D66" s="59"/>
      <c r="E66" s="60"/>
      <c r="F66" s="60"/>
      <c r="G66" s="60"/>
      <c r="H66" s="59"/>
      <c r="I66" s="59"/>
      <c r="J66" s="59"/>
      <c r="K66" s="59"/>
      <c r="L66" s="59"/>
    </row>
    <row r="67" spans="1:12">
      <c r="A67" s="59"/>
      <c r="B67" s="59"/>
      <c r="C67" s="59"/>
      <c r="D67" s="59"/>
      <c r="E67" s="60"/>
      <c r="F67" s="60"/>
      <c r="G67" s="60"/>
      <c r="H67" s="59"/>
      <c r="I67" s="59"/>
      <c r="J67" s="59"/>
      <c r="K67" s="59"/>
      <c r="L67" s="59"/>
    </row>
    <row r="68" spans="1:12">
      <c r="A68" s="59"/>
      <c r="B68" s="59"/>
      <c r="C68" s="59"/>
      <c r="D68" s="59"/>
      <c r="E68" s="60"/>
      <c r="F68" s="60"/>
      <c r="G68" s="60"/>
      <c r="H68" s="59"/>
      <c r="I68" s="59"/>
      <c r="J68" s="59"/>
      <c r="K68" s="59"/>
      <c r="L68" s="59"/>
    </row>
    <row r="69" spans="1:12">
      <c r="A69" s="59"/>
      <c r="B69" s="59"/>
      <c r="C69" s="59"/>
      <c r="D69" s="59"/>
      <c r="E69" s="60"/>
      <c r="F69" s="60"/>
      <c r="G69" s="60"/>
      <c r="H69" s="59"/>
      <c r="I69" s="59"/>
      <c r="J69" s="59"/>
      <c r="K69" s="59"/>
      <c r="L69" s="59"/>
    </row>
    <row r="70" spans="1:12">
      <c r="A70" s="59"/>
      <c r="B70" s="59"/>
      <c r="C70" s="59"/>
      <c r="D70" s="59"/>
      <c r="E70" s="60"/>
      <c r="F70" s="60"/>
      <c r="G70" s="60"/>
      <c r="H70" s="59"/>
      <c r="I70" s="59"/>
      <c r="J70" s="59"/>
      <c r="K70" s="59"/>
      <c r="L70" s="59"/>
    </row>
    <row r="71" spans="1:12">
      <c r="A71" s="59"/>
      <c r="B71" s="59"/>
      <c r="C71" s="59"/>
      <c r="D71" s="59"/>
      <c r="E71" s="60"/>
      <c r="F71" s="60"/>
      <c r="G71" s="60"/>
      <c r="H71" s="59"/>
      <c r="I71" s="59"/>
      <c r="J71" s="59"/>
      <c r="K71" s="59"/>
      <c r="L71" s="59"/>
    </row>
    <row r="72" spans="1:12">
      <c r="A72" s="59"/>
      <c r="B72" s="59"/>
      <c r="C72" s="59"/>
      <c r="D72" s="59"/>
      <c r="E72" s="60"/>
      <c r="F72" s="60"/>
      <c r="G72" s="60"/>
      <c r="H72" s="59"/>
      <c r="I72" s="59"/>
      <c r="J72" s="59"/>
      <c r="K72" s="59"/>
      <c r="L72" s="59"/>
    </row>
    <row r="73" spans="1:12">
      <c r="A73" s="59"/>
      <c r="B73" s="59"/>
      <c r="C73" s="59"/>
      <c r="D73" s="59"/>
      <c r="E73" s="60"/>
      <c r="F73" s="60"/>
      <c r="G73" s="60"/>
      <c r="H73" s="59"/>
      <c r="I73" s="59"/>
      <c r="J73" s="59"/>
      <c r="K73" s="59"/>
      <c r="L73" s="59"/>
    </row>
    <row r="74" spans="1:12">
      <c r="A74" s="59"/>
      <c r="B74" s="59"/>
      <c r="C74" s="59"/>
      <c r="D74" s="59"/>
      <c r="E74" s="60"/>
      <c r="F74" s="60"/>
      <c r="G74" s="60"/>
      <c r="H74" s="59"/>
      <c r="I74" s="59"/>
      <c r="J74" s="59"/>
      <c r="K74" s="59"/>
      <c r="L74" s="59"/>
    </row>
    <row r="75" spans="1:12">
      <c r="A75" s="59"/>
      <c r="B75" s="59"/>
      <c r="C75" s="59"/>
      <c r="D75" s="59"/>
      <c r="E75" s="60"/>
      <c r="F75" s="60"/>
      <c r="G75" s="60"/>
      <c r="H75" s="59"/>
      <c r="I75" s="59"/>
      <c r="J75" s="59"/>
      <c r="K75" s="59"/>
      <c r="L75" s="59"/>
    </row>
    <row r="76" spans="1:12">
      <c r="A76" s="59"/>
      <c r="B76" s="59"/>
      <c r="C76" s="59"/>
      <c r="D76" s="59"/>
      <c r="E76" s="60"/>
      <c r="F76" s="60"/>
      <c r="G76" s="60"/>
      <c r="H76" s="59"/>
      <c r="I76" s="59"/>
      <c r="J76" s="59"/>
      <c r="K76" s="59"/>
      <c r="L76" s="59"/>
    </row>
    <row r="77" spans="1:12">
      <c r="A77" s="59"/>
      <c r="B77" s="59"/>
      <c r="C77" s="59"/>
      <c r="D77" s="59"/>
      <c r="E77" s="60"/>
      <c r="F77" s="60"/>
      <c r="G77" s="60"/>
      <c r="H77" s="59"/>
      <c r="I77" s="59"/>
      <c r="J77" s="59"/>
      <c r="K77" s="59"/>
      <c r="L77" s="59"/>
    </row>
    <row r="78" spans="1:12">
      <c r="A78" s="59"/>
      <c r="B78" s="59"/>
      <c r="C78" s="59"/>
      <c r="D78" s="59"/>
      <c r="E78" s="60"/>
      <c r="F78" s="60"/>
      <c r="G78" s="60"/>
      <c r="H78" s="59"/>
      <c r="I78" s="59"/>
      <c r="J78" s="59"/>
      <c r="K78" s="59"/>
      <c r="L78" s="59"/>
    </row>
    <row r="79" spans="1:12">
      <c r="A79" s="59"/>
      <c r="B79" s="59"/>
      <c r="C79" s="59"/>
      <c r="D79" s="59"/>
      <c r="E79" s="60"/>
      <c r="F79" s="60"/>
      <c r="G79" s="60"/>
      <c r="H79" s="59"/>
      <c r="I79" s="59"/>
      <c r="J79" s="59"/>
      <c r="K79" s="59"/>
      <c r="L79" s="59"/>
    </row>
    <row r="80" spans="1:12">
      <c r="A80" s="59"/>
      <c r="B80" s="59"/>
      <c r="C80" s="59"/>
      <c r="D80" s="59"/>
      <c r="E80" s="60"/>
      <c r="F80" s="60"/>
      <c r="G80" s="60"/>
      <c r="H80" s="59"/>
      <c r="I80" s="59"/>
      <c r="J80" s="59"/>
      <c r="K80" s="59"/>
      <c r="L80" s="59"/>
    </row>
    <row r="81" spans="1:12">
      <c r="A81" s="59"/>
      <c r="B81" s="59"/>
      <c r="C81" s="59"/>
      <c r="D81" s="59"/>
      <c r="E81" s="60"/>
      <c r="F81" s="60"/>
      <c r="G81" s="60"/>
      <c r="H81" s="59"/>
      <c r="I81" s="59"/>
      <c r="J81" s="59"/>
      <c r="K81" s="59"/>
      <c r="L81" s="59"/>
    </row>
    <row r="82" spans="1:12">
      <c r="A82" s="59"/>
      <c r="B82" s="59"/>
      <c r="C82" s="59"/>
      <c r="D82" s="59"/>
      <c r="E82" s="60"/>
      <c r="F82" s="60"/>
      <c r="G82" s="60"/>
      <c r="H82" s="59"/>
      <c r="I82" s="59"/>
      <c r="J82" s="59"/>
      <c r="K82" s="59"/>
      <c r="L82" s="59"/>
    </row>
    <row r="83" spans="1:12">
      <c r="A83" s="59"/>
      <c r="B83" s="59"/>
      <c r="C83" s="59"/>
      <c r="D83" s="59"/>
      <c r="E83" s="60"/>
      <c r="F83" s="60"/>
      <c r="G83" s="60"/>
      <c r="H83" s="59"/>
      <c r="I83" s="59"/>
      <c r="J83" s="59"/>
      <c r="K83" s="59"/>
      <c r="L83" s="59"/>
    </row>
    <row r="84" spans="1:12">
      <c r="A84" s="59"/>
      <c r="B84" s="59"/>
      <c r="C84" s="59"/>
      <c r="D84" s="59"/>
      <c r="E84" s="60"/>
      <c r="F84" s="60"/>
      <c r="G84" s="60"/>
      <c r="H84" s="59"/>
      <c r="I84" s="59"/>
      <c r="J84" s="59"/>
      <c r="K84" s="59"/>
      <c r="L84" s="59"/>
    </row>
    <row r="85" spans="1:12">
      <c r="A85" s="59"/>
      <c r="B85" s="59"/>
      <c r="C85" s="59"/>
      <c r="D85" s="59"/>
      <c r="E85" s="60"/>
      <c r="F85" s="60"/>
      <c r="G85" s="60"/>
      <c r="H85" s="59"/>
      <c r="I85" s="59"/>
      <c r="J85" s="59"/>
      <c r="K85" s="59"/>
      <c r="L85" s="59"/>
    </row>
    <row r="86" spans="1:12">
      <c r="A86" s="59"/>
      <c r="B86" s="59"/>
      <c r="C86" s="59"/>
      <c r="D86" s="59"/>
      <c r="E86" s="60"/>
      <c r="F86" s="60"/>
      <c r="G86" s="60"/>
      <c r="H86" s="59"/>
      <c r="I86" s="59"/>
      <c r="J86" s="59"/>
      <c r="K86" s="59"/>
      <c r="L86" s="59"/>
    </row>
    <row r="87" spans="1:12">
      <c r="A87" s="59"/>
      <c r="B87" s="59"/>
      <c r="C87" s="59"/>
      <c r="D87" s="59"/>
      <c r="E87" s="60"/>
      <c r="F87" s="60"/>
      <c r="G87" s="60"/>
      <c r="H87" s="59"/>
      <c r="I87" s="59"/>
      <c r="J87" s="59"/>
      <c r="K87" s="59"/>
      <c r="L87" s="59"/>
    </row>
    <row r="88" spans="1:12">
      <c r="A88" s="59"/>
      <c r="B88" s="59"/>
      <c r="C88" s="59"/>
      <c r="D88" s="59"/>
      <c r="E88" s="60"/>
      <c r="F88" s="60"/>
      <c r="G88" s="60"/>
      <c r="H88" s="59"/>
      <c r="I88" s="59"/>
      <c r="J88" s="59"/>
      <c r="K88" s="59"/>
      <c r="L88" s="59"/>
    </row>
    <row r="89" spans="1:12">
      <c r="A89" s="59"/>
      <c r="B89" s="59"/>
      <c r="C89" s="59"/>
      <c r="D89" s="59"/>
      <c r="E89" s="60"/>
      <c r="F89" s="60"/>
      <c r="G89" s="60"/>
      <c r="H89" s="59"/>
      <c r="I89" s="59"/>
      <c r="J89" s="59"/>
      <c r="K89" s="59"/>
      <c r="L89" s="59"/>
    </row>
    <row r="90" spans="1:12">
      <c r="A90" s="59"/>
      <c r="B90" s="59"/>
      <c r="C90" s="59"/>
      <c r="D90" s="59"/>
      <c r="E90" s="60"/>
      <c r="F90" s="60"/>
      <c r="G90" s="60"/>
      <c r="H90" s="59"/>
      <c r="I90" s="59"/>
      <c r="J90" s="59"/>
      <c r="K90" s="59"/>
      <c r="L90" s="59"/>
    </row>
    <row r="91" spans="1:12">
      <c r="A91" s="59"/>
      <c r="B91" s="59"/>
      <c r="C91" s="59"/>
      <c r="D91" s="59"/>
      <c r="E91" s="60"/>
      <c r="F91" s="60"/>
      <c r="G91" s="60"/>
      <c r="H91" s="59"/>
      <c r="I91" s="59"/>
      <c r="J91" s="59"/>
      <c r="K91" s="59"/>
      <c r="L91" s="59"/>
    </row>
    <row r="92" spans="1:12">
      <c r="A92" s="59"/>
      <c r="B92" s="59"/>
      <c r="C92" s="59"/>
      <c r="D92" s="59"/>
      <c r="E92" s="60"/>
      <c r="F92" s="60"/>
      <c r="G92" s="60"/>
      <c r="H92" s="59"/>
      <c r="I92" s="59"/>
      <c r="J92" s="59"/>
      <c r="K92" s="59"/>
      <c r="L92" s="59"/>
    </row>
    <row r="93" spans="1:12">
      <c r="A93" s="59"/>
      <c r="B93" s="59"/>
      <c r="C93" s="59"/>
      <c r="D93" s="59"/>
      <c r="E93" s="60"/>
      <c r="F93" s="60"/>
      <c r="G93" s="60"/>
      <c r="H93" s="59"/>
      <c r="I93" s="59"/>
      <c r="J93" s="59"/>
      <c r="K93" s="59"/>
      <c r="L93" s="59"/>
    </row>
    <row r="94" spans="1:12">
      <c r="A94" s="59"/>
      <c r="B94" s="59"/>
      <c r="C94" s="59"/>
      <c r="D94" s="59"/>
      <c r="E94" s="60"/>
      <c r="F94" s="60"/>
      <c r="G94" s="60"/>
      <c r="H94" s="59"/>
      <c r="I94" s="59"/>
      <c r="J94" s="59"/>
      <c r="K94" s="59"/>
      <c r="L94" s="59"/>
    </row>
    <row r="95" spans="1:12">
      <c r="A95" s="59"/>
      <c r="B95" s="59"/>
      <c r="C95" s="59"/>
      <c r="D95" s="59"/>
      <c r="E95" s="60"/>
      <c r="F95" s="60"/>
      <c r="G95" s="60"/>
      <c r="H95" s="59"/>
      <c r="I95" s="59"/>
      <c r="J95" s="59"/>
      <c r="K95" s="59"/>
      <c r="L95" s="59"/>
    </row>
    <row r="96" spans="1:12">
      <c r="A96" s="59"/>
      <c r="B96" s="59"/>
      <c r="C96" s="59"/>
      <c r="D96" s="59"/>
      <c r="E96" s="60"/>
      <c r="F96" s="60"/>
      <c r="G96" s="60"/>
      <c r="H96" s="59"/>
      <c r="I96" s="59"/>
      <c r="J96" s="59"/>
      <c r="K96" s="59"/>
      <c r="L96" s="59"/>
    </row>
    <row r="97" spans="1:12">
      <c r="A97" s="59"/>
      <c r="B97" s="59"/>
      <c r="C97" s="59"/>
      <c r="D97" s="59"/>
      <c r="E97" s="60"/>
      <c r="F97" s="60"/>
      <c r="G97" s="60"/>
      <c r="H97" s="59"/>
      <c r="I97" s="59"/>
      <c r="J97" s="59"/>
      <c r="K97" s="59"/>
      <c r="L97" s="59"/>
    </row>
    <row r="98" spans="1:12">
      <c r="A98" s="59"/>
      <c r="B98" s="59"/>
      <c r="C98" s="59"/>
      <c r="D98" s="59"/>
      <c r="E98" s="60"/>
      <c r="F98" s="60"/>
      <c r="G98" s="60"/>
      <c r="H98" s="59"/>
      <c r="I98" s="59"/>
      <c r="J98" s="59"/>
      <c r="K98" s="59"/>
      <c r="L98" s="59"/>
    </row>
    <row r="99" spans="1:12">
      <c r="A99" s="59"/>
      <c r="B99" s="59"/>
      <c r="C99" s="59"/>
      <c r="D99" s="59"/>
      <c r="E99" s="60"/>
      <c r="F99" s="60"/>
      <c r="G99" s="60"/>
      <c r="H99" s="59"/>
      <c r="I99" s="59"/>
      <c r="J99" s="59"/>
      <c r="K99" s="59"/>
      <c r="L99" s="59"/>
    </row>
    <row r="100" spans="1:12">
      <c r="A100" s="59"/>
      <c r="B100" s="59"/>
      <c r="C100" s="59"/>
      <c r="D100" s="59"/>
      <c r="E100" s="60"/>
      <c r="F100" s="60"/>
      <c r="G100" s="60"/>
      <c r="H100" s="59"/>
      <c r="I100" s="59"/>
      <c r="J100" s="59"/>
      <c r="K100" s="59"/>
      <c r="L100" s="59"/>
    </row>
    <row r="101" spans="1:12">
      <c r="A101" s="59"/>
      <c r="B101" s="59"/>
      <c r="C101" s="59"/>
      <c r="D101" s="59"/>
      <c r="E101" s="60"/>
      <c r="F101" s="60"/>
      <c r="G101" s="60"/>
      <c r="H101" s="59"/>
      <c r="I101" s="59"/>
      <c r="J101" s="59"/>
      <c r="K101" s="59"/>
      <c r="L101" s="59"/>
    </row>
    <row r="102" spans="1:12">
      <c r="A102" s="59"/>
      <c r="B102" s="59"/>
      <c r="C102" s="59"/>
      <c r="D102" s="59"/>
      <c r="E102" s="60"/>
      <c r="F102" s="60"/>
      <c r="G102" s="60"/>
      <c r="H102" s="59"/>
      <c r="I102" s="59"/>
      <c r="J102" s="59"/>
      <c r="K102" s="59"/>
      <c r="L102" s="59"/>
    </row>
    <row r="103" spans="1:12">
      <c r="A103" s="59"/>
      <c r="B103" s="59"/>
      <c r="C103" s="59"/>
      <c r="D103" s="59"/>
      <c r="E103" s="60"/>
      <c r="F103" s="60"/>
      <c r="G103" s="60"/>
      <c r="H103" s="59"/>
      <c r="I103" s="59"/>
      <c r="J103" s="59"/>
      <c r="K103" s="59"/>
      <c r="L103" s="59"/>
    </row>
    <row r="104" spans="1:12">
      <c r="A104" s="59"/>
      <c r="B104" s="59"/>
      <c r="C104" s="59"/>
      <c r="D104" s="59"/>
      <c r="E104" s="60"/>
      <c r="F104" s="60"/>
      <c r="G104" s="60"/>
      <c r="H104" s="59"/>
      <c r="I104" s="59"/>
      <c r="J104" s="59"/>
      <c r="K104" s="59"/>
      <c r="L104" s="59"/>
    </row>
    <row r="105" spans="1:12">
      <c r="A105" s="59"/>
      <c r="B105" s="59"/>
      <c r="C105" s="59"/>
      <c r="D105" s="59"/>
      <c r="E105" s="60"/>
      <c r="F105" s="60"/>
      <c r="G105" s="60"/>
      <c r="H105" s="59"/>
      <c r="I105" s="59"/>
      <c r="J105" s="59"/>
      <c r="K105" s="59"/>
      <c r="L105" s="59"/>
    </row>
    <row r="106" spans="1:12">
      <c r="A106" s="59"/>
      <c r="B106" s="59"/>
      <c r="C106" s="59"/>
      <c r="D106" s="59"/>
      <c r="E106" s="60"/>
      <c r="F106" s="60"/>
      <c r="G106" s="60"/>
      <c r="H106" s="59"/>
      <c r="I106" s="59"/>
      <c r="J106" s="59"/>
      <c r="K106" s="59"/>
      <c r="L106" s="59"/>
    </row>
    <row r="107" spans="1:12">
      <c r="A107" s="59"/>
      <c r="B107" s="59"/>
      <c r="C107" s="59"/>
      <c r="D107" s="59"/>
      <c r="E107" s="60"/>
      <c r="F107" s="60"/>
      <c r="G107" s="60"/>
      <c r="H107" s="59"/>
      <c r="I107" s="59"/>
      <c r="J107" s="59"/>
      <c r="K107" s="59"/>
      <c r="L107" s="59"/>
    </row>
    <row r="108" spans="1:12">
      <c r="A108" s="59"/>
      <c r="B108" s="59"/>
      <c r="C108" s="59"/>
      <c r="D108" s="59"/>
      <c r="E108" s="60"/>
      <c r="F108" s="60"/>
      <c r="G108" s="60"/>
      <c r="H108" s="59"/>
      <c r="I108" s="59"/>
      <c r="J108" s="59"/>
      <c r="K108" s="59"/>
      <c r="L108" s="59"/>
    </row>
    <row r="109" spans="1:12">
      <c r="A109" s="59"/>
      <c r="B109" s="59"/>
      <c r="C109" s="59"/>
      <c r="D109" s="59"/>
      <c r="E109" s="60"/>
      <c r="F109" s="60"/>
      <c r="G109" s="60"/>
      <c r="H109" s="59"/>
      <c r="I109" s="59"/>
      <c r="J109" s="59"/>
      <c r="K109" s="59"/>
      <c r="L109" s="59"/>
    </row>
    <row r="110" spans="1:12">
      <c r="A110" s="59"/>
      <c r="B110" s="59"/>
      <c r="C110" s="59"/>
      <c r="D110" s="59"/>
      <c r="E110" s="60"/>
      <c r="F110" s="60"/>
      <c r="G110" s="60"/>
      <c r="H110" s="59"/>
      <c r="I110" s="59"/>
      <c r="J110" s="59"/>
      <c r="K110" s="59"/>
      <c r="L110" s="59"/>
    </row>
    <row r="111" spans="1:12">
      <c r="A111" s="59"/>
      <c r="B111" s="59"/>
      <c r="C111" s="59"/>
      <c r="D111" s="59"/>
      <c r="E111" s="60"/>
      <c r="F111" s="60"/>
      <c r="G111" s="60"/>
      <c r="H111" s="59"/>
      <c r="I111" s="59"/>
      <c r="J111" s="59"/>
      <c r="K111" s="59"/>
      <c r="L111" s="59"/>
    </row>
    <row r="112" spans="1:12">
      <c r="A112" s="59"/>
      <c r="B112" s="59"/>
      <c r="C112" s="59"/>
      <c r="D112" s="59"/>
      <c r="E112" s="60"/>
      <c r="F112" s="60"/>
      <c r="G112" s="60"/>
      <c r="H112" s="59"/>
      <c r="I112" s="59"/>
      <c r="J112" s="59"/>
      <c r="K112" s="59"/>
      <c r="L112" s="59"/>
    </row>
    <row r="113" spans="1:12">
      <c r="A113" s="59"/>
      <c r="B113" s="59"/>
      <c r="C113" s="59"/>
      <c r="D113" s="59"/>
      <c r="E113" s="60"/>
      <c r="F113" s="60"/>
      <c r="G113" s="60"/>
      <c r="H113" s="59"/>
      <c r="I113" s="59"/>
      <c r="J113" s="59"/>
      <c r="K113" s="59"/>
      <c r="L113" s="59"/>
    </row>
    <row r="114" spans="1:12">
      <c r="A114" s="59"/>
      <c r="B114" s="59"/>
      <c r="C114" s="59"/>
      <c r="D114" s="59"/>
      <c r="E114" s="60"/>
      <c r="F114" s="60"/>
      <c r="G114" s="60"/>
      <c r="H114" s="59"/>
      <c r="I114" s="59"/>
      <c r="J114" s="59"/>
      <c r="K114" s="59"/>
      <c r="L114" s="59"/>
    </row>
    <row r="115" spans="1:12">
      <c r="A115" s="59"/>
      <c r="B115" s="59"/>
      <c r="C115" s="59"/>
      <c r="D115" s="59"/>
      <c r="E115" s="60"/>
      <c r="F115" s="60"/>
      <c r="G115" s="60"/>
      <c r="H115" s="59"/>
      <c r="I115" s="59"/>
      <c r="J115" s="59"/>
      <c r="K115" s="59"/>
      <c r="L115" s="59"/>
    </row>
    <row r="116" spans="1:12">
      <c r="A116" s="59"/>
      <c r="B116" s="59"/>
      <c r="C116" s="59"/>
      <c r="D116" s="59"/>
      <c r="E116" s="60"/>
      <c r="F116" s="60"/>
      <c r="G116" s="60"/>
      <c r="H116" s="59"/>
      <c r="I116" s="59"/>
      <c r="J116" s="59"/>
      <c r="K116" s="59"/>
      <c r="L116" s="59"/>
    </row>
    <row r="117" spans="1:12">
      <c r="A117" s="59"/>
      <c r="B117" s="59"/>
      <c r="C117" s="59"/>
      <c r="D117" s="59"/>
      <c r="E117" s="60"/>
      <c r="F117" s="60"/>
      <c r="G117" s="60"/>
      <c r="H117" s="59"/>
      <c r="I117" s="59"/>
      <c r="J117" s="59"/>
      <c r="K117" s="59"/>
      <c r="L117" s="59"/>
    </row>
    <row r="118" spans="1:12">
      <c r="A118" s="59"/>
      <c r="B118" s="59"/>
      <c r="C118" s="59"/>
      <c r="D118" s="59"/>
      <c r="E118" s="60"/>
      <c r="F118" s="60"/>
      <c r="G118" s="60"/>
      <c r="H118" s="59"/>
      <c r="I118" s="59"/>
      <c r="J118" s="59"/>
      <c r="K118" s="59"/>
      <c r="L118" s="59"/>
    </row>
    <row r="119" spans="1:12">
      <c r="A119" s="59"/>
      <c r="B119" s="59"/>
      <c r="C119" s="59"/>
      <c r="D119" s="59"/>
      <c r="E119" s="60"/>
      <c r="F119" s="60"/>
      <c r="G119" s="60"/>
      <c r="H119" s="59"/>
      <c r="I119" s="59"/>
      <c r="J119" s="59"/>
      <c r="K119" s="59"/>
      <c r="L119" s="59"/>
    </row>
    <row r="120" spans="1:12">
      <c r="A120" s="59"/>
      <c r="B120" s="59"/>
      <c r="C120" s="59"/>
      <c r="D120" s="59"/>
      <c r="E120" s="60"/>
      <c r="F120" s="60"/>
      <c r="G120" s="60"/>
      <c r="H120" s="59"/>
      <c r="I120" s="59"/>
      <c r="J120" s="59"/>
      <c r="K120" s="59"/>
      <c r="L120" s="59"/>
    </row>
    <row r="121" spans="1:12">
      <c r="A121" s="59"/>
      <c r="B121" s="59"/>
      <c r="C121" s="59"/>
      <c r="D121" s="59"/>
      <c r="E121" s="60"/>
      <c r="F121" s="60"/>
      <c r="G121" s="60"/>
      <c r="H121" s="59"/>
      <c r="I121" s="59"/>
      <c r="J121" s="59"/>
      <c r="K121" s="59"/>
      <c r="L121" s="59"/>
    </row>
    <row r="122" spans="1:12">
      <c r="A122" s="59"/>
      <c r="B122" s="59"/>
      <c r="C122" s="59"/>
      <c r="D122" s="59"/>
      <c r="E122" s="60"/>
      <c r="F122" s="60"/>
      <c r="G122" s="60"/>
      <c r="H122" s="59"/>
      <c r="I122" s="59"/>
      <c r="J122" s="59"/>
      <c r="K122" s="59"/>
      <c r="L122" s="59"/>
    </row>
    <row r="123" spans="1:12">
      <c r="A123" s="59"/>
      <c r="B123" s="59"/>
      <c r="C123" s="59"/>
      <c r="D123" s="59"/>
      <c r="E123" s="60"/>
      <c r="F123" s="60"/>
      <c r="G123" s="60"/>
      <c r="H123" s="59"/>
      <c r="I123" s="59"/>
      <c r="J123" s="59"/>
      <c r="K123" s="59"/>
      <c r="L123" s="59"/>
    </row>
    <row r="124" spans="1:12">
      <c r="A124" s="59"/>
      <c r="B124" s="59"/>
      <c r="C124" s="59"/>
      <c r="D124" s="59"/>
      <c r="E124" s="60"/>
      <c r="F124" s="60"/>
      <c r="G124" s="60"/>
      <c r="H124" s="59"/>
      <c r="I124" s="59"/>
      <c r="J124" s="59"/>
      <c r="K124" s="59"/>
      <c r="L124" s="59"/>
    </row>
    <row r="125" spans="1:12">
      <c r="A125" s="59"/>
      <c r="B125" s="59"/>
      <c r="C125" s="59"/>
      <c r="D125" s="59"/>
      <c r="E125" s="60"/>
      <c r="F125" s="60"/>
      <c r="G125" s="60"/>
      <c r="H125" s="59"/>
      <c r="I125" s="59"/>
      <c r="J125" s="59"/>
      <c r="K125" s="59"/>
      <c r="L125" s="59"/>
    </row>
    <row r="126" spans="1:12">
      <c r="A126" s="59"/>
      <c r="B126" s="59"/>
      <c r="C126" s="59"/>
      <c r="D126" s="59"/>
      <c r="E126" s="60"/>
      <c r="F126" s="60"/>
      <c r="G126" s="60"/>
      <c r="H126" s="59"/>
      <c r="I126" s="59"/>
      <c r="J126" s="59"/>
      <c r="K126" s="59"/>
      <c r="L126" s="59"/>
    </row>
    <row r="127" spans="1:12">
      <c r="A127" s="59"/>
      <c r="B127" s="59"/>
      <c r="C127" s="59"/>
      <c r="D127" s="59"/>
      <c r="E127" s="60"/>
      <c r="F127" s="60"/>
      <c r="G127" s="60"/>
      <c r="H127" s="59"/>
      <c r="I127" s="59"/>
      <c r="J127" s="59"/>
      <c r="K127" s="59"/>
      <c r="L127" s="59"/>
    </row>
    <row r="128" spans="1:12">
      <c r="A128" s="59"/>
      <c r="B128" s="59"/>
      <c r="C128" s="59"/>
      <c r="D128" s="59"/>
      <c r="E128" s="60"/>
      <c r="F128" s="60"/>
      <c r="G128" s="60"/>
      <c r="H128" s="59"/>
      <c r="I128" s="59"/>
      <c r="J128" s="59"/>
      <c r="K128" s="59"/>
      <c r="L128" s="59"/>
    </row>
    <row r="129" spans="1:12">
      <c r="A129" s="59"/>
      <c r="B129" s="59"/>
      <c r="C129" s="59"/>
      <c r="D129" s="59"/>
      <c r="E129" s="60"/>
      <c r="F129" s="60"/>
      <c r="G129" s="60"/>
      <c r="H129" s="59"/>
      <c r="I129" s="59"/>
      <c r="J129" s="59"/>
      <c r="K129" s="59"/>
      <c r="L129" s="59"/>
    </row>
    <row r="130" spans="1:12">
      <c r="A130" s="59"/>
      <c r="B130" s="59"/>
      <c r="C130" s="59"/>
      <c r="D130" s="59"/>
      <c r="E130" s="60"/>
      <c r="F130" s="60"/>
      <c r="G130" s="60"/>
      <c r="H130" s="59"/>
      <c r="I130" s="59"/>
      <c r="J130" s="59"/>
      <c r="K130" s="59"/>
      <c r="L130" s="59"/>
    </row>
    <row r="131" spans="1:12">
      <c r="A131" s="59"/>
      <c r="B131" s="59"/>
      <c r="C131" s="59"/>
      <c r="D131" s="59"/>
      <c r="E131" s="60"/>
      <c r="F131" s="60"/>
      <c r="G131" s="60"/>
      <c r="H131" s="59"/>
      <c r="I131" s="59"/>
      <c r="J131" s="59"/>
      <c r="K131" s="59"/>
      <c r="L131" s="59"/>
    </row>
    <row r="132" spans="1:12">
      <c r="A132" s="59"/>
      <c r="B132" s="59"/>
      <c r="C132" s="59"/>
      <c r="D132" s="59"/>
      <c r="E132" s="60"/>
      <c r="F132" s="60"/>
      <c r="G132" s="60"/>
      <c r="H132" s="59"/>
      <c r="I132" s="59"/>
      <c r="J132" s="59"/>
      <c r="K132" s="59"/>
      <c r="L132" s="59"/>
    </row>
    <row r="133" spans="1:12">
      <c r="A133" s="59"/>
      <c r="B133" s="59"/>
      <c r="C133" s="59"/>
      <c r="D133" s="59"/>
      <c r="E133" s="60"/>
      <c r="F133" s="60"/>
      <c r="G133" s="60"/>
      <c r="H133" s="59"/>
      <c r="I133" s="59"/>
      <c r="J133" s="59"/>
      <c r="K133" s="59"/>
      <c r="L133" s="59"/>
    </row>
    <row r="134" spans="1:12">
      <c r="A134" s="59"/>
      <c r="B134" s="59"/>
      <c r="C134" s="59"/>
      <c r="D134" s="59"/>
      <c r="E134" s="60"/>
      <c r="F134" s="60"/>
      <c r="G134" s="60"/>
      <c r="H134" s="59"/>
      <c r="I134" s="59"/>
      <c r="J134" s="59"/>
      <c r="K134" s="59"/>
      <c r="L134" s="59"/>
    </row>
    <row r="135" spans="1:12">
      <c r="A135" s="59"/>
      <c r="B135" s="59"/>
      <c r="C135" s="59"/>
      <c r="D135" s="59"/>
      <c r="E135" s="60"/>
      <c r="F135" s="60"/>
      <c r="G135" s="60"/>
      <c r="H135" s="59"/>
      <c r="I135" s="59"/>
      <c r="J135" s="59"/>
      <c r="K135" s="59"/>
      <c r="L135" s="59"/>
    </row>
    <row r="136" spans="1:12">
      <c r="A136" s="59"/>
      <c r="B136" s="59"/>
      <c r="C136" s="59"/>
      <c r="D136" s="59"/>
      <c r="E136" s="60"/>
      <c r="F136" s="60"/>
      <c r="G136" s="60"/>
      <c r="H136" s="59"/>
      <c r="I136" s="59"/>
      <c r="J136" s="59"/>
      <c r="K136" s="59"/>
      <c r="L136" s="59"/>
    </row>
    <row r="137" spans="1:12">
      <c r="A137" s="59"/>
      <c r="B137" s="59"/>
      <c r="C137" s="59"/>
      <c r="D137" s="59"/>
      <c r="E137" s="60"/>
      <c r="F137" s="60"/>
      <c r="G137" s="60"/>
      <c r="H137" s="59"/>
      <c r="I137" s="59"/>
      <c r="J137" s="59"/>
      <c r="K137" s="59"/>
      <c r="L137" s="59"/>
    </row>
    <row r="138" spans="1:12">
      <c r="A138" s="59"/>
      <c r="B138" s="59"/>
      <c r="C138" s="59"/>
      <c r="D138" s="59"/>
      <c r="E138" s="60"/>
      <c r="F138" s="60"/>
      <c r="G138" s="60"/>
      <c r="H138" s="59"/>
      <c r="I138" s="59"/>
      <c r="J138" s="59"/>
      <c r="K138" s="59"/>
      <c r="L138" s="59"/>
    </row>
    <row r="139" spans="1:12">
      <c r="A139" s="59"/>
      <c r="B139" s="59"/>
      <c r="C139" s="59"/>
      <c r="D139" s="59"/>
      <c r="E139" s="60"/>
      <c r="F139" s="60"/>
      <c r="G139" s="60"/>
      <c r="H139" s="59"/>
      <c r="I139" s="59"/>
      <c r="J139" s="59"/>
      <c r="K139" s="59"/>
      <c r="L139" s="59"/>
    </row>
    <row r="140" spans="1:12">
      <c r="A140" s="59"/>
      <c r="B140" s="59"/>
      <c r="C140" s="59"/>
      <c r="D140" s="59"/>
      <c r="E140" s="60"/>
      <c r="F140" s="60"/>
      <c r="G140" s="60"/>
      <c r="H140" s="59"/>
      <c r="I140" s="59"/>
      <c r="J140" s="59"/>
      <c r="K140" s="59"/>
      <c r="L140" s="59"/>
    </row>
    <row r="141" spans="1:12">
      <c r="A141" s="59"/>
      <c r="B141" s="59"/>
      <c r="C141" s="59"/>
      <c r="D141" s="59"/>
      <c r="E141" s="60"/>
      <c r="F141" s="60"/>
      <c r="G141" s="60"/>
      <c r="H141" s="59"/>
      <c r="I141" s="59"/>
      <c r="J141" s="59"/>
      <c r="K141" s="59"/>
      <c r="L141" s="59"/>
    </row>
    <row r="142" spans="1:12">
      <c r="A142" s="59"/>
      <c r="B142" s="59"/>
      <c r="C142" s="59"/>
      <c r="D142" s="59"/>
      <c r="E142" s="60"/>
      <c r="F142" s="60"/>
      <c r="G142" s="60"/>
      <c r="H142" s="59"/>
      <c r="I142" s="59"/>
      <c r="J142" s="59"/>
      <c r="K142" s="59"/>
      <c r="L142" s="59"/>
    </row>
    <row r="143" spans="1:12">
      <c r="A143" s="59"/>
      <c r="B143" s="59"/>
      <c r="C143" s="59"/>
      <c r="D143" s="59"/>
      <c r="E143" s="60"/>
      <c r="F143" s="60"/>
      <c r="G143" s="60"/>
      <c r="H143" s="59"/>
      <c r="I143" s="59"/>
      <c r="J143" s="59"/>
      <c r="K143" s="59"/>
      <c r="L143" s="59"/>
    </row>
    <row r="144" spans="1:12">
      <c r="A144" s="59"/>
      <c r="B144" s="59"/>
      <c r="C144" s="59"/>
      <c r="D144" s="59"/>
      <c r="E144" s="60"/>
      <c r="F144" s="60"/>
      <c r="G144" s="60"/>
      <c r="H144" s="59"/>
      <c r="I144" s="59"/>
      <c r="J144" s="59"/>
      <c r="K144" s="59"/>
      <c r="L144" s="59"/>
    </row>
    <row r="145" spans="1:12">
      <c r="A145" s="59"/>
      <c r="B145" s="59"/>
      <c r="C145" s="59"/>
      <c r="D145" s="59"/>
      <c r="E145" s="60"/>
      <c r="F145" s="60"/>
      <c r="G145" s="60"/>
      <c r="H145" s="59"/>
      <c r="I145" s="59"/>
      <c r="J145" s="59"/>
      <c r="K145" s="59"/>
      <c r="L145" s="59"/>
    </row>
    <row r="146" spans="1:12">
      <c r="A146" s="59"/>
      <c r="B146" s="59"/>
      <c r="C146" s="59"/>
      <c r="D146" s="59"/>
      <c r="E146" s="60"/>
      <c r="F146" s="60"/>
      <c r="G146" s="60"/>
      <c r="H146" s="59"/>
      <c r="I146" s="59"/>
      <c r="J146" s="59"/>
      <c r="K146" s="59"/>
      <c r="L146" s="59"/>
    </row>
    <row r="147" spans="1:12">
      <c r="A147" s="59"/>
      <c r="B147" s="59"/>
      <c r="C147" s="59"/>
      <c r="D147" s="59"/>
      <c r="E147" s="60"/>
      <c r="F147" s="60"/>
      <c r="G147" s="60"/>
      <c r="H147" s="59"/>
      <c r="I147" s="59"/>
      <c r="J147" s="59"/>
      <c r="K147" s="59"/>
      <c r="L147" s="59"/>
    </row>
    <row r="148" spans="1:12">
      <c r="A148" s="59"/>
      <c r="B148" s="59"/>
      <c r="C148" s="59"/>
      <c r="D148" s="59"/>
      <c r="E148" s="60"/>
      <c r="F148" s="60"/>
      <c r="G148" s="60"/>
      <c r="H148" s="59"/>
      <c r="I148" s="59"/>
      <c r="J148" s="59"/>
      <c r="K148" s="59"/>
      <c r="L148" s="59"/>
    </row>
    <row r="149" spans="1:12">
      <c r="A149" s="59"/>
      <c r="B149" s="59"/>
      <c r="C149" s="59"/>
      <c r="D149" s="59"/>
      <c r="E149" s="60"/>
      <c r="F149" s="60"/>
      <c r="G149" s="60"/>
      <c r="H149" s="59"/>
      <c r="I149" s="59"/>
      <c r="J149" s="59"/>
      <c r="K149" s="59"/>
      <c r="L149" s="59"/>
    </row>
    <row r="150" spans="1:12">
      <c r="A150" s="59"/>
      <c r="B150" s="59"/>
      <c r="C150" s="59"/>
      <c r="D150" s="59"/>
      <c r="E150" s="60"/>
      <c r="F150" s="60"/>
      <c r="G150" s="60"/>
      <c r="H150" s="59"/>
      <c r="I150" s="59"/>
      <c r="J150" s="59"/>
      <c r="K150" s="59"/>
      <c r="L150" s="59"/>
    </row>
    <row r="151" spans="1:12">
      <c r="A151" s="59"/>
      <c r="B151" s="59"/>
      <c r="C151" s="59"/>
      <c r="D151" s="59"/>
      <c r="E151" s="60"/>
      <c r="F151" s="60"/>
      <c r="G151" s="60"/>
      <c r="H151" s="59"/>
      <c r="I151" s="59"/>
      <c r="J151" s="59"/>
      <c r="K151" s="59"/>
      <c r="L151" s="59"/>
    </row>
    <row r="152" spans="1:12">
      <c r="A152" s="59"/>
      <c r="B152" s="59"/>
      <c r="C152" s="59"/>
      <c r="D152" s="59"/>
      <c r="E152" s="60"/>
      <c r="F152" s="60"/>
      <c r="G152" s="60"/>
      <c r="H152" s="59"/>
      <c r="I152" s="59"/>
      <c r="J152" s="59"/>
      <c r="K152" s="59"/>
      <c r="L152" s="59"/>
    </row>
    <row r="153" spans="1:12">
      <c r="A153" s="59"/>
      <c r="B153" s="59"/>
      <c r="C153" s="59"/>
      <c r="D153" s="59"/>
      <c r="E153" s="60"/>
      <c r="F153" s="60"/>
      <c r="G153" s="60"/>
      <c r="H153" s="59"/>
      <c r="I153" s="59"/>
      <c r="J153" s="59"/>
      <c r="K153" s="59"/>
      <c r="L153" s="59"/>
    </row>
    <row r="154" spans="1:12">
      <c r="A154" s="59"/>
      <c r="B154" s="59"/>
      <c r="C154" s="59"/>
      <c r="D154" s="59"/>
      <c r="E154" s="60"/>
      <c r="F154" s="60"/>
      <c r="G154" s="60"/>
      <c r="H154" s="59"/>
      <c r="I154" s="59"/>
      <c r="J154" s="59"/>
      <c r="K154" s="59"/>
      <c r="L154" s="59"/>
    </row>
    <row r="155" spans="1:12">
      <c r="A155" s="59"/>
      <c r="B155" s="59"/>
      <c r="C155" s="59"/>
      <c r="D155" s="59"/>
      <c r="E155" s="60"/>
      <c r="F155" s="60"/>
      <c r="G155" s="60"/>
      <c r="H155" s="59"/>
      <c r="I155" s="59"/>
      <c r="J155" s="59"/>
      <c r="K155" s="59"/>
      <c r="L155" s="59"/>
    </row>
    <row r="156" spans="1:12">
      <c r="A156" s="59"/>
      <c r="B156" s="59"/>
      <c r="C156" s="59"/>
      <c r="D156" s="59"/>
      <c r="E156" s="60"/>
      <c r="F156" s="60"/>
      <c r="G156" s="60"/>
      <c r="H156" s="59"/>
      <c r="I156" s="59"/>
      <c r="J156" s="59"/>
      <c r="K156" s="59"/>
      <c r="L156" s="59"/>
    </row>
    <row r="157" spans="1:12">
      <c r="A157" s="59"/>
      <c r="B157" s="59"/>
      <c r="C157" s="59"/>
      <c r="D157" s="59"/>
      <c r="E157" s="60"/>
      <c r="F157" s="60"/>
      <c r="G157" s="60"/>
      <c r="H157" s="59"/>
      <c r="I157" s="59"/>
      <c r="J157" s="59"/>
      <c r="K157" s="59"/>
      <c r="L157" s="59"/>
    </row>
    <row r="158" spans="1:12">
      <c r="A158" s="59"/>
      <c r="B158" s="59"/>
      <c r="C158" s="59"/>
      <c r="D158" s="59"/>
      <c r="E158" s="60"/>
      <c r="F158" s="60"/>
      <c r="G158" s="60"/>
      <c r="H158" s="59"/>
      <c r="I158" s="59"/>
      <c r="J158" s="59"/>
      <c r="K158" s="59"/>
      <c r="L158" s="59"/>
    </row>
    <row r="159" spans="1:12">
      <c r="A159" s="59"/>
      <c r="B159" s="59"/>
      <c r="C159" s="59"/>
      <c r="D159" s="59"/>
      <c r="E159" s="60"/>
      <c r="F159" s="60"/>
      <c r="G159" s="60"/>
      <c r="H159" s="59"/>
      <c r="I159" s="59"/>
      <c r="J159" s="59"/>
      <c r="K159" s="59"/>
      <c r="L159" s="59"/>
    </row>
    <row r="160" spans="1:12">
      <c r="A160" s="59"/>
      <c r="B160" s="59"/>
      <c r="C160" s="59"/>
      <c r="D160" s="59"/>
      <c r="E160" s="60"/>
      <c r="F160" s="60"/>
      <c r="G160" s="60"/>
      <c r="H160" s="59"/>
      <c r="I160" s="59"/>
      <c r="J160" s="59"/>
      <c r="K160" s="59"/>
      <c r="L160" s="59"/>
    </row>
    <row r="161" spans="1:12">
      <c r="A161" s="59"/>
      <c r="B161" s="59"/>
      <c r="C161" s="59"/>
      <c r="D161" s="59"/>
      <c r="E161" s="60"/>
      <c r="F161" s="60"/>
      <c r="G161" s="60"/>
      <c r="H161" s="59"/>
      <c r="I161" s="59"/>
      <c r="J161" s="59"/>
      <c r="K161" s="59"/>
      <c r="L161" s="59"/>
    </row>
    <row r="162" spans="1:12">
      <c r="A162" s="59"/>
      <c r="B162" s="59"/>
      <c r="C162" s="59"/>
      <c r="D162" s="59"/>
      <c r="E162" s="60"/>
      <c r="F162" s="60"/>
      <c r="G162" s="60"/>
      <c r="H162" s="59"/>
      <c r="I162" s="59"/>
      <c r="J162" s="59"/>
      <c r="K162" s="59"/>
      <c r="L162" s="59"/>
    </row>
    <row r="163" spans="1:12">
      <c r="A163" s="59"/>
      <c r="B163" s="59"/>
      <c r="C163" s="59"/>
      <c r="D163" s="59"/>
      <c r="E163" s="60"/>
      <c r="F163" s="60"/>
      <c r="G163" s="60"/>
      <c r="H163" s="59"/>
      <c r="I163" s="59"/>
      <c r="J163" s="59"/>
      <c r="K163" s="59"/>
      <c r="L163" s="59"/>
    </row>
    <row r="164" spans="1:12">
      <c r="A164" s="59"/>
      <c r="B164" s="59"/>
      <c r="C164" s="59"/>
      <c r="D164" s="59"/>
      <c r="E164" s="60"/>
      <c r="F164" s="60"/>
      <c r="G164" s="60"/>
      <c r="H164" s="59"/>
      <c r="I164" s="59"/>
      <c r="J164" s="59"/>
      <c r="K164" s="59"/>
      <c r="L164" s="59"/>
    </row>
    <row r="165" spans="1:12">
      <c r="A165" s="59"/>
      <c r="B165" s="59"/>
      <c r="C165" s="59"/>
      <c r="D165" s="59"/>
      <c r="E165" s="60"/>
      <c r="F165" s="60"/>
      <c r="G165" s="60"/>
      <c r="H165" s="59"/>
      <c r="I165" s="59"/>
      <c r="J165" s="59"/>
      <c r="K165" s="59"/>
      <c r="L165" s="59"/>
    </row>
    <row r="166" spans="1:12">
      <c r="A166" s="59"/>
      <c r="B166" s="59"/>
      <c r="C166" s="59"/>
      <c r="D166" s="59"/>
      <c r="E166" s="60"/>
      <c r="F166" s="60"/>
      <c r="G166" s="60"/>
      <c r="H166" s="59"/>
      <c r="I166" s="59"/>
      <c r="J166" s="59"/>
      <c r="K166" s="59"/>
      <c r="L166" s="59"/>
    </row>
    <row r="167" spans="1:12">
      <c r="A167" s="59"/>
      <c r="B167" s="59"/>
      <c r="C167" s="59"/>
      <c r="D167" s="59"/>
      <c r="E167" s="60"/>
      <c r="F167" s="60"/>
      <c r="G167" s="60"/>
      <c r="H167" s="59"/>
      <c r="I167" s="59"/>
      <c r="J167" s="59"/>
      <c r="K167" s="59"/>
      <c r="L167" s="59"/>
    </row>
    <row r="168" spans="1:12">
      <c r="A168" s="59"/>
      <c r="B168" s="59"/>
      <c r="C168" s="59"/>
      <c r="D168" s="59"/>
      <c r="E168" s="60"/>
      <c r="F168" s="60"/>
      <c r="G168" s="60"/>
      <c r="H168" s="59"/>
      <c r="I168" s="59"/>
      <c r="J168" s="59"/>
      <c r="K168" s="59"/>
      <c r="L168" s="59"/>
    </row>
    <row r="169" spans="1:12">
      <c r="A169" s="59"/>
      <c r="B169" s="59"/>
      <c r="C169" s="59"/>
      <c r="D169" s="59"/>
      <c r="E169" s="60"/>
      <c r="F169" s="60"/>
      <c r="G169" s="60"/>
      <c r="H169" s="59"/>
      <c r="I169" s="59"/>
      <c r="J169" s="59"/>
      <c r="K169" s="59"/>
      <c r="L169" s="59"/>
    </row>
    <row r="170" spans="1:12">
      <c r="A170" s="59"/>
      <c r="B170" s="59"/>
      <c r="C170" s="59"/>
      <c r="D170" s="59"/>
      <c r="E170" s="60"/>
      <c r="F170" s="60"/>
      <c r="G170" s="60"/>
      <c r="H170" s="59"/>
      <c r="I170" s="59"/>
      <c r="J170" s="59"/>
      <c r="K170" s="59"/>
      <c r="L170" s="59"/>
    </row>
    <row r="171" spans="1:12">
      <c r="A171" s="59"/>
      <c r="B171" s="59"/>
      <c r="C171" s="59"/>
      <c r="D171" s="59"/>
      <c r="E171" s="60"/>
      <c r="F171" s="60"/>
      <c r="G171" s="60"/>
      <c r="H171" s="59"/>
      <c r="I171" s="59"/>
      <c r="J171" s="59"/>
      <c r="K171" s="59"/>
      <c r="L171" s="59"/>
    </row>
    <row r="172" spans="1:12">
      <c r="A172" s="59"/>
      <c r="B172" s="59"/>
      <c r="C172" s="59"/>
      <c r="D172" s="59"/>
      <c r="E172" s="60"/>
      <c r="F172" s="60"/>
      <c r="G172" s="60"/>
      <c r="H172" s="59"/>
      <c r="I172" s="59"/>
      <c r="J172" s="59"/>
      <c r="K172" s="59"/>
      <c r="L172" s="59"/>
    </row>
  </sheetData>
  <mergeCells count="2">
    <mergeCell ref="M6:M7"/>
    <mergeCell ref="M10:M11"/>
  </mergeCells>
  <phoneticPr fontId="51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N2"/>
  <sheetViews>
    <sheetView workbookViewId="0">
      <selection activeCell="N22" sqref="N22"/>
    </sheetView>
  </sheetViews>
  <sheetFormatPr defaultColWidth="9" defaultRowHeight="14"/>
  <cols>
    <col min="1" max="14" width="11.58203125" customWidth="1"/>
  </cols>
  <sheetData>
    <row r="1" spans="1:14" ht="28">
      <c r="A1" s="39" t="s">
        <v>705</v>
      </c>
      <c r="B1" s="36" t="s">
        <v>706</v>
      </c>
      <c r="C1" s="36" t="s">
        <v>707</v>
      </c>
      <c r="D1" s="39" t="s">
        <v>708</v>
      </c>
      <c r="E1" s="39" t="s">
        <v>709</v>
      </c>
      <c r="F1" s="39" t="s">
        <v>710</v>
      </c>
      <c r="G1" s="39" t="s">
        <v>711</v>
      </c>
      <c r="H1" s="36" t="s">
        <v>712</v>
      </c>
      <c r="I1" s="36" t="s">
        <v>713</v>
      </c>
      <c r="J1" s="36" t="s">
        <v>714</v>
      </c>
      <c r="K1" s="39" t="s">
        <v>715</v>
      </c>
      <c r="L1" s="36" t="s">
        <v>716</v>
      </c>
      <c r="M1" s="36" t="s">
        <v>28</v>
      </c>
      <c r="N1" s="39" t="s">
        <v>717</v>
      </c>
    </row>
    <row r="2" spans="1:14" s="43" customFormat="1" ht="12">
      <c r="A2" s="44" t="s">
        <v>718</v>
      </c>
      <c r="B2" s="45" t="s">
        <v>719</v>
      </c>
      <c r="C2" s="45" t="s">
        <v>720</v>
      </c>
      <c r="D2" s="44" t="s">
        <v>721</v>
      </c>
      <c r="E2" s="44" t="s">
        <v>722</v>
      </c>
      <c r="F2" s="44" t="s">
        <v>723</v>
      </c>
      <c r="G2" s="44" t="s">
        <v>724</v>
      </c>
      <c r="H2" s="45" t="s">
        <v>719</v>
      </c>
      <c r="I2" s="45" t="s">
        <v>719</v>
      </c>
      <c r="J2" s="45" t="s">
        <v>719</v>
      </c>
      <c r="K2" s="44" t="s">
        <v>725</v>
      </c>
      <c r="L2" s="45" t="s">
        <v>719</v>
      </c>
      <c r="M2" s="45" t="s">
        <v>719</v>
      </c>
      <c r="N2" s="44" t="s">
        <v>726</v>
      </c>
    </row>
  </sheetData>
  <phoneticPr fontId="51" type="noConversion"/>
  <dataValidations count="8">
    <dataValidation type="list" allowBlank="1" showErrorMessage="1" sqref="E2:E10001" xr:uid="{00000000-0002-0000-0800-000000000000}">
      <formula1>"网络互联,安全,IDC,云主机,媒体存储,对象存储,CDN,大数据,专线,物理裸机,生产环境自用,带外,客户,其他,见明细,VPN,NAT,待核查,预留,测试,商业CDN,悦me,内网,1107,云电脑,LOOPBACK,集群管理,云桌面,云网关,PXE装机,1124,ECX,服务器带外,网络设备带外,集群CN2,IT上云,测试环境,业务平台,资源池内私网"</formula1>
    </dataValidation>
    <dataValidation type="list" allowBlank="1" showErrorMessage="1" sqref="D2:D10001" xr:uid="{00000000-0002-0000-0800-000001000000}">
      <formula1>"公网,私网"</formula1>
    </dataValidation>
    <dataValidation type="list" allowBlank="1" showErrorMessage="1" sqref="C2:C10001" xr:uid="{00000000-0002-0000-0800-000002000000}">
      <formula1>"A类,B类,C类,V6"</formula1>
    </dataValidation>
    <dataValidation type="list" allowBlank="1" showErrorMessage="1" sqref="F2:F10001" xr:uid="{00000000-0002-0000-0800-000003000000}">
      <formula1>"163,DCN,CN2,其他,DMZ"</formula1>
    </dataValidation>
    <dataValidation type="list" allowBlank="1" showErrorMessage="1" sqref="G2:G10001" xr:uid="{00000000-0002-0000-0800-000004000000}">
      <formula1>"IPV4,IPV6"</formula1>
    </dataValidation>
    <dataValidation type="list" allowBlank="1" showErrorMessage="1" sqref="K2:K10001" xr:uid="{00000000-0002-0000-0800-000005000000}">
      <formula1>"标准,非标准"</formula1>
    </dataValidation>
    <dataValidation type="list" allowBlank="1" showErrorMessage="1" sqref="H2:H10001" xr:uid="{00000000-0002-0000-0800-000006000000}">
      <formula1>"租用省公司,省公司赠送,集团划拨"</formula1>
    </dataValidation>
    <dataValidation type="list" allowBlank="1" showErrorMessage="1" sqref="N2:N10001" xr:uid="{00000000-0002-0000-0800-000007000000}">
      <formula1>"研发一部,研发二部,研发三部,其他,云网运营,集团"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9fce7f6-b2fa-4abf-bccc-9105804b1a8f">
      <Terms xmlns="http://schemas.microsoft.com/office/infopath/2007/PartnerControls"/>
    </lcf76f155ced4ddcb4097134ff3c332f>
    <TaxCatchAll xmlns="a6598b5a-f053-4765-b33b-4570b164eee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C23BF0921C4140B0A8505E505B68E1" ma:contentTypeVersion="12" ma:contentTypeDescription="Create a new document." ma:contentTypeScope="" ma:versionID="9ccca0a7557b05bf66492ea844417434">
  <xsd:schema xmlns:xsd="http://www.w3.org/2001/XMLSchema" xmlns:xs="http://www.w3.org/2001/XMLSchema" xmlns:p="http://schemas.microsoft.com/office/2006/metadata/properties" xmlns:ns2="a9fce7f6-b2fa-4abf-bccc-9105804b1a8f" xmlns:ns3="a6598b5a-f053-4765-b33b-4570b164eeea" targetNamespace="http://schemas.microsoft.com/office/2006/metadata/properties" ma:root="true" ma:fieldsID="a266b6b1127ff1e107b26d087a897361" ns2:_="" ns3:_="">
    <xsd:import namespace="a9fce7f6-b2fa-4abf-bccc-9105804b1a8f"/>
    <xsd:import namespace="a6598b5a-f053-4765-b33b-4570b164ee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fce7f6-b2fa-4abf-bccc-9105804b1a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1d2c1511-c7af-473e-98ca-5d08e202f91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598b5a-f053-4765-b33b-4570b164eee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d73e05b-db3d-4584-b6ee-fbcfeff1550a}" ma:internalName="TaxCatchAll" ma:showField="CatchAllData" ma:web="a6598b5a-f053-4765-b33b-4570b164ee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89F554-92C1-435B-A7B4-9C5E151F206B}">
  <ds:schemaRefs>
    <ds:schemaRef ds:uri="http://schemas.microsoft.com/office/2006/metadata/properties"/>
    <ds:schemaRef ds:uri="http://schemas.microsoft.com/office/infopath/2007/PartnerControls"/>
    <ds:schemaRef ds:uri="a9fce7f6-b2fa-4abf-bccc-9105804b1a8f"/>
    <ds:schemaRef ds:uri="a6598b5a-f053-4765-b33b-4570b164eeea"/>
  </ds:schemaRefs>
</ds:datastoreItem>
</file>

<file path=customXml/itemProps2.xml><?xml version="1.0" encoding="utf-8"?>
<ds:datastoreItem xmlns:ds="http://schemas.openxmlformats.org/officeDocument/2006/customXml" ds:itemID="{1D85166B-068B-4EF9-ACE2-1BB8C6FE52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DDA352-A54C-463E-8D26-EE95918DB1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fce7f6-b2fa-4abf-bccc-9105804b1a8f"/>
    <ds:schemaRef ds:uri="a6598b5a-f053-4765-b33b-4570b164ee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说明（请勿修改此页内容）</vt:lpstr>
      <vt:lpstr>项目信息</vt:lpstr>
      <vt:lpstr>设备清单</vt:lpstr>
      <vt:lpstr>初始化要求</vt:lpstr>
      <vt:lpstr>网络设备</vt:lpstr>
      <vt:lpstr>服务器</vt:lpstr>
      <vt:lpstr>出口信息</vt:lpstr>
      <vt:lpstr>IP互联表</vt:lpstr>
      <vt:lpstr>IP地址段</vt:lpstr>
      <vt:lpstr>VLAN</vt:lpstr>
      <vt:lpstr>AS</vt:lpstr>
      <vt:lpstr>网络规划概要 </vt:lpstr>
      <vt:lpstr>VM规划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Hans</dc:creator>
  <cp:keywords/>
  <dc:description/>
  <cp:lastModifiedBy>Administrator</cp:lastModifiedBy>
  <cp:revision/>
  <dcterms:created xsi:type="dcterms:W3CDTF">2012-08-17T05:17:00Z</dcterms:created>
  <dcterms:modified xsi:type="dcterms:W3CDTF">2023-01-12T05:49:52Z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BF1737C96A224DA1B24399D82262B578</vt:lpwstr>
  </property>
  <property fmtid="{D5CDD505-2E9C-101B-9397-08002B2CF9AE}" pid="4" name="ContentTypeId">
    <vt:lpwstr>0x0101003CC23BF0921C4140B0A8505E505B68E1</vt:lpwstr>
  </property>
  <property fmtid="{D5CDD505-2E9C-101B-9397-08002B2CF9AE}" pid="5" name="MediaServiceImageTags">
    <vt:lpwstr/>
  </property>
</Properties>
</file>