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rojects\python\jw3\upload\"/>
    </mc:Choice>
  </mc:AlternateContent>
  <xr:revisionPtr revIDLastSave="0" documentId="13_ncr:1_{59C4ED37-E7DE-49E9-ACFF-CCEAC0557B15}" xr6:coauthVersionLast="47" xr6:coauthVersionMax="47" xr10:uidLastSave="{00000000-0000-0000-0000-000000000000}"/>
  <bookViews>
    <workbookView xWindow="-110" yWindow="-110" windowWidth="25820" windowHeight="15500" tabRatio="693" activeTab="2" xr2:uid="{00000000-000D-0000-FFFF-FFFF00000000}"/>
  </bookViews>
  <sheets>
    <sheet name="说明（勿修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IP互联表" sheetId="8" r:id="rId7"/>
    <sheet name="网络规划概要" sheetId="31" r:id="rId8"/>
    <sheet name="VM宿主机" sheetId="32" r:id="rId9"/>
    <sheet name="VM规划" sheetId="33" r:id="rId10"/>
    <sheet name="IP地址段" sheetId="26" r:id="rId11"/>
    <sheet name="AS" sheetId="25" r:id="rId12"/>
    <sheet name="出口信息" sheetId="27" r:id="rId13"/>
  </sheets>
  <externalReferences>
    <externalReference r:id="rId14"/>
  </externalReferences>
  <definedNames>
    <definedName name="_xlnm._FilterDatabase" localSheetId="3" hidden="1">初始化要求!$B$6:$G$17</definedName>
    <definedName name="_xlnm._FilterDatabase" localSheetId="5" hidden="1">服务器!$A$1:$IN$231</definedName>
    <definedName name="_xlnm._FilterDatabase" localSheetId="2" hidden="1">设备清单!$A$1:$V$38</definedName>
    <definedName name="_xlnm._FilterDatabase" localSheetId="7" hidden="1">网络规划概要!$A$16:$I$72</definedName>
    <definedName name="_xlnm._FilterDatabase" localSheetId="4" hidden="1">网络设备!$A$1:$R$51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1">#REF!</definedName>
    <definedName name="DC1备份">#REF!</definedName>
    <definedName name="DC1存储" localSheetId="11">#REF!</definedName>
    <definedName name="DC1存储">#REF!</definedName>
    <definedName name="DC2备份" localSheetId="11">#REF!</definedName>
    <definedName name="DC2备份">#REF!</definedName>
    <definedName name="DC2存储" localSheetId="11">#REF!</definedName>
    <definedName name="DC2存储">#REF!</definedName>
    <definedName name="fa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1">#REF!</definedName>
    <definedName name="任务导出表" localSheetId="6">#REF!</definedName>
    <definedName name="任务导出表">#REF!</definedName>
    <definedName name="怎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81029"/>
</workbook>
</file>

<file path=xl/calcChain.xml><?xml version="1.0" encoding="utf-8"?>
<calcChain xmlns="http://schemas.openxmlformats.org/spreadsheetml/2006/main">
  <c r="M51" i="4" l="1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V3" i="32"/>
  <c r="U3" i="32"/>
  <c r="T3" i="32"/>
  <c r="S3" i="32"/>
  <c r="D3" i="32"/>
  <c r="V2" i="32"/>
  <c r="U2" i="32"/>
  <c r="T2" i="32"/>
  <c r="S2" i="32"/>
  <c r="D2" i="32"/>
  <c r="D91" i="5"/>
  <c r="D90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95" i="5"/>
  <c r="D94" i="5"/>
  <c r="D93" i="5"/>
  <c r="D92" i="5"/>
  <c r="C14" i="33"/>
  <c r="J7" i="33"/>
  <c r="B7" i="33"/>
  <c r="J6" i="33"/>
  <c r="B6" i="33"/>
  <c r="J5" i="33"/>
  <c r="H5" i="33"/>
  <c r="G5" i="33"/>
  <c r="F5" i="33"/>
  <c r="B5" i="33"/>
  <c r="H4" i="33"/>
  <c r="G4" i="33"/>
  <c r="F4" i="33"/>
  <c r="B4" i="33"/>
  <c r="H3" i="33"/>
  <c r="G3" i="33"/>
  <c r="F3" i="33"/>
  <c r="B3" i="33"/>
  <c r="H2" i="33"/>
  <c r="G2" i="33"/>
  <c r="F2" i="33"/>
  <c r="B2" i="33"/>
  <c r="S231" i="5"/>
  <c r="V230" i="5"/>
  <c r="U230" i="5"/>
  <c r="T230" i="5"/>
  <c r="S230" i="5"/>
  <c r="V229" i="5"/>
  <c r="U229" i="5"/>
  <c r="T229" i="5"/>
  <c r="S229" i="5"/>
  <c r="V228" i="5"/>
  <c r="U228" i="5"/>
  <c r="T228" i="5"/>
  <c r="S228" i="5"/>
  <c r="V227" i="5"/>
  <c r="U227" i="5"/>
  <c r="T227" i="5"/>
  <c r="S227" i="5"/>
  <c r="V226" i="5"/>
  <c r="U226" i="5"/>
  <c r="T226" i="5"/>
  <c r="S226" i="5"/>
  <c r="V225" i="5"/>
  <c r="U225" i="5"/>
  <c r="T225" i="5"/>
  <c r="S225" i="5"/>
  <c r="V224" i="5"/>
  <c r="U224" i="5"/>
  <c r="T224" i="5"/>
  <c r="S224" i="5"/>
  <c r="V223" i="5"/>
  <c r="U223" i="5"/>
  <c r="T223" i="5"/>
  <c r="S223" i="5"/>
  <c r="V222" i="5"/>
  <c r="U222" i="5"/>
  <c r="T222" i="5"/>
  <c r="S222" i="5"/>
  <c r="V221" i="5"/>
  <c r="U221" i="5"/>
  <c r="T221" i="5"/>
  <c r="S221" i="5"/>
  <c r="V220" i="5"/>
  <c r="U220" i="5"/>
  <c r="T220" i="5"/>
  <c r="S220" i="5"/>
  <c r="V219" i="5"/>
  <c r="U219" i="5"/>
  <c r="T219" i="5"/>
  <c r="S219" i="5"/>
  <c r="V218" i="5"/>
  <c r="U218" i="5"/>
  <c r="T218" i="5"/>
  <c r="S218" i="5"/>
  <c r="V217" i="5"/>
  <c r="U217" i="5"/>
  <c r="T217" i="5"/>
  <c r="S217" i="5"/>
  <c r="V216" i="5"/>
  <c r="U216" i="5"/>
  <c r="T216" i="5"/>
  <c r="S216" i="5"/>
  <c r="V215" i="5"/>
  <c r="U215" i="5"/>
  <c r="T215" i="5"/>
  <c r="S215" i="5"/>
  <c r="V214" i="5"/>
  <c r="U214" i="5"/>
  <c r="T214" i="5"/>
  <c r="S214" i="5"/>
  <c r="V213" i="5"/>
  <c r="U213" i="5"/>
  <c r="T213" i="5"/>
  <c r="S213" i="5"/>
  <c r="V212" i="5"/>
  <c r="U212" i="5"/>
  <c r="T212" i="5"/>
  <c r="S212" i="5"/>
  <c r="V211" i="5"/>
  <c r="U211" i="5"/>
  <c r="T211" i="5"/>
  <c r="S211" i="5"/>
  <c r="V210" i="5"/>
  <c r="U210" i="5"/>
  <c r="T210" i="5"/>
  <c r="S210" i="5"/>
  <c r="V209" i="5"/>
  <c r="U209" i="5"/>
  <c r="T209" i="5"/>
  <c r="S209" i="5"/>
  <c r="V208" i="5"/>
  <c r="U208" i="5"/>
  <c r="T208" i="5"/>
  <c r="S208" i="5"/>
  <c r="V207" i="5"/>
  <c r="U207" i="5"/>
  <c r="T207" i="5"/>
  <c r="S207" i="5"/>
  <c r="V206" i="5"/>
  <c r="U206" i="5"/>
  <c r="T206" i="5"/>
  <c r="S206" i="5"/>
  <c r="V205" i="5"/>
  <c r="U205" i="5"/>
  <c r="T205" i="5"/>
  <c r="S205" i="5"/>
  <c r="V204" i="5"/>
  <c r="U204" i="5"/>
  <c r="T204" i="5"/>
  <c r="S204" i="5"/>
  <c r="V203" i="5"/>
  <c r="U203" i="5"/>
  <c r="T203" i="5"/>
  <c r="S203" i="5"/>
  <c r="V202" i="5"/>
  <c r="U202" i="5"/>
  <c r="T202" i="5"/>
  <c r="S202" i="5"/>
  <c r="V201" i="5"/>
  <c r="U201" i="5"/>
  <c r="T201" i="5"/>
  <c r="S201" i="5"/>
  <c r="V200" i="5"/>
  <c r="U200" i="5"/>
  <c r="T200" i="5"/>
  <c r="S200" i="5"/>
  <c r="V199" i="5"/>
  <c r="U199" i="5"/>
  <c r="T199" i="5"/>
  <c r="S199" i="5"/>
  <c r="V198" i="5"/>
  <c r="U198" i="5"/>
  <c r="T198" i="5"/>
  <c r="S198" i="5"/>
  <c r="V197" i="5"/>
  <c r="U197" i="5"/>
  <c r="T197" i="5"/>
  <c r="S197" i="5"/>
  <c r="V196" i="5"/>
  <c r="U196" i="5"/>
  <c r="T196" i="5"/>
  <c r="S196" i="5"/>
  <c r="V195" i="5"/>
  <c r="U195" i="5"/>
  <c r="T195" i="5"/>
  <c r="S195" i="5"/>
  <c r="V194" i="5"/>
  <c r="U194" i="5"/>
  <c r="T194" i="5"/>
  <c r="S194" i="5"/>
  <c r="V193" i="5"/>
  <c r="U193" i="5"/>
  <c r="T193" i="5"/>
  <c r="S193" i="5"/>
  <c r="V192" i="5"/>
  <c r="U192" i="5"/>
  <c r="T192" i="5"/>
  <c r="S192" i="5"/>
  <c r="V191" i="5"/>
  <c r="U191" i="5"/>
  <c r="T191" i="5"/>
  <c r="S191" i="5"/>
  <c r="V190" i="5"/>
  <c r="U190" i="5"/>
  <c r="T190" i="5"/>
  <c r="S190" i="5"/>
  <c r="V189" i="5"/>
  <c r="U189" i="5"/>
  <c r="T189" i="5"/>
  <c r="S189" i="5"/>
  <c r="V188" i="5"/>
  <c r="U188" i="5"/>
  <c r="T188" i="5"/>
  <c r="S188" i="5"/>
  <c r="V187" i="5"/>
  <c r="U187" i="5"/>
  <c r="T187" i="5"/>
  <c r="S187" i="5"/>
  <c r="V186" i="5"/>
  <c r="U186" i="5"/>
  <c r="T186" i="5"/>
  <c r="S186" i="5"/>
  <c r="V185" i="5"/>
  <c r="U185" i="5"/>
  <c r="T185" i="5"/>
  <c r="S185" i="5"/>
  <c r="V184" i="5"/>
  <c r="U184" i="5"/>
  <c r="T184" i="5"/>
  <c r="S184" i="5"/>
  <c r="V183" i="5"/>
  <c r="U183" i="5"/>
  <c r="T183" i="5"/>
  <c r="S183" i="5"/>
  <c r="V182" i="5"/>
  <c r="U182" i="5"/>
  <c r="T182" i="5"/>
  <c r="S182" i="5"/>
  <c r="V181" i="5"/>
  <c r="U181" i="5"/>
  <c r="T181" i="5"/>
  <c r="S181" i="5"/>
  <c r="V180" i="5"/>
  <c r="U180" i="5"/>
  <c r="T180" i="5"/>
  <c r="S180" i="5"/>
  <c r="V179" i="5"/>
  <c r="U179" i="5"/>
  <c r="T179" i="5"/>
  <c r="S179" i="5"/>
  <c r="V178" i="5"/>
  <c r="U178" i="5"/>
  <c r="T178" i="5"/>
  <c r="S178" i="5"/>
  <c r="V177" i="5"/>
  <c r="U177" i="5"/>
  <c r="T177" i="5"/>
  <c r="S177" i="5"/>
  <c r="V176" i="5"/>
  <c r="U176" i="5"/>
  <c r="T176" i="5"/>
  <c r="S176" i="5"/>
  <c r="V175" i="5"/>
  <c r="U175" i="5"/>
  <c r="T175" i="5"/>
  <c r="S175" i="5"/>
  <c r="V174" i="5"/>
  <c r="U174" i="5"/>
  <c r="T174" i="5"/>
  <c r="S174" i="5"/>
  <c r="V173" i="5"/>
  <c r="U173" i="5"/>
  <c r="T173" i="5"/>
  <c r="S173" i="5"/>
  <c r="V172" i="5"/>
  <c r="U172" i="5"/>
  <c r="T172" i="5"/>
  <c r="S172" i="5"/>
  <c r="V171" i="5"/>
  <c r="U171" i="5"/>
  <c r="T171" i="5"/>
  <c r="S171" i="5"/>
  <c r="V170" i="5"/>
  <c r="U170" i="5"/>
  <c r="T170" i="5"/>
  <c r="S170" i="5"/>
  <c r="V169" i="5"/>
  <c r="U169" i="5"/>
  <c r="T169" i="5"/>
  <c r="S169" i="5"/>
  <c r="V168" i="5"/>
  <c r="U168" i="5"/>
  <c r="T168" i="5"/>
  <c r="S168" i="5"/>
  <c r="V167" i="5"/>
  <c r="U167" i="5"/>
  <c r="T167" i="5"/>
  <c r="S167" i="5"/>
  <c r="V166" i="5"/>
  <c r="U166" i="5"/>
  <c r="T166" i="5"/>
  <c r="S166" i="5"/>
  <c r="V165" i="5"/>
  <c r="U165" i="5"/>
  <c r="T165" i="5"/>
  <c r="S165" i="5"/>
  <c r="V164" i="5"/>
  <c r="U164" i="5"/>
  <c r="T164" i="5"/>
  <c r="S164" i="5"/>
  <c r="V163" i="5"/>
  <c r="U163" i="5"/>
  <c r="T163" i="5"/>
  <c r="S163" i="5"/>
  <c r="V162" i="5"/>
  <c r="U162" i="5"/>
  <c r="T162" i="5"/>
  <c r="S162" i="5"/>
  <c r="V161" i="5"/>
  <c r="U161" i="5"/>
  <c r="T161" i="5"/>
  <c r="S161" i="5"/>
  <c r="V160" i="5"/>
  <c r="U160" i="5"/>
  <c r="T160" i="5"/>
  <c r="S160" i="5"/>
  <c r="V159" i="5"/>
  <c r="U159" i="5"/>
  <c r="T159" i="5"/>
  <c r="S159" i="5"/>
  <c r="V158" i="5"/>
  <c r="U158" i="5"/>
  <c r="T158" i="5"/>
  <c r="S158" i="5"/>
  <c r="V157" i="5"/>
  <c r="U157" i="5"/>
  <c r="T157" i="5"/>
  <c r="S157" i="5"/>
  <c r="V156" i="5"/>
  <c r="U156" i="5"/>
  <c r="T156" i="5"/>
  <c r="S156" i="5"/>
  <c r="V155" i="5"/>
  <c r="U155" i="5"/>
  <c r="T155" i="5"/>
  <c r="S155" i="5"/>
  <c r="V154" i="5"/>
  <c r="U154" i="5"/>
  <c r="T154" i="5"/>
  <c r="S154" i="5"/>
  <c r="V153" i="5"/>
  <c r="U153" i="5"/>
  <c r="T153" i="5"/>
  <c r="S153" i="5"/>
  <c r="V152" i="5"/>
  <c r="U152" i="5"/>
  <c r="T152" i="5"/>
  <c r="S152" i="5"/>
  <c r="V151" i="5"/>
  <c r="U151" i="5"/>
  <c r="T151" i="5"/>
  <c r="S151" i="5"/>
  <c r="V150" i="5"/>
  <c r="U150" i="5"/>
  <c r="T150" i="5"/>
  <c r="S150" i="5"/>
  <c r="V149" i="5"/>
  <c r="U149" i="5"/>
  <c r="T149" i="5"/>
  <c r="S149" i="5"/>
  <c r="V148" i="5"/>
  <c r="U148" i="5"/>
  <c r="T148" i="5"/>
  <c r="S148" i="5"/>
  <c r="V147" i="5"/>
  <c r="U147" i="5"/>
  <c r="T147" i="5"/>
  <c r="S147" i="5"/>
  <c r="V146" i="5"/>
  <c r="U146" i="5"/>
  <c r="T146" i="5"/>
  <c r="S146" i="5"/>
  <c r="V145" i="5"/>
  <c r="U145" i="5"/>
  <c r="T145" i="5"/>
  <c r="S145" i="5"/>
  <c r="V144" i="5"/>
  <c r="U144" i="5"/>
  <c r="T144" i="5"/>
  <c r="S144" i="5"/>
  <c r="V143" i="5"/>
  <c r="U143" i="5"/>
  <c r="T143" i="5"/>
  <c r="S143" i="5"/>
  <c r="V142" i="5"/>
  <c r="U142" i="5"/>
  <c r="T142" i="5"/>
  <c r="S142" i="5"/>
  <c r="V141" i="5"/>
  <c r="U141" i="5"/>
  <c r="T141" i="5"/>
  <c r="S141" i="5"/>
  <c r="V140" i="5"/>
  <c r="U140" i="5"/>
  <c r="T140" i="5"/>
  <c r="S140" i="5"/>
  <c r="V139" i="5"/>
  <c r="U139" i="5"/>
  <c r="T139" i="5"/>
  <c r="S139" i="5"/>
  <c r="V138" i="5"/>
  <c r="U138" i="5"/>
  <c r="T138" i="5"/>
  <c r="S138" i="5"/>
  <c r="V137" i="5"/>
  <c r="U137" i="5"/>
  <c r="T137" i="5"/>
  <c r="S137" i="5"/>
  <c r="V136" i="5"/>
  <c r="U136" i="5"/>
  <c r="T136" i="5"/>
  <c r="S136" i="5"/>
  <c r="V135" i="5"/>
  <c r="U135" i="5"/>
  <c r="T135" i="5"/>
  <c r="S135" i="5"/>
  <c r="V134" i="5"/>
  <c r="U134" i="5"/>
  <c r="T134" i="5"/>
  <c r="S134" i="5"/>
  <c r="V133" i="5"/>
  <c r="U133" i="5"/>
  <c r="T133" i="5"/>
  <c r="S133" i="5"/>
  <c r="V132" i="5"/>
  <c r="U132" i="5"/>
  <c r="T132" i="5"/>
  <c r="S132" i="5"/>
  <c r="V131" i="5"/>
  <c r="U131" i="5"/>
  <c r="T131" i="5"/>
  <c r="S131" i="5"/>
  <c r="V130" i="5"/>
  <c r="U130" i="5"/>
  <c r="T130" i="5"/>
  <c r="S130" i="5"/>
  <c r="V129" i="5"/>
  <c r="U129" i="5"/>
  <c r="T129" i="5"/>
  <c r="S129" i="5"/>
  <c r="V128" i="5"/>
  <c r="U128" i="5"/>
  <c r="T128" i="5"/>
  <c r="S128" i="5"/>
  <c r="V127" i="5"/>
  <c r="U127" i="5"/>
  <c r="T127" i="5"/>
  <c r="S127" i="5"/>
  <c r="V126" i="5"/>
  <c r="U126" i="5"/>
  <c r="T126" i="5"/>
  <c r="S126" i="5"/>
  <c r="V125" i="5"/>
  <c r="U125" i="5"/>
  <c r="T125" i="5"/>
  <c r="S125" i="5"/>
  <c r="V124" i="5"/>
  <c r="U124" i="5"/>
  <c r="T124" i="5"/>
  <c r="S124" i="5"/>
  <c r="V123" i="5"/>
  <c r="U123" i="5"/>
  <c r="T123" i="5"/>
  <c r="S123" i="5"/>
  <c r="V122" i="5"/>
  <c r="U122" i="5"/>
  <c r="T122" i="5"/>
  <c r="S122" i="5"/>
  <c r="V121" i="5"/>
  <c r="U121" i="5"/>
  <c r="T121" i="5"/>
  <c r="S121" i="5"/>
  <c r="V120" i="5"/>
  <c r="U120" i="5"/>
  <c r="T120" i="5"/>
  <c r="S120" i="5"/>
  <c r="V119" i="5"/>
  <c r="U119" i="5"/>
  <c r="T119" i="5"/>
  <c r="S119" i="5"/>
  <c r="V118" i="5"/>
  <c r="U118" i="5"/>
  <c r="T118" i="5"/>
  <c r="S118" i="5"/>
  <c r="V117" i="5"/>
  <c r="U117" i="5"/>
  <c r="T117" i="5"/>
  <c r="S117" i="5"/>
  <c r="V116" i="5"/>
  <c r="U116" i="5"/>
  <c r="T116" i="5"/>
  <c r="S116" i="5"/>
  <c r="V115" i="5"/>
  <c r="U115" i="5"/>
  <c r="T115" i="5"/>
  <c r="S115" i="5"/>
  <c r="V114" i="5"/>
  <c r="U114" i="5"/>
  <c r="T114" i="5"/>
  <c r="S114" i="5"/>
  <c r="D114" i="5"/>
  <c r="V113" i="5"/>
  <c r="U113" i="5"/>
  <c r="T113" i="5"/>
  <c r="S113" i="5"/>
  <c r="D113" i="5"/>
  <c r="V112" i="5"/>
  <c r="U112" i="5"/>
  <c r="T112" i="5"/>
  <c r="S112" i="5"/>
  <c r="D112" i="5"/>
  <c r="V111" i="5"/>
  <c r="U111" i="5"/>
  <c r="T111" i="5"/>
  <c r="S111" i="5"/>
  <c r="D111" i="5"/>
  <c r="V110" i="5"/>
  <c r="U110" i="5"/>
  <c r="T110" i="5"/>
  <c r="S110" i="5"/>
  <c r="D110" i="5"/>
  <c r="V109" i="5"/>
  <c r="U109" i="5"/>
  <c r="T109" i="5"/>
  <c r="S109" i="5"/>
  <c r="D109" i="5"/>
  <c r="V108" i="5"/>
  <c r="U108" i="5"/>
  <c r="T108" i="5"/>
  <c r="S108" i="5"/>
  <c r="D108" i="5"/>
  <c r="V107" i="5"/>
  <c r="U107" i="5"/>
  <c r="T107" i="5"/>
  <c r="S107" i="5"/>
  <c r="D107" i="5"/>
  <c r="V106" i="5"/>
  <c r="U106" i="5"/>
  <c r="T106" i="5"/>
  <c r="S106" i="5"/>
  <c r="D106" i="5"/>
  <c r="V105" i="5"/>
  <c r="U105" i="5"/>
  <c r="T105" i="5"/>
  <c r="S105" i="5"/>
  <c r="D105" i="5"/>
  <c r="V104" i="5"/>
  <c r="U104" i="5"/>
  <c r="T104" i="5"/>
  <c r="S104" i="5"/>
  <c r="D104" i="5"/>
  <c r="V103" i="5"/>
  <c r="U103" i="5"/>
  <c r="T103" i="5"/>
  <c r="S103" i="5"/>
  <c r="D103" i="5"/>
  <c r="V102" i="5"/>
  <c r="U102" i="5"/>
  <c r="T102" i="5"/>
  <c r="S102" i="5"/>
  <c r="D102" i="5"/>
  <c r="V101" i="5"/>
  <c r="U101" i="5"/>
  <c r="T101" i="5"/>
  <c r="S101" i="5"/>
  <c r="D101" i="5"/>
  <c r="V100" i="5"/>
  <c r="U100" i="5"/>
  <c r="T100" i="5"/>
  <c r="S100" i="5"/>
  <c r="D100" i="5"/>
  <c r="V99" i="5"/>
  <c r="U99" i="5"/>
  <c r="T99" i="5"/>
  <c r="S99" i="5"/>
  <c r="D99" i="5"/>
  <c r="V98" i="5"/>
  <c r="U98" i="5"/>
  <c r="T98" i="5"/>
  <c r="S98" i="5"/>
  <c r="D98" i="5"/>
  <c r="V97" i="5"/>
  <c r="U97" i="5"/>
  <c r="T97" i="5"/>
  <c r="S97" i="5"/>
  <c r="D97" i="5"/>
  <c r="V96" i="5"/>
  <c r="U96" i="5"/>
  <c r="T96" i="5"/>
  <c r="S96" i="5"/>
  <c r="D96" i="5"/>
  <c r="V95" i="5"/>
  <c r="U95" i="5"/>
  <c r="T95" i="5"/>
  <c r="S95" i="5"/>
  <c r="V94" i="5"/>
  <c r="U94" i="5"/>
  <c r="T94" i="5"/>
  <c r="S94" i="5"/>
  <c r="V93" i="5"/>
  <c r="U93" i="5"/>
  <c r="T93" i="5"/>
  <c r="S93" i="5"/>
  <c r="V92" i="5"/>
  <c r="U92" i="5"/>
  <c r="T92" i="5"/>
  <c r="S92" i="5"/>
  <c r="V91" i="5"/>
  <c r="U91" i="5"/>
  <c r="T91" i="5"/>
  <c r="S91" i="5"/>
  <c r="V90" i="5"/>
  <c r="U90" i="5"/>
  <c r="T90" i="5"/>
  <c r="S90" i="5"/>
  <c r="V89" i="5"/>
  <c r="U89" i="5"/>
  <c r="T89" i="5"/>
  <c r="S89" i="5"/>
  <c r="D89" i="5"/>
  <c r="V88" i="5"/>
  <c r="U88" i="5"/>
  <c r="T88" i="5"/>
  <c r="S88" i="5"/>
  <c r="D88" i="5"/>
  <c r="V87" i="5"/>
  <c r="U87" i="5"/>
  <c r="T87" i="5"/>
  <c r="S87" i="5"/>
  <c r="D87" i="5"/>
  <c r="V86" i="5"/>
  <c r="U86" i="5"/>
  <c r="T86" i="5"/>
  <c r="S86" i="5"/>
  <c r="D86" i="5"/>
  <c r="V85" i="5"/>
  <c r="U85" i="5"/>
  <c r="T85" i="5"/>
  <c r="S85" i="5"/>
  <c r="D85" i="5"/>
  <c r="V84" i="5"/>
  <c r="U84" i="5"/>
  <c r="T84" i="5"/>
  <c r="S84" i="5"/>
  <c r="D84" i="5"/>
  <c r="V83" i="5"/>
  <c r="U83" i="5"/>
  <c r="T83" i="5"/>
  <c r="S83" i="5"/>
  <c r="D83" i="5"/>
  <c r="V82" i="5"/>
  <c r="U82" i="5"/>
  <c r="T82" i="5"/>
  <c r="S82" i="5"/>
  <c r="D82" i="5"/>
  <c r="V81" i="5"/>
  <c r="U81" i="5"/>
  <c r="T81" i="5"/>
  <c r="S81" i="5"/>
  <c r="D81" i="5"/>
  <c r="V80" i="5"/>
  <c r="U80" i="5"/>
  <c r="T80" i="5"/>
  <c r="S80" i="5"/>
  <c r="D80" i="5"/>
  <c r="V79" i="5"/>
  <c r="U79" i="5"/>
  <c r="T79" i="5"/>
  <c r="S79" i="5"/>
  <c r="D79" i="5"/>
  <c r="V78" i="5"/>
  <c r="U78" i="5"/>
  <c r="T78" i="5"/>
  <c r="S78" i="5"/>
  <c r="D78" i="5"/>
  <c r="V77" i="5"/>
  <c r="U77" i="5"/>
  <c r="T77" i="5"/>
  <c r="S77" i="5"/>
  <c r="D77" i="5"/>
  <c r="V76" i="5"/>
  <c r="U76" i="5"/>
  <c r="T76" i="5"/>
  <c r="S76" i="5"/>
  <c r="D76" i="5"/>
  <c r="V75" i="5"/>
  <c r="U75" i="5"/>
  <c r="T75" i="5"/>
  <c r="S75" i="5"/>
  <c r="D75" i="5"/>
  <c r="V74" i="5"/>
  <c r="U74" i="5"/>
  <c r="T74" i="5"/>
  <c r="S74" i="5"/>
  <c r="D74" i="5"/>
  <c r="V73" i="5"/>
  <c r="U73" i="5"/>
  <c r="T73" i="5"/>
  <c r="S73" i="5"/>
  <c r="D73" i="5"/>
  <c r="V72" i="5"/>
  <c r="U72" i="5"/>
  <c r="T72" i="5"/>
  <c r="S72" i="5"/>
  <c r="D72" i="5"/>
  <c r="V71" i="5"/>
  <c r="U71" i="5"/>
  <c r="T71" i="5"/>
  <c r="S71" i="5"/>
  <c r="D71" i="5"/>
  <c r="V70" i="5"/>
  <c r="U70" i="5"/>
  <c r="T70" i="5"/>
  <c r="S70" i="5"/>
  <c r="D70" i="5"/>
  <c r="V69" i="5"/>
  <c r="U69" i="5"/>
  <c r="T69" i="5"/>
  <c r="S69" i="5"/>
  <c r="D69" i="5"/>
  <c r="V68" i="5"/>
  <c r="U68" i="5"/>
  <c r="T68" i="5"/>
  <c r="S68" i="5"/>
  <c r="D68" i="5"/>
  <c r="V67" i="5"/>
  <c r="U67" i="5"/>
  <c r="T67" i="5"/>
  <c r="S67" i="5"/>
  <c r="D67" i="5"/>
  <c r="V66" i="5"/>
  <c r="U66" i="5"/>
  <c r="T66" i="5"/>
  <c r="S66" i="5"/>
  <c r="D66" i="5"/>
  <c r="V65" i="5"/>
  <c r="U65" i="5"/>
  <c r="T65" i="5"/>
  <c r="S65" i="5"/>
  <c r="D65" i="5"/>
  <c r="V64" i="5"/>
  <c r="U64" i="5"/>
  <c r="T64" i="5"/>
  <c r="S64" i="5"/>
  <c r="D64" i="5"/>
  <c r="V63" i="5"/>
  <c r="U63" i="5"/>
  <c r="T63" i="5"/>
  <c r="S63" i="5"/>
  <c r="D63" i="5"/>
  <c r="V62" i="5"/>
  <c r="U62" i="5"/>
  <c r="T62" i="5"/>
  <c r="S62" i="5"/>
  <c r="D62" i="5"/>
  <c r="V61" i="5"/>
  <c r="U61" i="5"/>
  <c r="T61" i="5"/>
  <c r="S61" i="5"/>
  <c r="D61" i="5"/>
  <c r="V60" i="5"/>
  <c r="U60" i="5"/>
  <c r="T60" i="5"/>
  <c r="S60" i="5"/>
  <c r="D60" i="5"/>
  <c r="V59" i="5"/>
  <c r="U59" i="5"/>
  <c r="T59" i="5"/>
  <c r="S59" i="5"/>
  <c r="D59" i="5"/>
  <c r="V58" i="5"/>
  <c r="U58" i="5"/>
  <c r="T58" i="5"/>
  <c r="S58" i="5"/>
  <c r="D58" i="5"/>
  <c r="V57" i="5"/>
  <c r="U57" i="5"/>
  <c r="T57" i="5"/>
  <c r="S57" i="5"/>
  <c r="D57" i="5"/>
  <c r="V56" i="5"/>
  <c r="U56" i="5"/>
  <c r="T56" i="5"/>
  <c r="S56" i="5"/>
  <c r="D56" i="5"/>
  <c r="V55" i="5"/>
  <c r="U55" i="5"/>
  <c r="T55" i="5"/>
  <c r="S55" i="5"/>
  <c r="D55" i="5"/>
  <c r="V54" i="5"/>
  <c r="U54" i="5"/>
  <c r="T54" i="5"/>
  <c r="S54" i="5"/>
  <c r="D54" i="5"/>
  <c r="V53" i="5"/>
  <c r="U53" i="5"/>
  <c r="T53" i="5"/>
  <c r="S53" i="5"/>
  <c r="D53" i="5"/>
  <c r="V52" i="5"/>
  <c r="U52" i="5"/>
  <c r="T52" i="5"/>
  <c r="S52" i="5"/>
  <c r="D52" i="5"/>
  <c r="V51" i="5"/>
  <c r="U51" i="5"/>
  <c r="T51" i="5"/>
  <c r="S51" i="5"/>
  <c r="D51" i="5"/>
  <c r="V50" i="5"/>
  <c r="U50" i="5"/>
  <c r="T50" i="5"/>
  <c r="S50" i="5"/>
  <c r="D50" i="5"/>
  <c r="V49" i="5"/>
  <c r="U49" i="5"/>
  <c r="T49" i="5"/>
  <c r="S49" i="5"/>
  <c r="D49" i="5"/>
  <c r="V48" i="5"/>
  <c r="U48" i="5"/>
  <c r="T48" i="5"/>
  <c r="S48" i="5"/>
  <c r="D48" i="5"/>
  <c r="V47" i="5"/>
  <c r="U47" i="5"/>
  <c r="T47" i="5"/>
  <c r="S47" i="5"/>
  <c r="D47" i="5"/>
  <c r="V46" i="5"/>
  <c r="U46" i="5"/>
  <c r="T46" i="5"/>
  <c r="S46" i="5"/>
  <c r="D46" i="5"/>
  <c r="V45" i="5"/>
  <c r="U45" i="5"/>
  <c r="T45" i="5"/>
  <c r="S45" i="5"/>
  <c r="D45" i="5"/>
  <c r="V44" i="5"/>
  <c r="U44" i="5"/>
  <c r="T44" i="5"/>
  <c r="S44" i="5"/>
  <c r="D44" i="5"/>
  <c r="V43" i="5"/>
  <c r="U43" i="5"/>
  <c r="T43" i="5"/>
  <c r="S43" i="5"/>
  <c r="D43" i="5"/>
  <c r="V42" i="5"/>
  <c r="U42" i="5"/>
  <c r="T42" i="5"/>
  <c r="S42" i="5"/>
  <c r="D42" i="5"/>
  <c r="V41" i="5"/>
  <c r="U41" i="5"/>
  <c r="T41" i="5"/>
  <c r="S41" i="5"/>
  <c r="D41" i="5"/>
  <c r="V40" i="5"/>
  <c r="U40" i="5"/>
  <c r="T40" i="5"/>
  <c r="S40" i="5"/>
  <c r="D40" i="5"/>
  <c r="V39" i="5"/>
  <c r="U39" i="5"/>
  <c r="T39" i="5"/>
  <c r="S39" i="5"/>
  <c r="D39" i="5"/>
  <c r="V38" i="5"/>
  <c r="U38" i="5"/>
  <c r="T38" i="5"/>
  <c r="S38" i="5"/>
  <c r="D38" i="5"/>
  <c r="V37" i="5"/>
  <c r="U37" i="5"/>
  <c r="T37" i="5"/>
  <c r="S37" i="5"/>
  <c r="D37" i="5"/>
  <c r="V36" i="5"/>
  <c r="U36" i="5"/>
  <c r="T36" i="5"/>
  <c r="S36" i="5"/>
  <c r="D36" i="5"/>
  <c r="V35" i="5"/>
  <c r="U35" i="5"/>
  <c r="T35" i="5"/>
  <c r="S35" i="5"/>
  <c r="D35" i="5"/>
  <c r="V34" i="5"/>
  <c r="U34" i="5"/>
  <c r="T34" i="5"/>
  <c r="S34" i="5"/>
  <c r="D34" i="5"/>
  <c r="V33" i="5"/>
  <c r="U33" i="5"/>
  <c r="T33" i="5"/>
  <c r="S33" i="5"/>
  <c r="D33" i="5"/>
  <c r="V32" i="5"/>
  <c r="U32" i="5"/>
  <c r="T32" i="5"/>
  <c r="S32" i="5"/>
  <c r="D32" i="5"/>
  <c r="V31" i="5"/>
  <c r="U31" i="5"/>
  <c r="T31" i="5"/>
  <c r="S31" i="5"/>
  <c r="D31" i="5"/>
  <c r="V30" i="5"/>
  <c r="U30" i="5"/>
  <c r="T30" i="5"/>
  <c r="S30" i="5"/>
  <c r="D30" i="5"/>
  <c r="V29" i="5"/>
  <c r="U29" i="5"/>
  <c r="T29" i="5"/>
  <c r="S29" i="5"/>
  <c r="D29" i="5"/>
  <c r="V28" i="5"/>
  <c r="U28" i="5"/>
  <c r="T28" i="5"/>
  <c r="S28" i="5"/>
  <c r="D28" i="5"/>
  <c r="V27" i="5"/>
  <c r="U27" i="5"/>
  <c r="T27" i="5"/>
  <c r="S27" i="5"/>
  <c r="D27" i="5"/>
  <c r="V26" i="5"/>
  <c r="U26" i="5"/>
  <c r="T26" i="5"/>
  <c r="S26" i="5"/>
  <c r="D26" i="5"/>
  <c r="V25" i="5"/>
  <c r="U25" i="5"/>
  <c r="T25" i="5"/>
  <c r="S25" i="5"/>
  <c r="D25" i="5"/>
  <c r="V24" i="5"/>
  <c r="U24" i="5"/>
  <c r="T24" i="5"/>
  <c r="S24" i="5"/>
  <c r="D24" i="5"/>
  <c r="V23" i="5"/>
  <c r="U23" i="5"/>
  <c r="T23" i="5"/>
  <c r="S23" i="5"/>
  <c r="D23" i="5"/>
  <c r="V22" i="5"/>
  <c r="U22" i="5"/>
  <c r="T22" i="5"/>
  <c r="S22" i="5"/>
  <c r="D22" i="5"/>
  <c r="V21" i="5"/>
  <c r="U21" i="5"/>
  <c r="T21" i="5"/>
  <c r="S21" i="5"/>
  <c r="D21" i="5"/>
  <c r="V20" i="5"/>
  <c r="U20" i="5"/>
  <c r="T20" i="5"/>
  <c r="S20" i="5"/>
  <c r="D20" i="5"/>
  <c r="V19" i="5"/>
  <c r="U19" i="5"/>
  <c r="T19" i="5"/>
  <c r="S19" i="5"/>
  <c r="D19" i="5"/>
  <c r="V18" i="5"/>
  <c r="U18" i="5"/>
  <c r="T18" i="5"/>
  <c r="S18" i="5"/>
  <c r="D18" i="5"/>
  <c r="V17" i="5"/>
  <c r="U17" i="5"/>
  <c r="T17" i="5"/>
  <c r="S17" i="5"/>
  <c r="D17" i="5"/>
  <c r="V16" i="5"/>
  <c r="U16" i="5"/>
  <c r="T16" i="5"/>
  <c r="S16" i="5"/>
  <c r="D16" i="5"/>
  <c r="V15" i="5"/>
  <c r="U15" i="5"/>
  <c r="T15" i="5"/>
  <c r="S15" i="5"/>
  <c r="D15" i="5"/>
  <c r="V14" i="5"/>
  <c r="U14" i="5"/>
  <c r="T14" i="5"/>
  <c r="S14" i="5"/>
  <c r="D14" i="5"/>
  <c r="V13" i="5"/>
  <c r="U13" i="5"/>
  <c r="T13" i="5"/>
  <c r="S13" i="5"/>
  <c r="D13" i="5"/>
  <c r="V12" i="5"/>
  <c r="U12" i="5"/>
  <c r="T12" i="5"/>
  <c r="S12" i="5"/>
  <c r="D12" i="5"/>
  <c r="V11" i="5"/>
  <c r="U11" i="5"/>
  <c r="T11" i="5"/>
  <c r="S11" i="5"/>
  <c r="D11" i="5"/>
  <c r="V10" i="5"/>
  <c r="U10" i="5"/>
  <c r="T10" i="5"/>
  <c r="S10" i="5"/>
  <c r="D10" i="5"/>
  <c r="V9" i="5"/>
  <c r="U9" i="5"/>
  <c r="T9" i="5"/>
  <c r="S9" i="5"/>
  <c r="D9" i="5"/>
  <c r="V8" i="5"/>
  <c r="U8" i="5"/>
  <c r="T8" i="5"/>
  <c r="S8" i="5"/>
  <c r="D8" i="5"/>
  <c r="V7" i="5"/>
  <c r="U7" i="5"/>
  <c r="T7" i="5"/>
  <c r="S7" i="5"/>
  <c r="D7" i="5"/>
  <c r="V6" i="5"/>
  <c r="U6" i="5"/>
  <c r="T6" i="5"/>
  <c r="S6" i="5"/>
  <c r="D6" i="5"/>
  <c r="V5" i="5"/>
  <c r="U5" i="5"/>
  <c r="T5" i="5"/>
  <c r="S5" i="5"/>
  <c r="D5" i="5"/>
  <c r="V4" i="5"/>
  <c r="U4" i="5"/>
  <c r="T4" i="5"/>
  <c r="S4" i="5"/>
  <c r="D4" i="5"/>
  <c r="V3" i="5"/>
  <c r="U3" i="5"/>
  <c r="T3" i="5"/>
  <c r="S3" i="5"/>
  <c r="D3" i="5"/>
  <c r="V2" i="5"/>
  <c r="U2" i="5"/>
  <c r="T2" i="5"/>
  <c r="S2" i="5"/>
  <c r="D2" i="5"/>
  <c r="P6" i="4"/>
  <c r="O6" i="4"/>
  <c r="N6" i="4"/>
  <c r="L6" i="4"/>
  <c r="E6" i="4"/>
  <c r="D6" i="4"/>
  <c r="J37" i="10"/>
  <c r="J36" i="10"/>
  <c r="J35" i="10"/>
  <c r="J34" i="10"/>
  <c r="J33" i="10"/>
  <c r="J32" i="10"/>
  <c r="J31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J38" i="10"/>
  <c r="P7" i="4"/>
  <c r="O7" i="4"/>
  <c r="N7" i="4"/>
  <c r="L7" i="4"/>
  <c r="E7" i="4"/>
  <c r="D7" i="4"/>
  <c r="V231" i="5"/>
  <c r="U231" i="5"/>
  <c r="T231" i="5"/>
  <c r="B9" i="31"/>
  <c r="G2" i="31"/>
  <c r="P37" i="4"/>
  <c r="O37" i="4"/>
  <c r="N37" i="4"/>
  <c r="L37" i="4"/>
  <c r="E37" i="4"/>
  <c r="D37" i="4"/>
  <c r="P36" i="4"/>
  <c r="O36" i="4"/>
  <c r="N36" i="4"/>
  <c r="L36" i="4"/>
  <c r="E36" i="4"/>
  <c r="D36" i="4"/>
  <c r="P35" i="4"/>
  <c r="O35" i="4"/>
  <c r="N35" i="4"/>
  <c r="L35" i="4"/>
  <c r="E35" i="4"/>
  <c r="D35" i="4"/>
  <c r="P34" i="4"/>
  <c r="O34" i="4"/>
  <c r="N34" i="4"/>
  <c r="L34" i="4"/>
  <c r="E34" i="4"/>
  <c r="D34" i="4"/>
  <c r="P33" i="4"/>
  <c r="O33" i="4"/>
  <c r="N33" i="4"/>
  <c r="L33" i="4"/>
  <c r="E33" i="4"/>
  <c r="D33" i="4"/>
  <c r="P32" i="4"/>
  <c r="O32" i="4"/>
  <c r="N32" i="4"/>
  <c r="L32" i="4"/>
  <c r="E32" i="4"/>
  <c r="D32" i="4"/>
  <c r="P31" i="4"/>
  <c r="O31" i="4"/>
  <c r="N31" i="4"/>
  <c r="L31" i="4"/>
  <c r="E31" i="4"/>
  <c r="D31" i="4"/>
  <c r="P30" i="4"/>
  <c r="O30" i="4"/>
  <c r="N30" i="4"/>
  <c r="L30" i="4"/>
  <c r="E30" i="4"/>
  <c r="D30" i="4"/>
  <c r="P29" i="4"/>
  <c r="O29" i="4"/>
  <c r="N29" i="4"/>
  <c r="L29" i="4"/>
  <c r="E29" i="4"/>
  <c r="D29" i="4"/>
  <c r="P28" i="4"/>
  <c r="O28" i="4"/>
  <c r="N28" i="4"/>
  <c r="L28" i="4"/>
  <c r="E28" i="4"/>
  <c r="D28" i="4"/>
  <c r="P27" i="4"/>
  <c r="O27" i="4"/>
  <c r="N27" i="4"/>
  <c r="L27" i="4"/>
  <c r="E27" i="4"/>
  <c r="D27" i="4"/>
  <c r="P26" i="4"/>
  <c r="O26" i="4"/>
  <c r="N26" i="4"/>
  <c r="L26" i="4"/>
  <c r="E26" i="4"/>
  <c r="D26" i="4"/>
  <c r="P25" i="4"/>
  <c r="O25" i="4"/>
  <c r="N25" i="4"/>
  <c r="L25" i="4"/>
  <c r="E25" i="4"/>
  <c r="D25" i="4"/>
  <c r="P24" i="4"/>
  <c r="O24" i="4"/>
  <c r="N24" i="4"/>
  <c r="L24" i="4"/>
  <c r="E24" i="4"/>
  <c r="D24" i="4"/>
  <c r="P23" i="4"/>
  <c r="O23" i="4"/>
  <c r="N23" i="4"/>
  <c r="L23" i="4"/>
  <c r="E23" i="4"/>
  <c r="D23" i="4"/>
  <c r="P22" i="4"/>
  <c r="O22" i="4"/>
  <c r="N22" i="4"/>
  <c r="L22" i="4"/>
  <c r="E22" i="4"/>
  <c r="D22" i="4"/>
  <c r="P21" i="4"/>
  <c r="O21" i="4"/>
  <c r="N21" i="4"/>
  <c r="L21" i="4"/>
  <c r="E21" i="4"/>
  <c r="D21" i="4"/>
  <c r="P20" i="4"/>
  <c r="O20" i="4"/>
  <c r="N20" i="4"/>
  <c r="L20" i="4"/>
  <c r="E20" i="4"/>
  <c r="D20" i="4"/>
  <c r="P19" i="4"/>
  <c r="O19" i="4"/>
  <c r="N19" i="4"/>
  <c r="L19" i="4"/>
  <c r="E19" i="4"/>
  <c r="D19" i="4"/>
  <c r="P18" i="4"/>
  <c r="O18" i="4"/>
  <c r="N18" i="4"/>
  <c r="L18" i="4"/>
  <c r="E18" i="4"/>
  <c r="D18" i="4"/>
  <c r="K2" i="10" l="1" a="1"/>
  <c r="K2" i="10" s="1"/>
  <c r="K3" i="10" a="1"/>
  <c r="K3" i="10" s="1"/>
  <c r="K4" i="10" a="1"/>
  <c r="K4" i="10" s="1"/>
  <c r="K24" i="10" a="1"/>
  <c r="K24" i="10" s="1"/>
  <c r="K5" i="10" a="1"/>
  <c r="K5" i="10" s="1"/>
  <c r="K10" i="10" a="1"/>
  <c r="K10" i="10" s="1"/>
  <c r="K14" i="10" a="1"/>
  <c r="K14" i="10" s="1"/>
  <c r="K25" i="10" a="1"/>
  <c r="K25" i="10" s="1"/>
  <c r="K26" i="10" a="1"/>
  <c r="K26" i="10" s="1"/>
  <c r="K15" i="10" a="1"/>
  <c r="K15" i="10" s="1"/>
  <c r="K27" i="10" a="1"/>
  <c r="K27" i="10" s="1"/>
  <c r="K17" i="10" a="1"/>
  <c r="K17" i="10" s="1"/>
  <c r="K8" i="10" a="1"/>
  <c r="K8" i="10" s="1"/>
  <c r="K19" i="10" a="1"/>
  <c r="K19" i="10" s="1"/>
  <c r="K23" i="10" a="1"/>
  <c r="K23" i="10" s="1"/>
  <c r="K16" i="10" a="1"/>
  <c r="K16" i="10" s="1"/>
  <c r="K18" i="10" a="1"/>
  <c r="K18" i="10" s="1"/>
  <c r="K20" i="10" a="1"/>
  <c r="K20" i="10" s="1"/>
  <c r="K21" i="10" a="1"/>
  <c r="K21" i="10" s="1"/>
  <c r="K22" i="10" a="1"/>
  <c r="K22" i="10" s="1"/>
  <c r="K9" i="10" a="1"/>
  <c r="K9" i="10" s="1"/>
  <c r="K28" i="10" a="1"/>
  <c r="K28" i="10" s="1"/>
  <c r="K29" i="10" a="1"/>
  <c r="K29" i="10" s="1"/>
  <c r="K6" i="10" a="1"/>
  <c r="K6" i="10" s="1"/>
  <c r="K7" i="10" a="1"/>
  <c r="K7" i="10" s="1"/>
  <c r="K11" i="10" a="1"/>
  <c r="K11" i="10" s="1"/>
  <c r="K12" i="10" a="1"/>
  <c r="K12" i="10" s="1"/>
  <c r="K13" i="10" a="1"/>
  <c r="K13" i="10" s="1"/>
  <c r="B14" i="33"/>
  <c r="B15" i="33"/>
  <c r="N15" i="33"/>
  <c r="P15" i="33"/>
  <c r="L16" i="33"/>
  <c r="P16" i="33"/>
  <c r="L17" i="33"/>
  <c r="P17" i="33"/>
  <c r="B18" i="33"/>
  <c r="B19" i="33"/>
  <c r="N14" i="33"/>
  <c r="P14" i="33"/>
  <c r="C15" i="33"/>
  <c r="L15" i="33"/>
  <c r="C16" i="33"/>
  <c r="N16" i="33"/>
  <c r="C17" i="33"/>
  <c r="N17" i="33"/>
  <c r="C18" i="33"/>
  <c r="L18" i="33"/>
  <c r="C19" i="33"/>
  <c r="P45" i="4"/>
  <c r="B17" i="33" l="1"/>
  <c r="L14" i="33"/>
  <c r="L19" i="33"/>
  <c r="B16" i="33"/>
  <c r="F2" i="31"/>
  <c r="B3" i="31"/>
  <c r="C3" i="31"/>
  <c r="B4" i="31"/>
  <c r="C4" i="31"/>
  <c r="B5" i="31"/>
  <c r="C5" i="31"/>
  <c r="B6" i="31"/>
  <c r="C6" i="31"/>
  <c r="B7" i="31"/>
  <c r="C7" i="31"/>
  <c r="C8" i="31"/>
  <c r="C9" i="31"/>
  <c r="C10" i="31"/>
  <c r="C11" i="31"/>
  <c r="C13" i="31"/>
  <c r="C14" i="31"/>
  <c r="D4" i="4"/>
  <c r="D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17" i="4"/>
  <c r="D16" i="4"/>
  <c r="D15" i="4"/>
  <c r="D14" i="4"/>
  <c r="D13" i="4"/>
  <c r="D12" i="4"/>
  <c r="D11" i="4"/>
  <c r="D10" i="4"/>
  <c r="D9" i="4"/>
  <c r="D8" i="4"/>
  <c r="D5" i="4"/>
  <c r="D3" i="4"/>
  <c r="P3" i="4"/>
  <c r="P4" i="4"/>
  <c r="P5" i="4"/>
  <c r="P8" i="4"/>
  <c r="P9" i="4"/>
  <c r="P10" i="4"/>
  <c r="P11" i="4"/>
  <c r="P12" i="4"/>
  <c r="P13" i="4"/>
  <c r="P14" i="4"/>
  <c r="P15" i="4"/>
  <c r="P16" i="4"/>
  <c r="P17" i="4"/>
  <c r="P38" i="4"/>
  <c r="P39" i="4"/>
  <c r="P40" i="4"/>
  <c r="P41" i="4"/>
  <c r="P42" i="4"/>
  <c r="P43" i="4"/>
  <c r="P44" i="4"/>
  <c r="P46" i="4"/>
  <c r="P47" i="4"/>
  <c r="P48" i="4"/>
  <c r="P49" i="4"/>
  <c r="P50" i="4"/>
  <c r="P51" i="4"/>
  <c r="P2" i="4"/>
  <c r="E10" i="4"/>
  <c r="E3" i="4"/>
  <c r="E4" i="4"/>
  <c r="E5" i="4"/>
  <c r="E8" i="4"/>
  <c r="E9" i="4"/>
  <c r="E11" i="4"/>
  <c r="E12" i="4"/>
  <c r="E13" i="4"/>
  <c r="E14" i="4"/>
  <c r="E15" i="4"/>
  <c r="E16" i="4"/>
  <c r="E1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2" i="4"/>
  <c r="O51" i="4"/>
  <c r="L51" i="4"/>
  <c r="O50" i="4"/>
  <c r="L50" i="4"/>
  <c r="O49" i="4"/>
  <c r="L49" i="4"/>
  <c r="O48" i="4"/>
  <c r="L48" i="4"/>
  <c r="O47" i="4"/>
  <c r="L47" i="4"/>
  <c r="O46" i="4"/>
  <c r="L46" i="4"/>
  <c r="O45" i="4"/>
  <c r="L45" i="4"/>
  <c r="O44" i="4"/>
  <c r="L44" i="4"/>
  <c r="O43" i="4"/>
  <c r="L43" i="4"/>
  <c r="O42" i="4"/>
  <c r="L42" i="4"/>
  <c r="O41" i="4"/>
  <c r="L41" i="4"/>
  <c r="O40" i="4"/>
  <c r="L40" i="4"/>
  <c r="O39" i="4"/>
  <c r="L39" i="4"/>
  <c r="O38" i="4"/>
  <c r="L38" i="4"/>
  <c r="O17" i="4"/>
  <c r="L17" i="4"/>
  <c r="O16" i="4"/>
  <c r="L16" i="4"/>
  <c r="O15" i="4"/>
  <c r="L15" i="4"/>
  <c r="O14" i="4"/>
  <c r="L14" i="4"/>
  <c r="O13" i="4"/>
  <c r="L13" i="4"/>
  <c r="O12" i="4"/>
  <c r="L12" i="4"/>
  <c r="O11" i="4"/>
  <c r="L11" i="4"/>
  <c r="O10" i="4"/>
  <c r="L10" i="4"/>
  <c r="O9" i="4"/>
  <c r="L9" i="4"/>
  <c r="O8" i="4"/>
  <c r="L8" i="4"/>
  <c r="O5" i="4"/>
  <c r="L5" i="4"/>
  <c r="O4" i="4"/>
  <c r="L4" i="4"/>
  <c r="O3" i="4"/>
  <c r="L3" i="4"/>
  <c r="O2" i="4"/>
  <c r="L2" i="4"/>
  <c r="C2" i="28"/>
  <c r="B2" i="28"/>
  <c r="C1" i="28"/>
  <c r="B1" i="28"/>
  <c r="N14" i="4"/>
  <c r="N47" i="4"/>
  <c r="N15" i="4"/>
  <c r="N9" i="4"/>
  <c r="N50" i="4"/>
  <c r="N41" i="4"/>
  <c r="N4" i="4"/>
  <c r="N40" i="4"/>
  <c r="N8" i="4"/>
  <c r="N17" i="4"/>
  <c r="N38" i="4"/>
  <c r="N46" i="4"/>
  <c r="N48" i="4"/>
  <c r="N45" i="4"/>
  <c r="N12" i="4"/>
  <c r="N49" i="4"/>
  <c r="N10" i="4"/>
  <c r="N11" i="4"/>
  <c r="N5" i="4"/>
  <c r="N16" i="4"/>
  <c r="N3" i="4"/>
  <c r="N44" i="4"/>
  <c r="N51" i="4"/>
  <c r="N42" i="4"/>
  <c r="N13" i="4"/>
  <c r="N2" i="4"/>
  <c r="N43" i="4"/>
  <c r="N39" i="4"/>
  <c r="K35" i="10" l="1" a="1"/>
  <c r="K35" i="10" s="1"/>
  <c r="K36" i="10" a="1"/>
  <c r="K36" i="10" s="1"/>
  <c r="K38" i="10" a="1"/>
  <c r="K38" i="10" s="1"/>
  <c r="K37" i="10" a="1"/>
  <c r="K37" i="10" s="1"/>
  <c r="K31" i="10" a="1"/>
  <c r="K31" i="10" s="1"/>
  <c r="K32" i="10" a="1"/>
  <c r="K32" i="10" s="1"/>
  <c r="K34" i="10" a="1"/>
  <c r="K34" i="10" s="1"/>
  <c r="K33" i="10" a="1"/>
  <c r="K33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T1" authorId="0" shapeId="0" xr:uid="{07A96162-97F7-4493-9398-860A8786C3CA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云桌面填写内核版本、网络设备补丁暂时不用填写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W1" authorId="0" shapeId="0" xr:uid="{987F99A8-1B3A-42B6-9F61-2951A0ECB742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角色只填写装了云调采集机的2台KVM或者ESXI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<sst xmlns="http://schemas.openxmlformats.org/spreadsheetml/2006/main" count="5024" uniqueCount="2004">
  <si>
    <t>模板名称</t>
  </si>
  <si>
    <t>0号表-天翼云集成实施基本信息表</t>
  </si>
  <si>
    <t>模板版本</t>
  </si>
  <si>
    <t>V5-2023/01/26</t>
    <phoneticPr fontId="45" type="noConversion"/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</si>
  <si>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</si>
  <si>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</si>
  <si>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</si>
  <si>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</si>
  <si>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根据0号表修改内容记录如下：查看Changelog.md</t>
    <phoneticPr fontId="45" type="noConversion"/>
  </si>
  <si>
    <t>分类</t>
  </si>
  <si>
    <t>条目</t>
  </si>
  <si>
    <t>内容</t>
  </si>
  <si>
    <t>备注</t>
  </si>
  <si>
    <t>项目</t>
  </si>
  <si>
    <t>项目名称</t>
    <phoneticPr fontId="45" type="noConversion"/>
  </si>
  <si>
    <t>中国电信天翼云2022年天翼视联资源池青海节点扩容工程</t>
    <phoneticPr fontId="45" type="noConversion"/>
  </si>
  <si>
    <t>问集成交付部项目经理</t>
  </si>
  <si>
    <t>项目编号</t>
  </si>
  <si>
    <t>22HQ000888312</t>
    <phoneticPr fontId="45" type="noConversion"/>
  </si>
  <si>
    <t>投资类型</t>
  </si>
  <si>
    <t>云公司投资</t>
  </si>
  <si>
    <t>电信集团投资/电信集团成本/云公司投资/云公司成本/客户投资/客户成本</t>
    <phoneticPr fontId="45" type="noConversion"/>
  </si>
  <si>
    <t>资源池</t>
  </si>
  <si>
    <t>海东3</t>
  </si>
  <si>
    <t>省份</t>
    <phoneticPr fontId="45" type="noConversion"/>
  </si>
  <si>
    <t>青海</t>
    <phoneticPr fontId="45" type="noConversion"/>
  </si>
  <si>
    <t>市</t>
    <phoneticPr fontId="45" type="noConversion"/>
  </si>
  <si>
    <t>海东</t>
    <phoneticPr fontId="45" type="noConversion"/>
  </si>
  <si>
    <t>工期</t>
    <phoneticPr fontId="45" type="noConversion"/>
  </si>
  <si>
    <t>1期</t>
  </si>
  <si>
    <t>项目</t>
    <phoneticPr fontId="45" type="noConversion"/>
  </si>
  <si>
    <t>业务类型</t>
    <phoneticPr fontId="45" type="noConversion"/>
  </si>
  <si>
    <t>公有云</t>
    <phoneticPr fontId="45" type="noConversion"/>
  </si>
  <si>
    <t>公有云/混合云/专享云/私有云</t>
    <phoneticPr fontId="45" type="noConversion"/>
  </si>
  <si>
    <t>设备到货时间</t>
    <phoneticPr fontId="45" type="noConversion"/>
  </si>
  <si>
    <t>2022-11-10</t>
  </si>
  <si>
    <t>问监理</t>
    <phoneticPr fontId="45" type="noConversion"/>
  </si>
  <si>
    <t>编码缩写</t>
    <phoneticPr fontId="45" type="noConversion"/>
  </si>
  <si>
    <t>QHHD</t>
    <phoneticPr fontId="45" type="noConversion"/>
  </si>
  <si>
    <t>河南HA,湖南HN,海南HI,详见01.天翼云科技有限公司数据机房数据设备命名规范v2.5.4</t>
  </si>
  <si>
    <t>资源编号</t>
    <phoneticPr fontId="45" type="noConversion"/>
  </si>
  <si>
    <t>0003</t>
    <phoneticPr fontId="45" type="noConversion"/>
  </si>
  <si>
    <t>资源编码,服务器4A纳管表要求固定4位,不足4未补0、向研发部薛警花申请</t>
    <phoneticPr fontId="45" type="noConversion"/>
  </si>
  <si>
    <t>SNMP/NTP-1</t>
    <phoneticPr fontId="45" type="noConversion"/>
  </si>
  <si>
    <t>10.16.157.136</t>
    <phoneticPr fontId="45" type="noConversion"/>
  </si>
  <si>
    <t>云调采集机-1</t>
  </si>
  <si>
    <t>SNMP/NTP-2</t>
    <phoneticPr fontId="45" type="noConversion"/>
  </si>
  <si>
    <t>10.16.157.137</t>
  </si>
  <si>
    <t>云调采集机-2</t>
  </si>
  <si>
    <t>机房</t>
    <phoneticPr fontId="45" type="noConversion"/>
  </si>
  <si>
    <t>云调所属机房</t>
    <phoneticPr fontId="45" type="noConversion"/>
  </si>
  <si>
    <t>海东市电信大楼平安一层{site_name}机房</t>
    <phoneticPr fontId="45" type="noConversion"/>
  </si>
  <si>
    <t>需从云调中查询相应的机房信息，因项目可能涉及多个机房，故用变量替换</t>
    <phoneticPr fontId="45" type="noConversion"/>
  </si>
  <si>
    <t>机柜</t>
    <phoneticPr fontId="45" type="noConversion"/>
  </si>
  <si>
    <t>机柜机位数</t>
    <phoneticPr fontId="45" type="noConversion"/>
  </si>
  <si>
    <t>机架的U位数，看设计图纸</t>
  </si>
  <si>
    <t>电力输入形式</t>
  </si>
  <si>
    <t>双路UPS</t>
  </si>
  <si>
    <t>问设计院（双路UPS；双路高压直流；一路市电、一路UPS；一路市电、一路高压直流）</t>
    <phoneticPr fontId="45" type="noConversion"/>
  </si>
  <si>
    <t>机柜规格（A）</t>
    <phoneticPr fontId="45" type="noConversion"/>
  </si>
  <si>
    <t>问设计院</t>
  </si>
  <si>
    <t>PDU总容量</t>
  </si>
  <si>
    <t>机柜功率</t>
    <phoneticPr fontId="45" type="noConversion"/>
  </si>
  <si>
    <t>5KW</t>
    <phoneticPr fontId="45" type="noConversion"/>
  </si>
  <si>
    <t>类别</t>
    <phoneticPr fontId="45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</si>
  <si>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</si>
  <si>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</si>
  <si>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</si>
  <si>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</si>
  <si>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</si>
  <si>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</si>
  <si>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</si>
  <si>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设备型号</t>
    <phoneticPr fontId="45" type="noConversion"/>
  </si>
  <si>
    <t>配对列</t>
    <phoneticPr fontId="45" type="noConversion"/>
  </si>
  <si>
    <t>配对列判断-服务器和网络公式不同</t>
  </si>
  <si>
    <t>云调库中对应型号</t>
    <phoneticPr fontId="45" type="noConversion"/>
  </si>
  <si>
    <t>产品线</t>
    <phoneticPr fontId="45" type="noConversion"/>
  </si>
  <si>
    <t>设备业务类型</t>
    <phoneticPr fontId="45" type="noConversion"/>
  </si>
  <si>
    <t>CPU</t>
    <phoneticPr fontId="45" type="noConversion"/>
  </si>
  <si>
    <t>内存</t>
  </si>
  <si>
    <t>资产原值（除税价）</t>
    <phoneticPr fontId="45" type="noConversion"/>
  </si>
  <si>
    <t>实际功率(W)</t>
  </si>
  <si>
    <t>操作系统和设备版本号</t>
    <phoneticPr fontId="45" type="noConversion"/>
  </si>
  <si>
    <t>内核版本和设备补丁</t>
    <phoneticPr fontId="45" type="noConversion"/>
  </si>
  <si>
    <t>备注</t>
    <phoneticPr fontId="45" type="noConversion"/>
  </si>
  <si>
    <t>服务器</t>
  </si>
  <si>
    <t>存储</t>
    <phoneticPr fontId="45" type="noConversion"/>
  </si>
  <si>
    <t>标准型存储服务器</t>
    <phoneticPr fontId="45" type="noConversion"/>
  </si>
  <si>
    <t>台</t>
  </si>
  <si>
    <t>标准型存储服务器-1，2*Intel Xeon Gold 5218R (20 Cores,2.10 GHz)，256G内存，2* SATA SSD+6×960GB SATA SSD+30×16TB SATA ，2块独立RAID卡，2*双口25GE，带ilo管理口，支持ROCEv2，支持IPv6。</t>
  </si>
  <si>
    <t>华三</t>
    <phoneticPr fontId="45" type="noConversion"/>
  </si>
  <si>
    <t>H3C R4300G3</t>
  </si>
  <si>
    <t>UniServer R4300 G3</t>
    <phoneticPr fontId="45" type="noConversion"/>
  </si>
  <si>
    <t>云网融合产品线</t>
    <phoneticPr fontId="45" type="noConversion"/>
  </si>
  <si>
    <t>存储服务器</t>
    <phoneticPr fontId="45" type="noConversion"/>
  </si>
  <si>
    <t>2C20核</t>
    <phoneticPr fontId="45" type="noConversion"/>
  </si>
  <si>
    <t>8*32GB</t>
    <phoneticPr fontId="45" type="noConversion"/>
  </si>
  <si>
    <t>750W</t>
  </si>
  <si>
    <t>centos7.6</t>
    <phoneticPr fontId="45" type="noConversion"/>
  </si>
  <si>
    <t>应用服务器(接入1)</t>
    <phoneticPr fontId="45" type="noConversion"/>
  </si>
  <si>
    <t>应用服务器（接入1）：2路20核，512GB内存，2×SSD＋2×8TB SATA，2*双口25GE，带ilo管理口，支持ROCEv2，支持IPv6（网卡按实际需求配置），1块RAID卡（带2G缓存）,带iLo管理口，支持IPv6。</t>
  </si>
  <si>
    <t>超聚变</t>
  </si>
  <si>
    <t>超聚变 2288HV5</t>
  </si>
  <si>
    <t>2288HV5</t>
    <phoneticPr fontId="45" type="noConversion"/>
  </si>
  <si>
    <t>计算服务器</t>
    <phoneticPr fontId="45" type="noConversion"/>
  </si>
  <si>
    <t>16*32GB</t>
    <phoneticPr fontId="45" type="noConversion"/>
  </si>
  <si>
    <t>450W</t>
  </si>
  <si>
    <t>应用服务器(服务2)</t>
    <phoneticPr fontId="45" type="noConversion"/>
  </si>
  <si>
    <t>应用服务器（服务2）：2路20核，512GB内存，2×SSD＋2×1.92TB SSD，2*双口25GE，带ilo管理口，支持ROCEv2，支持IPv6（网卡按实际需求配置），1块RAID卡（带2G缓存）,带iLo管理口，支持IPv6。</t>
  </si>
  <si>
    <t>应用服务器(控制)</t>
    <phoneticPr fontId="45" type="noConversion"/>
  </si>
  <si>
    <t>应用服务器（控制）：2路20核，512GB内存，2×SSD＋12×960GB SSD，2*双口25GE，带ilo管理口，支持ROCEv2，支持IPv6（网卡按实际需求配置），1块RAID卡（带2G缓存）,带iLo管理口，支持IPv6。</t>
  </si>
  <si>
    <t>应用服务器(管理)</t>
    <phoneticPr fontId="45" type="noConversion"/>
  </si>
  <si>
    <t>应用服务器（管理）：2路20核，512GB内存，2×SSD＋2×1.92TB SSD＋4×8TB SATA，1*双口GE+2*双口25GE，带ilo管理口，支持ROCEv2，支持IPv6（网卡按实际需求配置），1块RAID卡（带2G缓存）,带iLo管理口，支持IPv6。</t>
  </si>
  <si>
    <t>TiDB(计算层)</t>
  </si>
  <si>
    <t>TiDB(计算层)：2路20核，512GB内存，2×SSD＋2×1.92TB SSD，2*双口25GE，带ilo管理口，支持ROCEv2，支持IPv6（网卡按实际需求配置），1块RAID卡（带2G缓存），带iLo管理口，支持IPv6。</t>
  </si>
  <si>
    <t>TiKV(存储层)</t>
    <phoneticPr fontId="45" type="noConversion"/>
  </si>
  <si>
    <t>TiKV(存储层)：2路20核，512GB内存，2×SSD＋2×3.2TB NVME，2*双口25GE，带ilo管理口，支持ROCEv2，支持IPv6（网卡按实际需求配置），1块RAID卡（带2G缓存），带iLo管理口，支持IPv6。</t>
  </si>
  <si>
    <t>性能型存储</t>
    <phoneticPr fontId="45" type="noConversion"/>
  </si>
  <si>
    <t>性能型存储CPU: 2*Intel Xeon Gold 5218R (20 Cores,2.10 GHz)，256G内存，2* SATA SSD +2* 3.2TB PCIE NVMe SSD卡+12×8TB SATA，1块独立RAID卡+1块sas直通卡，1*双口GE+2*双口25GE，带ilo管理口，支持ROCEv2，支持IPv6</t>
  </si>
  <si>
    <t>DELL R740</t>
  </si>
  <si>
    <t>R740</t>
    <phoneticPr fontId="45" type="noConversion"/>
  </si>
  <si>
    <t>650W</t>
  </si>
  <si>
    <t>应用服务器(服务1)</t>
    <phoneticPr fontId="45" type="noConversion"/>
  </si>
  <si>
    <t>应用服务器（服务1）：2路20核，512GB内存，2×SSD＋2×1.92TB SSD+2×3.2TB nvme，2*双口25GE，带ilo管理口，支持ROCEv2，支持IPv6（网卡按实际需求配置），1块RAID卡（带2G缓存）,带iLo管理口，支持IPv6。</t>
  </si>
  <si>
    <t>宿主机及AI</t>
  </si>
  <si>
    <t>高性能型存储</t>
    <phoneticPr fontId="45" type="noConversion"/>
  </si>
  <si>
    <t>高性能型存储，2*Intel Xeon Gold 6230R (26 Cores,2.1 GHz），512GB内存，2*SATA SSD +8* 7.68TB,U.2接口 NVMe SSD，1块独立RAID卡，2*双口25GE，带ilo管理口，支持ROCEv2，支持IPv6</t>
  </si>
  <si>
    <t>烽火</t>
    <phoneticPr fontId="45" type="noConversion"/>
  </si>
  <si>
    <t>FitServer R2200 V5</t>
  </si>
  <si>
    <t>2C26核</t>
    <phoneticPr fontId="45" type="noConversion"/>
  </si>
  <si>
    <t>600W</t>
  </si>
  <si>
    <t>宿主机及AI</t>
    <phoneticPr fontId="45" type="noConversion"/>
  </si>
  <si>
    <t>500W</t>
  </si>
  <si>
    <t>宿主机</t>
    <phoneticPr fontId="45" type="noConversion"/>
  </si>
  <si>
    <t>宿主机：2*Intel 6248R(24Cores，3.0GHz)，768G内存；系统盘：2×SSD，1块独立RAID卡,2G Cache，带iLo管理口，1×双口GbE网卡，2×双口25GbE网卡，支持IPv6</t>
  </si>
  <si>
    <t>业务集群宿主机</t>
    <phoneticPr fontId="45" type="noConversion"/>
  </si>
  <si>
    <t>2C24核</t>
    <phoneticPr fontId="45" type="noConversion"/>
  </si>
  <si>
    <t>24*32GB</t>
    <phoneticPr fontId="45" type="noConversion"/>
  </si>
  <si>
    <r>
      <rPr>
        <sz val="9"/>
        <color rgb="FF000000"/>
        <rFont val="宋体"/>
        <family val="3"/>
        <charset val="134"/>
      </rPr>
      <t>应用服务器(服务</t>
    </r>
    <r>
      <rPr>
        <sz val="9"/>
        <color rgb="FF000000"/>
        <rFont val="Times New Roman"/>
        <family val="1"/>
      </rPr>
      <t>1)</t>
    </r>
    <phoneticPr fontId="45" type="noConversion"/>
  </si>
  <si>
    <r>
      <t>GPU</t>
    </r>
    <r>
      <rPr>
        <sz val="9"/>
        <color rgb="FF000000"/>
        <rFont val="宋体"/>
        <family val="3"/>
        <charset val="134"/>
      </rPr>
      <t>服务器(</t>
    </r>
    <r>
      <rPr>
        <sz val="9"/>
        <color rgb="FF000000"/>
        <rFont val="Times New Roman"/>
        <family val="1"/>
      </rPr>
      <t>T4)</t>
    </r>
    <phoneticPr fontId="45" type="noConversion"/>
  </si>
  <si>
    <t>GPU服务器，2路24核；4*T4；512GB内存；2×SSD；4*25GE光口+2*GE电口、1块RAID卡</t>
  </si>
  <si>
    <t>H3C R5300G3</t>
  </si>
  <si>
    <t>UniServer R5300 G3</t>
  </si>
  <si>
    <t>1000W</t>
    <phoneticPr fontId="45" type="noConversion"/>
  </si>
  <si>
    <r>
      <t>GPU</t>
    </r>
    <r>
      <rPr>
        <sz val="9"/>
        <color rgb="FF000000"/>
        <rFont val="宋体"/>
        <family val="3"/>
        <charset val="134"/>
      </rPr>
      <t>服务器(</t>
    </r>
    <r>
      <rPr>
        <sz val="9"/>
        <color rgb="FF000000"/>
        <rFont val="Times New Roman"/>
        <family val="1"/>
      </rPr>
      <t>A10)</t>
    </r>
    <phoneticPr fontId="45" type="noConversion"/>
  </si>
  <si>
    <t>GPU服务器，2路24核；4*A10；512GB内存；2×SSD硬盘；4*25GE光口+2*GE电口、1块RAID卡</t>
  </si>
  <si>
    <t>1100W</t>
    <phoneticPr fontId="45" type="noConversion"/>
  </si>
  <si>
    <t>安全资源池硬件服务器</t>
  </si>
  <si>
    <t>安全资源池硬件服务器：2*Intel 6248R (24 Cores,3.0 GHz)，384GB内存，2×SATA SSD+8*8TB SATA盘 ；1张raid卡（2G Cache）;1*双口GE+4*双口10GE（NUMA平衡，支持直通），带ilo管理口，支持IPv6系统管理</t>
  </si>
  <si>
    <t>管理服务器</t>
    <phoneticPr fontId="45" type="noConversion"/>
  </si>
  <si>
    <t>12*32GB</t>
    <phoneticPr fontId="45" type="noConversion"/>
  </si>
  <si>
    <t>550W</t>
  </si>
  <si>
    <t>专线网关服务器</t>
  </si>
  <si>
    <t>宿主机专线网关服务器：2*Intel 6248R(24Cores，3.0GHz)，768G内存；系统盘：2× SSD，1块独立RAID卡,2G Cache，带iLo管理口，1×双口GbE网卡，2×双口10GbE网卡，支持IPv6</t>
  </si>
  <si>
    <t>云调采集机</t>
  </si>
  <si>
    <t>2×Intel Silver 4214R 十二核 CPU，256G内存，2×1.8TB 2.5" 10k SAS系统盘，2×GE电+4×10GE网卡，带ilo管理，1*raid卡，支持IPv6</t>
  </si>
  <si>
    <t>2C12核</t>
    <phoneticPr fontId="45" type="noConversion"/>
  </si>
  <si>
    <t>400W</t>
    <phoneticPr fontId="45" type="noConversion"/>
  </si>
  <si>
    <t>esxi6.7</t>
    <phoneticPr fontId="45" type="noConversion"/>
  </si>
  <si>
    <t>云存储</t>
    <phoneticPr fontId="45" type="noConversion"/>
  </si>
  <si>
    <t>2路20核，256G内存，2×SSD+6×960GB SATA SSD+30×16TB SATA ，2块独立RAID卡，1*双口GE+2*双口25GE，带ilo管理口，支持ROCEv2，支持IPv6。</t>
  </si>
  <si>
    <t>浪潮</t>
    <phoneticPr fontId="45" type="noConversion"/>
  </si>
  <si>
    <t>浪潮 NF5466M6</t>
  </si>
  <si>
    <t>NF5466M6</t>
  </si>
  <si>
    <t>2路20核，512GB内存，2× SSD＋2×8TB SATA，2*双口25GE，带ilo管理口，支持ROCEv2，支持IPv6（网卡按实际需求配置），1块RAID卡（带2G缓存）,带iLo管理口，支持IPv6。</t>
  </si>
  <si>
    <t>应用服务器(接入2)</t>
    <phoneticPr fontId="45" type="noConversion"/>
  </si>
  <si>
    <t>2路20核，512GB内存，2×SSD＋6×960GB SSD＋6×16TB SATA，1*双口GE+2*双口25GE，带ilo管理口，支持ROCEv2，1块RAID卡（带2G缓存）,带iLo管理口，支持IPv6。</t>
  </si>
  <si>
    <t>2路20核，512GB内存，2×SSD＋2×SSD，2*双口25GE，带ilo管理口，支持ROCEv2，支持IPv6（网卡按实际需求配置），1块RAID卡（带2G缓存）,带iLo管理口，支持IPv6。</t>
  </si>
  <si>
    <t>2路20核，512GB内存，2×SSD＋12×960GB SSD，2*双口25GE，带ilo管理口，支持ROCEv2，支持IPv6（网卡按实际需求配置），1块RAID卡（带2G缓存）,带iLo管理口，支持IPv6。</t>
  </si>
  <si>
    <t>2路20核，512GB内存，2×SSD＋2×1.92TB SSD＋4×8TB SATA，1*双口GE+2*双口25GE，带ilo管理口，支持ROCEv2，支持IPv6（网卡按实际需求配置），1块RAID卡（带2G缓存）,带iLo管理口，支持IPv6。</t>
  </si>
  <si>
    <t>网络与服务器公式不同</t>
    <phoneticPr fontId="45" type="noConversion"/>
  </si>
  <si>
    <t>网络设备</t>
  </si>
  <si>
    <t>1</t>
  </si>
  <si>
    <t>核心交换机</t>
  </si>
  <si>
    <t>DCSW,单台3块18口100GE板卡（配置50个单模+4个多模光模块），1块48口10GE板卡（配24单模+24多模光模块）</t>
  </si>
  <si>
    <t>锐捷</t>
  </si>
  <si>
    <t>锐捷N18018-X</t>
  </si>
  <si>
    <t>RG-N18018-X</t>
  </si>
  <si>
    <t>20000</t>
    <phoneticPr fontId="45" type="noConversion"/>
  </si>
  <si>
    <t>5000W</t>
    <phoneticPr fontId="45" type="noConversion"/>
  </si>
  <si>
    <t>N18000-X_RGOS 11.3(1)B6P98S4</t>
  </si>
  <si>
    <t>N/A</t>
    <phoneticPr fontId="45" type="noConversion"/>
  </si>
  <si>
    <t>2</t>
  </si>
  <si>
    <t>25GE接入交换机</t>
    <phoneticPr fontId="45" type="noConversion"/>
  </si>
  <si>
    <t>25G接入交换机，单台配置：48×25GE光口（均多模）+6×100GE光口（均单模），支持堆叠，支持IPv6</t>
  </si>
  <si>
    <t>H3C LS-S6825-54HP</t>
    <phoneticPr fontId="45" type="noConversion"/>
  </si>
  <si>
    <t>S6825-54HF</t>
    <phoneticPr fontId="45" type="noConversion"/>
  </si>
  <si>
    <t>200W</t>
  </si>
  <si>
    <t>Version 7.1.070, Release 6635</t>
  </si>
  <si>
    <t>3</t>
  </si>
  <si>
    <t>管理汇聚交换机</t>
    <phoneticPr fontId="45" type="noConversion"/>
  </si>
  <si>
    <t>管理汇聚交换机：48×10GE 光口（10GE多模*24、10GE单模*16、GE多模*4、GE单模*4）＋6×40GE 光口（均多模），支持堆叠,支持IPv6</t>
  </si>
  <si>
    <t>H3C LS-S6900-54HQF-F</t>
  </si>
  <si>
    <t>S6900-54HQF-F</t>
  </si>
  <si>
    <t>Version 7.1.070, Release 2702</t>
  </si>
  <si>
    <t>4</t>
  </si>
  <si>
    <t>千兆带外管理交换机</t>
    <phoneticPr fontId="45" type="noConversion"/>
  </si>
  <si>
    <t>带外管理接入交换机，千兆：48×GE电口+4×10GE光口（均单模），支持堆叠，支持IPv6</t>
  </si>
  <si>
    <t>H3C S5554S-EI-D</t>
    <phoneticPr fontId="45" type="noConversion"/>
  </si>
  <si>
    <t>S5554S-EI-D</t>
    <phoneticPr fontId="45" type="noConversion"/>
  </si>
  <si>
    <t>100W</t>
  </si>
  <si>
    <t>Version 7.1.070, Release 1112</t>
  </si>
  <si>
    <t>5</t>
  </si>
  <si>
    <t>串口交换机</t>
    <phoneticPr fontId="45" type="noConversion"/>
  </si>
  <si>
    <t>支持console口管理，48个console端口（含端口转换模块），至少2个GE光口（单模）</t>
  </si>
  <si>
    <t>Avocent</t>
    <phoneticPr fontId="45" type="noConversion"/>
  </si>
  <si>
    <t>华讯ACS8000</t>
    <phoneticPr fontId="45" type="noConversion"/>
  </si>
  <si>
    <t>ACS8000</t>
  </si>
  <si>
    <t>2.20.1.5317+885+37+17</t>
    <phoneticPr fontId="45" type="noConversion"/>
  </si>
  <si>
    <t>6</t>
  </si>
  <si>
    <t>大客户接入交换机</t>
    <phoneticPr fontId="45" type="noConversion"/>
  </si>
  <si>
    <t>大客户接入交换机，单台配置：16*GE单模+24*10GE单模+8*10GE多模+6*40GE多模</t>
  </si>
  <si>
    <t>7</t>
  </si>
  <si>
    <t>安全接入交换机</t>
  </si>
  <si>
    <t>安全服务器接入交换机：36×10GE多模＋12×10GE单模+6×40GE 多模光口，支持堆叠,支持IPv6</t>
  </si>
  <si>
    <t>H3C LS-S6900-54HQF-F</t>
    <phoneticPr fontId="45" type="noConversion"/>
  </si>
  <si>
    <t>8</t>
  </si>
  <si>
    <t>下一代防火墙</t>
  </si>
  <si>
    <t>网络层吞吐量：120G；应用层吞吐量：80G；IPS吞吐量：30G；防病毒吞吐量：40G；全威胁吞吐量：25G；并发连接数：1000万；HTTP新建连接数：120万；产品包含三年原厂服务，包含IPS,WAF,AV 杀毒，防火墙功能。</t>
  </si>
  <si>
    <t>奇安信</t>
    <phoneticPr fontId="45" type="noConversion"/>
  </si>
  <si>
    <t>NSG8000</t>
    <phoneticPr fontId="45" type="noConversion"/>
  </si>
  <si>
    <t>NSG8000</t>
  </si>
  <si>
    <t>760W</t>
  </si>
  <si>
    <t>V3.6.6.0(-6.1.13.156124)</t>
  </si>
  <si>
    <t>SNMP/NTP-1</t>
  </si>
  <si>
    <t>SNMP/NTP-2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</si>
  <si>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</si>
  <si>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</si>
  <si>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</si>
  <si>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</si>
  <si>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</si>
  <si>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</si>
  <si>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</si>
  <si>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</si>
  <si>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</si>
  <si>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</si>
  <si>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</si>
  <si>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</si>
  <si>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</si>
  <si>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</si>
  <si>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</si>
  <si>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</si>
  <si>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</si>
  <si>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</si>
  <si>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</si>
  <si>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</si>
  <si>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</si>
  <si>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</si>
  <si>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</si>
  <si>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</si>
  <si>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</si>
  <si>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</si>
  <si>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</si>
  <si>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</si>
  <si>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</si>
  <si>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</si>
  <si>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</si>
  <si>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</si>
  <si>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</si>
  <si>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</si>
  <si>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</si>
  <si>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</si>
  <si>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</si>
  <si>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</si>
  <si>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</si>
  <si>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</si>
  <si>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</si>
  <si>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</si>
  <si>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</si>
  <si>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</si>
  <si>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</si>
  <si>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</si>
  <si>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</si>
  <si>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</si>
  <si>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</si>
  <si>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</si>
  <si>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</si>
  <si>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</si>
  <si>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</si>
  <si>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</si>
  <si>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</si>
  <si>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</si>
  <si>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</si>
  <si>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</si>
  <si>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</si>
  <si>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</si>
  <si>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</si>
  <si>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</si>
  <si>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</si>
  <si>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</si>
  <si>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</si>
  <si>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</si>
  <si>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</si>
  <si>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</si>
  <si>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</si>
  <si>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t>中兴</t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</si>
  <si>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</si>
  <si>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</si>
  <si>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曙光</t>
  </si>
  <si>
    <r>
      <t>SNMP版本：v1
超长口令：关闭
只读团体名：</t>
    </r>
    <r>
      <rPr>
        <b/>
        <sz val="11"/>
        <rFont val="宋体"/>
        <family val="3"/>
        <charset val="134"/>
      </rPr>
      <t>yundiao*&amp;COC2016</t>
    </r>
  </si>
  <si>
    <r>
      <t>端口UDP 5005 （不支持5005的发送至默认的162端口）
Trap版本：使用v1
团体名：</t>
    </r>
    <r>
      <rPr>
        <b/>
        <sz val="11"/>
        <rFont val="宋体"/>
        <family val="3"/>
        <charset val="134"/>
      </rPr>
      <t>yundiao*&amp;COC2016</t>
    </r>
    <r>
      <rPr>
        <sz val="11"/>
        <rFont val="宋体"/>
        <family val="3"/>
        <charset val="134"/>
      </rPr>
      <t xml:space="preserve">
告警级别：信息及其以上</t>
    </r>
    <phoneticPr fontId="45" type="noConversion"/>
  </si>
  <si>
    <t>系统名称</t>
    <phoneticPr fontId="45" type="noConversion"/>
  </si>
  <si>
    <t>设备标签</t>
    <phoneticPr fontId="45" type="noConversion"/>
  </si>
  <si>
    <t>对应设备清单-配对列</t>
    <phoneticPr fontId="45" type="noConversion"/>
  </si>
  <si>
    <t>堆叠后名称/M-LAG（逻辑名称）</t>
  </si>
  <si>
    <t>型号</t>
    <phoneticPr fontId="45" type="noConversion"/>
  </si>
  <si>
    <t>设备序列号</t>
  </si>
  <si>
    <t>网管网vlan</t>
  </si>
  <si>
    <t>网管网（包括iLO、ipmi）</t>
    <phoneticPr fontId="45" type="noConversion"/>
  </si>
  <si>
    <t>掩码</t>
  </si>
  <si>
    <t>网关</t>
  </si>
  <si>
    <t>U位置</t>
  </si>
  <si>
    <t>机架</t>
    <phoneticPr fontId="45" type="noConversion"/>
  </si>
  <si>
    <t>设备高度</t>
    <phoneticPr fontId="45" type="noConversion"/>
  </si>
  <si>
    <t>角色</t>
    <phoneticPr fontId="45" type="noConversion"/>
  </si>
  <si>
    <t>堆叠/M-LAG/热备</t>
    <phoneticPr fontId="45" type="noConversion"/>
  </si>
  <si>
    <t>备注（如有分区域需添加）</t>
    <phoneticPr fontId="45" type="noConversion"/>
  </si>
  <si>
    <t>管理汇聚交换机-1</t>
  </si>
  <si>
    <t>QHHD-101-HH01-02A-HSW-H6900-01U42</t>
  </si>
  <si>
    <t>210235A3PMH2250CG006</t>
  </si>
  <si>
    <t>2160</t>
  </si>
  <si>
    <t>10.16.157.126</t>
  </si>
  <si>
    <t>255.255.255.128</t>
  </si>
  <si>
    <t>堆叠1</t>
  </si>
  <si>
    <t>管理汇聚交换机-2</t>
  </si>
  <si>
    <t>QHHD-101-HH01-03A-HSW-H6900-01U42</t>
  </si>
  <si>
    <t>210235A3PMH2250CG00D</t>
  </si>
  <si>
    <t>堆叠2</t>
    <phoneticPr fontId="45" type="noConversion"/>
  </si>
  <si>
    <t>核心交换机-1</t>
  </si>
  <si>
    <t>QHHD-101-HH01-01A-CSW-RGN18018-21U03</t>
  </si>
  <si>
    <t>G1R4172000201</t>
  </si>
  <si>
    <t>10.16.157.11</t>
  </si>
  <si>
    <t>核心交换机-2</t>
  </si>
  <si>
    <t>QHHD-101-HH02-01A-CSW-RGN18018-21U03</t>
  </si>
  <si>
    <t>G1R31TX00058B</t>
  </si>
  <si>
    <t>10.16.157.12</t>
  </si>
  <si>
    <t>下一代防火墙-1</t>
    <phoneticPr fontId="45" type="noConversion"/>
  </si>
  <si>
    <t>QHHD-101-HH01-02A-CFW-NSG8000-03U33</t>
  </si>
  <si>
    <t>EC30000134</t>
  </si>
  <si>
    <t>10.16.157.13</t>
  </si>
  <si>
    <t>H1</t>
  </si>
  <si>
    <t>下一代防火墙-2</t>
  </si>
  <si>
    <t>QHHD-101-HH01-03A-CFW-NSG8000-03U33</t>
  </si>
  <si>
    <t>EC30000133</t>
  </si>
  <si>
    <t>10.16.157.14</t>
  </si>
  <si>
    <t>H2</t>
  </si>
  <si>
    <t>大客户接入交换机-1</t>
  </si>
  <si>
    <t>QHHD-101-HH01-08A-ASW-H6900-01U45</t>
  </si>
  <si>
    <t>210235A3PMH2250CG01C</t>
  </si>
  <si>
    <t>10.16.157.15</t>
  </si>
  <si>
    <t>大客户接入交换机-2</t>
  </si>
  <si>
    <t>QHHD-101-HH01-09A-ASW-H6900-01U45</t>
  </si>
  <si>
    <t>210235A3PMH2250CG014</t>
  </si>
  <si>
    <t>25GE接入交换机-1</t>
    <phoneticPr fontId="45" type="noConversion"/>
  </si>
  <si>
    <t>QHHD-101-HH01-02A-ASW-H6825-01U45</t>
  </si>
  <si>
    <t>H3C LS-S6825-54HP</t>
  </si>
  <si>
    <t>210235A2LJH2250C003Q</t>
  </si>
  <si>
    <t>10.16.157.16</t>
  </si>
  <si>
    <t>25GE接入交换机-2</t>
  </si>
  <si>
    <t>QHHD-101-HH01-03A-ASW-H6825-01U45</t>
  </si>
  <si>
    <t>210235A2LJH2250C005K</t>
  </si>
  <si>
    <t>25GE接入交换机-3</t>
  </si>
  <si>
    <t>QHHD-101-HH01-04A-ASW-H6825-01U45</t>
  </si>
  <si>
    <t>210235A2LJH2250C006S</t>
  </si>
  <si>
    <t>10.16.157.17</t>
  </si>
  <si>
    <t>25GE接入交换机-4</t>
  </si>
  <si>
    <t>QHHD-101-HH01-05A-ASW-H6825-01U45</t>
  </si>
  <si>
    <t>210235A2LJH2250C002J</t>
  </si>
  <si>
    <t>堆叠2</t>
  </si>
  <si>
    <t>25GE接入交换机-5</t>
  </si>
  <si>
    <t>QHHD-101-HH01-04A-ASW-H6825-01U42</t>
  </si>
  <si>
    <t>210235A2LJH2250C001V</t>
  </si>
  <si>
    <t>10.16.157.18</t>
  </si>
  <si>
    <t>25GE接入交换机-6</t>
  </si>
  <si>
    <t>QHHD-101-HH01-05A-ASW-H6825-01U42</t>
  </si>
  <si>
    <t>210235A2LJH2250C0069</t>
  </si>
  <si>
    <t>25GE接入交换机-7</t>
  </si>
  <si>
    <t>QHHD-101-HH01-06A-ASW-H6825-01U45</t>
  </si>
  <si>
    <t>210235A2LJH2250C007G</t>
  </si>
  <si>
    <t>10.16.157.19</t>
  </si>
  <si>
    <t>25GE接入交换机-8</t>
  </si>
  <si>
    <t>QHHD-101-HH01-07A-ASW-H6825-01U45</t>
  </si>
  <si>
    <t>210235A2LJH2250C006Z</t>
  </si>
  <si>
    <t>25GE接入交换机-9</t>
  </si>
  <si>
    <t>QHHD-101-HH01-10A-ASW-H6825-01U45</t>
  </si>
  <si>
    <t>210235A2LJH2250C006H</t>
  </si>
  <si>
    <t>10.16.157.20</t>
  </si>
  <si>
    <t>25GE接入交换机-10</t>
  </si>
  <si>
    <t>QHHD-101-HH01-11A-ASW-H6825-01U45</t>
  </si>
  <si>
    <t>210235A2LJH2250C004P</t>
  </si>
  <si>
    <t>25GE接入交换机-11</t>
  </si>
  <si>
    <t>QHHD-101-HH01-10A-ASW-H6825-01U42</t>
  </si>
  <si>
    <t>210235A2LJH2250C0072</t>
  </si>
  <si>
    <t>10.16.157.21</t>
  </si>
  <si>
    <t>25GE接入交换机-12</t>
  </si>
  <si>
    <t>QHHD-101-HH01-11A-ASW-H6825-01U42</t>
  </si>
  <si>
    <t>210235A2LJH2250C002H</t>
  </si>
  <si>
    <t>25GE接入交换机-13</t>
  </si>
  <si>
    <t>QHHD-101-HH02-12A-ASW-H6825-01U45</t>
  </si>
  <si>
    <t>210235A2LJH2250C0087</t>
  </si>
  <si>
    <t>10.16.157.22</t>
  </si>
  <si>
    <t>25GE接入交换机-14</t>
  </si>
  <si>
    <t>QHHD-101-HH02-11A-ASW-H6825-01U45</t>
  </si>
  <si>
    <t>210235A2LJH2250C00C5</t>
  </si>
  <si>
    <t>25GE接入交换机-15</t>
  </si>
  <si>
    <t>QHHD-101-HH02-10A-ASW-H6825-01U45</t>
  </si>
  <si>
    <t>210235A2LJH2250C00B2</t>
  </si>
  <si>
    <t>10.16.157.23</t>
  </si>
  <si>
    <t>25GE接入交换机-16</t>
  </si>
  <si>
    <t>QHHD-101-HH02-09A-ASW-H6825-01U45</t>
  </si>
  <si>
    <t>210235A2LJH2250C0088</t>
  </si>
  <si>
    <t>25GE接入交换机-17</t>
  </si>
  <si>
    <t>QHHD-101-HH02-08A-ASW-H6825-01U45</t>
  </si>
  <si>
    <t>210235A2LJH2250C005V</t>
  </si>
  <si>
    <t>10.16.157.24</t>
  </si>
  <si>
    <t>25GE接入交换机-18</t>
  </si>
  <si>
    <t>QHHD-101-HH02-07A-ASW-H6825-01U45</t>
  </si>
  <si>
    <t>210235A2LJH2250C002R</t>
  </si>
  <si>
    <t>25GE接入交换机-19</t>
  </si>
  <si>
    <t>QHHD-101-HH02-05A-ASW-H6825-01U45</t>
  </si>
  <si>
    <t>210235A2LJH2250C006F</t>
  </si>
  <si>
    <t>10.16.157.25</t>
  </si>
  <si>
    <t>25GE接入交换机-20</t>
  </si>
  <si>
    <t>QHHD-101-HH02-04A-ASW-H6825-01U45</t>
  </si>
  <si>
    <t>210235A2LJH2250C004Q</t>
  </si>
  <si>
    <t>25GE接入交换机-21</t>
  </si>
  <si>
    <t>QHHD-101-HH03-01A-ASW-H6825-01U45</t>
  </si>
  <si>
    <t>210235A2LJH2250C00C9</t>
  </si>
  <si>
    <t>10.16.157.26</t>
  </si>
  <si>
    <t>25GE接入交换机-22</t>
  </si>
  <si>
    <t>QHHD-101-HH03-02A-ASW-H6825-01U45</t>
  </si>
  <si>
    <t>210235A2LJH2250C001K</t>
  </si>
  <si>
    <t>25GE接入交换机-23</t>
  </si>
  <si>
    <t>QHHD-101-HH03-04A-ASW-H6825-01U45</t>
  </si>
  <si>
    <t xml:space="preserve"> 210235A2LJH2250C003H</t>
  </si>
  <si>
    <t>10.16.157.27</t>
  </si>
  <si>
    <t>25GE接入交换机-24</t>
  </si>
  <si>
    <t>QHHD-101-HH03-05A-ASW-H6825-01U45</t>
  </si>
  <si>
    <t>210235A2LJH2250C005Q</t>
  </si>
  <si>
    <t>25GE接入交换机-25</t>
  </si>
  <si>
    <t>QHHD-101-HH03-06A-ASW-H6825-01U45</t>
  </si>
  <si>
    <t>210235A2LJH2250C007Y</t>
  </si>
  <si>
    <t>10.16.157.28</t>
  </si>
  <si>
    <t>25GE接入交换机-26</t>
  </si>
  <si>
    <t>QHHD-101-HH03-07A-ASW-H6825-01U45</t>
  </si>
  <si>
    <t>210235A2LJH2250C005N</t>
  </si>
  <si>
    <t>25GE接入交换机-27</t>
  </si>
  <si>
    <t>QHHD-101-HH03-08A-ASW-H6825-01U45</t>
  </si>
  <si>
    <t>210235A2LJH2250C0047</t>
  </si>
  <si>
    <t>10.16.157.29</t>
  </si>
  <si>
    <t>25GE接入交换机-28</t>
  </si>
  <si>
    <t>QHHD-101-HH03-09A-ASW-H6825-01U45</t>
  </si>
  <si>
    <t>210235A2LJH2250C0025</t>
  </si>
  <si>
    <t>25GE接入交换机-29</t>
  </si>
  <si>
    <t>QHHD-101-HH03-10A-ASW-H6825-01U45</t>
  </si>
  <si>
    <t>210235A2LJH2250C009G</t>
  </si>
  <si>
    <t>10.16.157.30</t>
  </si>
  <si>
    <t>25GE接入交换机-30</t>
  </si>
  <si>
    <t>QHHD-101-HH03-11A-ASW-H6825-01U45</t>
  </si>
  <si>
    <t>210235A2LJH2250C0068</t>
  </si>
  <si>
    <t>安全接入交换机-1</t>
    <phoneticPr fontId="45" type="noConversion"/>
  </si>
  <si>
    <t>QHHD-101-HH01-08A-ASW-H6900-01U42</t>
  </si>
  <si>
    <t>210235A3PMH2250CG01J</t>
  </si>
  <si>
    <t>10.16.157.31</t>
  </si>
  <si>
    <t>安全接入交换机-2</t>
  </si>
  <si>
    <t>QHHD-101-HH01-09A-ASW-H6900-01U42</t>
  </si>
  <si>
    <t>210235A3PMH2250CG00J</t>
  </si>
  <si>
    <t>千兆带外管理交换机-1</t>
    <phoneticPr fontId="45" type="noConversion"/>
  </si>
  <si>
    <t>QHHD-101-HH01-02A-MSW-H5554-01U39</t>
  </si>
  <si>
    <t>H3C S5554S-EI-D</t>
  </si>
  <si>
    <t>219801A2MK9225Q000BM</t>
  </si>
  <si>
    <t>10.16.157.32</t>
  </si>
  <si>
    <t>独立</t>
    <phoneticPr fontId="45" type="noConversion"/>
  </si>
  <si>
    <t>千兆带外管理交换机-2</t>
  </si>
  <si>
    <t>QHHD-101-HH01-06A-MSW-H5554-01U42</t>
  </si>
  <si>
    <t>219801A2MK9225Q000BR</t>
  </si>
  <si>
    <t>10.16.157.33</t>
  </si>
  <si>
    <t>千兆带外管理交换机-3</t>
  </si>
  <si>
    <t>QHHD-101-HH01-08A-MSW-H5554-01U39</t>
  </si>
  <si>
    <t>219801A2MK9225Q000BN</t>
  </si>
  <si>
    <t>10.16.157.34</t>
  </si>
  <si>
    <t>千兆带外管理交换机-4</t>
  </si>
  <si>
    <t>QHHD-101-HH02-10A-MSW-H5554-01U42</t>
  </si>
  <si>
    <t>219801A2MK9225Q000BW</t>
  </si>
  <si>
    <t>10.16.157.35</t>
  </si>
  <si>
    <t>千兆带外管理交换机-5</t>
  </si>
  <si>
    <t>QHHD-101-HH02-03A-MSW-H5554-01U45</t>
  </si>
  <si>
    <t>219801A2MK9225Q000BB</t>
  </si>
  <si>
    <t>10.16.157.36</t>
  </si>
  <si>
    <t>千兆带外管理交换机-6</t>
  </si>
  <si>
    <t>QHHD-101-HH03-05A-MSW-H5554-01U42</t>
  </si>
  <si>
    <t>219801A2MK9225Q000BY</t>
  </si>
  <si>
    <t>10.16.157.37</t>
  </si>
  <si>
    <t>千兆带外管理交换机-7</t>
  </si>
  <si>
    <t>QHHD-101-HH03-09A-MSW-H5554-01U42</t>
  </si>
  <si>
    <t>219801A2MK9225Q000BG</t>
  </si>
  <si>
    <t>10.16.157.38</t>
  </si>
  <si>
    <t>串口交换机-1</t>
  </si>
  <si>
    <t>QHHD-101-HH01-03A-SSW-ACS8K-01U39</t>
  </si>
  <si>
    <t>华讯ACS8000</t>
  </si>
  <si>
    <t>未到货</t>
    <phoneticPr fontId="45" type="noConversion"/>
  </si>
  <si>
    <t>10.16.157.39</t>
  </si>
  <si>
    <t>串口交换机-2</t>
  </si>
  <si>
    <t>QHHD-101-HH02-06A-SSW-ACS8K-01U45</t>
  </si>
  <si>
    <t>10.16.157.40</t>
  </si>
  <si>
    <t>串口交换机-3</t>
  </si>
  <si>
    <t>QHHD-101-HH03-07A-SSW-ACS8K-01U42</t>
  </si>
  <si>
    <t>10.16.157.41</t>
  </si>
  <si>
    <t>系统名称</t>
  </si>
  <si>
    <t>对应设备清单-配对列</t>
  </si>
  <si>
    <t>设备序列号</t>
    <phoneticPr fontId="45" type="noConversion"/>
  </si>
  <si>
    <t>业务网管VLAN</t>
  </si>
  <si>
    <t>业务网管IP</t>
    <phoneticPr fontId="45" type="noConversion"/>
  </si>
  <si>
    <t>业务网管掩码</t>
    <phoneticPr fontId="45" type="noConversion"/>
  </si>
  <si>
    <t>业务网管网关</t>
  </si>
  <si>
    <t>网关</t>
    <phoneticPr fontId="45" type="noConversion"/>
  </si>
  <si>
    <t>硬盘信息</t>
  </si>
  <si>
    <t>网卡信息</t>
  </si>
  <si>
    <t>raid</t>
  </si>
  <si>
    <t>操作系统
用户名/密码</t>
  </si>
  <si>
    <t>设备高度</t>
  </si>
  <si>
    <t>角色</t>
  </si>
  <si>
    <t>标准型存储服务器-1</t>
  </si>
  <si>
    <t>QHHD-101-HH02-05A-SEV-R4300-04U09</t>
  </si>
  <si>
    <t>H3C R4300G3</t>
    <phoneticPr fontId="45" type="noConversion"/>
  </si>
  <si>
    <t>210235A3THH224001052</t>
  </si>
  <si>
    <t>10.94.128.1</t>
  </si>
  <si>
    <t>10.94.128.126</t>
  </si>
  <si>
    <t>10.16.218.11</t>
  </si>
  <si>
    <t>255.255.255.0</t>
  </si>
  <si>
    <t>10.16.218.254</t>
  </si>
  <si>
    <t>2块SSD系统盘raid1</t>
  </si>
  <si>
    <t>root/ctyun@123</t>
    <phoneticPr fontId="45" type="noConversion"/>
  </si>
  <si>
    <t>存储</t>
  </si>
  <si>
    <t>标准型存储服务器-2</t>
  </si>
  <si>
    <t>QHHD-101-HH02-05A-SEV-R4300-04U14</t>
  </si>
  <si>
    <t>210235A3THH224001047</t>
  </si>
  <si>
    <t>10.94.128.2</t>
  </si>
  <si>
    <t>10.16.218.12</t>
  </si>
  <si>
    <t>标准型存储服务器-3</t>
  </si>
  <si>
    <t>QHHD-101-HH02-05A-SEV-R4300-04U19</t>
  </si>
  <si>
    <t>210235A3THH224001217</t>
  </si>
  <si>
    <t>10.94.128.3</t>
  </si>
  <si>
    <t>10.16.218.13</t>
  </si>
  <si>
    <t>标准型存储服务器-4</t>
  </si>
  <si>
    <t>QHHD-101-HH02-05A-SEV-R4300-04U24</t>
  </si>
  <si>
    <t>210235A3THH224001028</t>
  </si>
  <si>
    <t>10.94.128.4</t>
  </si>
  <si>
    <t>10.16.218.14</t>
  </si>
  <si>
    <t>标准型存储服务器-5</t>
  </si>
  <si>
    <t>QHHD-101-HH02-04A-SEV-R4300-04U03</t>
  </si>
  <si>
    <t>210235A3THH224001138</t>
  </si>
  <si>
    <t>10.94.128.5</t>
  </si>
  <si>
    <t>10.16.218.15</t>
  </si>
  <si>
    <t>标准型存储服务器-6</t>
  </si>
  <si>
    <t>QHHD-101-HH02-04A-SEV-R4300-04U08</t>
  </si>
  <si>
    <t>210235A3THH224001025</t>
  </si>
  <si>
    <t>10.94.128.6</t>
  </si>
  <si>
    <t>10.16.218.16</t>
  </si>
  <si>
    <t>标准型存储服务器-7</t>
  </si>
  <si>
    <t>QHHD-101-HH02-04A-SEV-R4300-04U13</t>
  </si>
  <si>
    <t>210235A3THH224001129</t>
  </si>
  <si>
    <t>10.94.128.7</t>
  </si>
  <si>
    <t>10.16.218.17</t>
  </si>
  <si>
    <t>标准型存储服务器-8</t>
  </si>
  <si>
    <t>QHHD-101-HH02-04A-SEV-R4300-04U18</t>
  </si>
  <si>
    <t>210235A3THH224001099</t>
  </si>
  <si>
    <t>10.94.128.8</t>
  </si>
  <si>
    <t>10.16.218.18</t>
  </si>
  <si>
    <t>标准型存储服务器-9</t>
  </si>
  <si>
    <t>QHHD-101-HH02-04A-SEV-R4300-04U23</t>
  </si>
  <si>
    <t>210235A3THH224001073</t>
  </si>
  <si>
    <t>10.94.128.9</t>
  </si>
  <si>
    <t>10.16.218.19</t>
  </si>
  <si>
    <t>标准型存储服务器-10</t>
  </si>
  <si>
    <t>QHHD-101-HH02-04A-SEV-R4300-04U28</t>
  </si>
  <si>
    <t>210235A3THH224001032</t>
  </si>
  <si>
    <t>10.94.128.10</t>
  </si>
  <si>
    <t>10.16.218.20</t>
  </si>
  <si>
    <t>标准型存储服务器-11</t>
  </si>
  <si>
    <t>QHHD-101-HH02-03A-SEV-R4300-04U03</t>
  </si>
  <si>
    <t>210235A3THH224001196</t>
  </si>
  <si>
    <t>10.94.128.11</t>
  </si>
  <si>
    <t>10.16.218.21</t>
  </si>
  <si>
    <t>标准型存储服务器-12</t>
  </si>
  <si>
    <t>QHHD-101-HH02-03A-SEV-R4300-04U08</t>
  </si>
  <si>
    <t>210235A3TH6224VM006G</t>
  </si>
  <si>
    <t>10.94.128.12</t>
  </si>
  <si>
    <t>10.16.218.22</t>
  </si>
  <si>
    <t>标准型存储服务器-13</t>
  </si>
  <si>
    <t>QHHD-101-HH02-03A-SEV-R4300-04U13</t>
  </si>
  <si>
    <t>210235A3THH224001048</t>
  </si>
  <si>
    <t>10.94.128.13</t>
  </si>
  <si>
    <t>10.16.218.23</t>
  </si>
  <si>
    <t>标准型存储服务器-14</t>
  </si>
  <si>
    <t>QHHD-101-HH02-03A-SEV-R4300-04U18</t>
  </si>
  <si>
    <t>210235A3THH224001058</t>
  </si>
  <si>
    <t>10.94.128.14</t>
  </si>
  <si>
    <t>10.16.218.24</t>
  </si>
  <si>
    <t>标准型存储服务器-15</t>
  </si>
  <si>
    <t>QHHD-101-HH02-03A-SEV-R4300-04U23</t>
  </si>
  <si>
    <t>210235A3THH224001036</t>
  </si>
  <si>
    <t>10.94.128.15</t>
  </si>
  <si>
    <t>10.16.218.25</t>
  </si>
  <si>
    <t>标准型存储服务器-16</t>
  </si>
  <si>
    <t>QHHD-101-HH02-03A-SEV-R4300-04U28</t>
  </si>
  <si>
    <t>210235A3THH224001133</t>
  </si>
  <si>
    <t>10.94.128.16</t>
  </si>
  <si>
    <t>10.16.218.26</t>
  </si>
  <si>
    <t>标准型存储服务器-17</t>
  </si>
  <si>
    <t>QHHD-101-HH02-02A-SEV-R4300-04U03</t>
  </si>
  <si>
    <t>210235A3THH224001033</t>
  </si>
  <si>
    <t>10.94.128.17</t>
  </si>
  <si>
    <t>10.16.218.27</t>
  </si>
  <si>
    <t>标准型存储服务器-18</t>
  </si>
  <si>
    <t>QHHD-101-HH02-02A-SEV-R4300-04U08</t>
  </si>
  <si>
    <t>210235A3THH224001166</t>
  </si>
  <si>
    <t>10.94.128.18</t>
  </si>
  <si>
    <t>10.16.218.28</t>
  </si>
  <si>
    <t>标准型存储服务器-19</t>
  </si>
  <si>
    <t>QHHD-101-HH02-02A-SEV-R4300-04U13</t>
  </si>
  <si>
    <t>210235A3THH224001096</t>
  </si>
  <si>
    <t>10.94.128.19</t>
  </si>
  <si>
    <t>10.16.218.29</t>
  </si>
  <si>
    <t>标准型存储服务器-20</t>
  </si>
  <si>
    <t>QHHD-101-HH02-02A-SEV-R4300-04U18</t>
  </si>
  <si>
    <t>210235A3TH6224VM006C</t>
  </si>
  <si>
    <t>10.94.128.20</t>
  </si>
  <si>
    <t>10.16.218.30</t>
  </si>
  <si>
    <t>标准型存储服务器-21</t>
  </si>
  <si>
    <t>QHHD-101-HH02-02A-SEV-R4300-04U23</t>
  </si>
  <si>
    <t>210235A3THH224001149</t>
  </si>
  <si>
    <t>10.94.128.21</t>
  </si>
  <si>
    <t>10.16.218.31</t>
  </si>
  <si>
    <t>标准型存储服务器-22</t>
  </si>
  <si>
    <t>QHHD-101-HH02-02A-SEV-R4300-04U28</t>
  </si>
  <si>
    <t>210235A3THH224001097</t>
  </si>
  <si>
    <t>10.94.128.22</t>
  </si>
  <si>
    <t>10.16.218.32</t>
  </si>
  <si>
    <t>标准型存储服务器-23</t>
  </si>
  <si>
    <t>QHHD-101-HH03-01A-SEV-R4300-04U03</t>
  </si>
  <si>
    <t>210235A3THH224001115</t>
  </si>
  <si>
    <t>10.94.128.23</t>
  </si>
  <si>
    <t>10.16.218.33</t>
  </si>
  <si>
    <t>标准型存储服务器-24</t>
  </si>
  <si>
    <t>QHHD-101-HH03-01A-SEV-R4300-04U08</t>
  </si>
  <si>
    <t>210235A3THH224001219</t>
  </si>
  <si>
    <t>10.94.128.24</t>
  </si>
  <si>
    <t>10.16.218.34</t>
  </si>
  <si>
    <t>标准型存储服务器-25</t>
  </si>
  <si>
    <t>QHHD-101-HH03-01A-SEV-R4300-04U13</t>
  </si>
  <si>
    <t>210235A3THH224001026</t>
  </si>
  <si>
    <t>10.94.128.25</t>
  </si>
  <si>
    <t>10.16.218.35</t>
  </si>
  <si>
    <t>标准型存储服务器-26</t>
  </si>
  <si>
    <t>QHHD-101-HH03-01A-SEV-R4300-04U18</t>
  </si>
  <si>
    <t>210235A3THH224001222</t>
  </si>
  <si>
    <t>10.94.128.26</t>
  </si>
  <si>
    <t>10.16.218.36</t>
  </si>
  <si>
    <t>标准型存储服务器-27</t>
  </si>
  <si>
    <t>QHHD-101-HH03-01A-SEV-R4300-04U23</t>
  </si>
  <si>
    <t>210235A3TH6224VM0056</t>
  </si>
  <si>
    <t>10.94.128.27</t>
  </si>
  <si>
    <t>10.16.218.37</t>
  </si>
  <si>
    <t>标准型存储服务器-28</t>
  </si>
  <si>
    <t>QHHD-101-HH03-01A-SEV-R4300-04U28</t>
  </si>
  <si>
    <t>210235A3THH224001024</t>
  </si>
  <si>
    <t>10.94.128.28</t>
  </si>
  <si>
    <t>10.16.218.38</t>
  </si>
  <si>
    <t>标准型存储服务器-29</t>
  </si>
  <si>
    <t>QHHD-101-HH03-02A-SEV-R4300-04U03</t>
  </si>
  <si>
    <t>210235A3THH224001116</t>
  </si>
  <si>
    <t>10.94.128.29</t>
  </si>
  <si>
    <t>10.16.218.39</t>
  </si>
  <si>
    <t>标准型存储服务器-30</t>
  </si>
  <si>
    <t>QHHD-101-HH03-02A-SEV-R4300-04U08</t>
  </si>
  <si>
    <t>210235A3THH224001164</t>
  </si>
  <si>
    <t>10.94.128.30</t>
  </si>
  <si>
    <t>10.16.218.40</t>
  </si>
  <si>
    <t>标准型存储服务器-31</t>
  </si>
  <si>
    <t>QHHD-101-HH03-02A-SEV-R4300-04U13</t>
  </si>
  <si>
    <t>210235A3THH224001136</t>
  </si>
  <si>
    <t>10.94.128.31</t>
  </si>
  <si>
    <t>10.16.218.41</t>
  </si>
  <si>
    <t>标准型存储服务器-32</t>
  </si>
  <si>
    <t>QHHD-101-HH03-02A-SEV-R4300-04U18</t>
  </si>
  <si>
    <t>210235A3THH224001081</t>
  </si>
  <si>
    <t>10.94.128.32</t>
  </si>
  <si>
    <t>10.16.218.42</t>
  </si>
  <si>
    <t>标准型存储服务器-33</t>
  </si>
  <si>
    <t>QHHD-101-HH03-02A-SEV-R4300-04U23</t>
  </si>
  <si>
    <t>210235A3THH224001148</t>
  </si>
  <si>
    <t>10.94.128.33</t>
  </si>
  <si>
    <t>10.16.218.43</t>
  </si>
  <si>
    <t>标准型存储服务器-34</t>
  </si>
  <si>
    <t>QHHD-101-HH03-02A-SEV-R4300-04U28</t>
  </si>
  <si>
    <t>210235A3THH224001027</t>
  </si>
  <si>
    <t>10.94.128.34</t>
  </si>
  <si>
    <t>10.16.218.44</t>
  </si>
  <si>
    <t>标准型存储服务器-35</t>
  </si>
  <si>
    <t>QHHD-101-HH03-03A-SEV-R4300-04U03</t>
  </si>
  <si>
    <t>210235A3THH224001100</t>
  </si>
  <si>
    <t>10.94.128.35</t>
  </si>
  <si>
    <t>10.16.218.45</t>
  </si>
  <si>
    <t>标准型存储服务器-36</t>
  </si>
  <si>
    <t>QHHD-101-HH03-03A-SEV-R4300-04U08</t>
  </si>
  <si>
    <t>210235A3TH6224VM0031</t>
  </si>
  <si>
    <t>10.94.128.36</t>
  </si>
  <si>
    <t>10.16.218.46</t>
  </si>
  <si>
    <t>标准型存储服务器-37</t>
  </si>
  <si>
    <t>QHHD-101-HH03-03A-SEV-NF5466M6-04U13</t>
  </si>
  <si>
    <t>浪潮 NF5466M6</t>
    <phoneticPr fontId="45" type="noConversion"/>
  </si>
  <si>
    <t>21A555482</t>
  </si>
  <si>
    <t>10.94.128.37</t>
  </si>
  <si>
    <t>10.16.218.47</t>
  </si>
  <si>
    <t>标准型存储服务器-38</t>
  </si>
  <si>
    <t>QHHD-101-HH03-03A-SEV-NF5466M6-04U18</t>
  </si>
  <si>
    <t>21A555500</t>
  </si>
  <si>
    <t>10.94.128.38</t>
  </si>
  <si>
    <t>10.16.218.48</t>
  </si>
  <si>
    <t>标准型存储服务器-39</t>
  </si>
  <si>
    <t>QHHD-101-HH03-03A-SEV-NF5466M6-04U23</t>
  </si>
  <si>
    <t>21A552902</t>
  </si>
  <si>
    <t>10.94.128.39</t>
  </si>
  <si>
    <t>10.16.218.49</t>
  </si>
  <si>
    <t>标准型存储服务器-40</t>
  </si>
  <si>
    <t>QHHD-101-HH03-03A-SEV-NF5466M6-04U28</t>
  </si>
  <si>
    <t>21A555499</t>
  </si>
  <si>
    <t>10.94.128.40</t>
  </si>
  <si>
    <t>10.16.218.50</t>
  </si>
  <si>
    <t>标准型存储服务器-41</t>
  </si>
  <si>
    <t>QHHD-101-HH03-04A-SEV-NF5466M6-04U03</t>
  </si>
  <si>
    <t>21A552858</t>
  </si>
  <si>
    <t>10.94.128.41</t>
  </si>
  <si>
    <t>10.16.218.51</t>
  </si>
  <si>
    <t>标准型存储服务器-42</t>
  </si>
  <si>
    <t>QHHD-101-HH03-04A-SEV-NF5466M6-04U08</t>
  </si>
  <si>
    <t>21A555470</t>
  </si>
  <si>
    <t>10.94.128.42</t>
  </si>
  <si>
    <t>10.16.218.52</t>
  </si>
  <si>
    <t>标准型存储服务器-43</t>
  </si>
  <si>
    <t>QHHD-101-HH03-04A-SEV-NF5466M6-04U13</t>
  </si>
  <si>
    <t>21A552895</t>
  </si>
  <si>
    <t>10.94.128.43</t>
  </si>
  <si>
    <t>10.16.218.53</t>
  </si>
  <si>
    <t>标准型存储服务器-44</t>
  </si>
  <si>
    <t>QHHD-101-HH03-04A-SEV-NF5466M6-04U18</t>
  </si>
  <si>
    <t>21A552972</t>
  </si>
  <si>
    <t>10.94.128.44</t>
  </si>
  <si>
    <t>10.16.218.54</t>
  </si>
  <si>
    <t>标准型存储服务器-45</t>
  </si>
  <si>
    <t>QHHD-101-HH03-04A-SEV-NF5466M6-04U23</t>
  </si>
  <si>
    <t>21A552946</t>
  </si>
  <si>
    <t>10.94.128.45</t>
  </si>
  <si>
    <t>10.16.218.55</t>
  </si>
  <si>
    <t>标准型存储服务器-46</t>
  </si>
  <si>
    <t>QHHD-101-HH03-04A-SEV-NF5466M6-04U28</t>
  </si>
  <si>
    <t>21A555462</t>
  </si>
  <si>
    <t>10.94.128.46</t>
  </si>
  <si>
    <t>10.16.218.56</t>
  </si>
  <si>
    <t>标准型存储服务器-47</t>
  </si>
  <si>
    <t>QHHD-101-HH03-05A-SEV-NF5466M6-04U03</t>
  </si>
  <si>
    <t>21A552932</t>
  </si>
  <si>
    <t>10.94.128.47</t>
  </si>
  <si>
    <t>10.16.218.57</t>
  </si>
  <si>
    <t>标准型存储服务器-48</t>
  </si>
  <si>
    <t>QHHD-101-HH03-05A-SEV-NF5466M6-04U08</t>
  </si>
  <si>
    <t>21A555479</t>
  </si>
  <si>
    <t>10.94.128.48</t>
  </si>
  <si>
    <t>10.16.218.58</t>
  </si>
  <si>
    <t>标准型存储服务器-49</t>
  </si>
  <si>
    <t>QHHD-101-HH03-05A-SEV-NF5466M6-04U13</t>
  </si>
  <si>
    <t>21A555477</t>
  </si>
  <si>
    <t>10.94.128.49</t>
  </si>
  <si>
    <t>10.16.218.59</t>
  </si>
  <si>
    <t>标准型存储服务器-50</t>
  </si>
  <si>
    <t>QHHD-101-HH03-05A-SEV-NF5466M6-04U18</t>
  </si>
  <si>
    <t>21A552925</t>
  </si>
  <si>
    <t>10.94.128.50</t>
  </si>
  <si>
    <t>10.16.218.60</t>
  </si>
  <si>
    <t>标准型存储服务器-51</t>
  </si>
  <si>
    <t>QHHD-101-HH03-05A-SEV-NF5466M6-04U23</t>
  </si>
  <si>
    <t>21A552889</t>
  </si>
  <si>
    <t>10.94.128.51</t>
  </si>
  <si>
    <t>10.16.218.61</t>
  </si>
  <si>
    <t>标准型存储服务器-52</t>
  </si>
  <si>
    <t>QHHD-101-HH03-05A-SEV-NF5466M6-04U28</t>
  </si>
  <si>
    <t>21A552927</t>
  </si>
  <si>
    <t>10.94.128.52</t>
  </si>
  <si>
    <t>10.16.218.62</t>
  </si>
  <si>
    <t>标准型存储服务器-53</t>
  </si>
  <si>
    <t>QHHD-101-HH03-06A-SEV-NF5466M6-04U03</t>
  </si>
  <si>
    <t>21A552941</t>
  </si>
  <si>
    <t>10.94.128.53</t>
  </si>
  <si>
    <t>10.16.218.63</t>
  </si>
  <si>
    <t>标准型存储服务器-54</t>
  </si>
  <si>
    <t>QHHD-101-HH03-06A-SEV-NF5466M6-04U08</t>
  </si>
  <si>
    <t>21A552846</t>
  </si>
  <si>
    <t>10.94.128.54</t>
  </si>
  <si>
    <t>10.16.218.64</t>
  </si>
  <si>
    <t>标准型存储服务器-55</t>
  </si>
  <si>
    <t>QHHD-101-HH03-06A-SEV-NF5466M6-04U13</t>
  </si>
  <si>
    <t>21A552854</t>
  </si>
  <si>
    <t>10.94.128.55</t>
  </si>
  <si>
    <t>10.16.218.65</t>
  </si>
  <si>
    <t>标准型存储服务器-56</t>
  </si>
  <si>
    <t>QHHD-101-HH03-06A-SEV-NF5466M6-04U18</t>
  </si>
  <si>
    <t>21A555473</t>
  </si>
  <si>
    <t>10.94.128.56</t>
  </si>
  <si>
    <t>10.16.218.66</t>
  </si>
  <si>
    <t>标准型存储服务器-57</t>
  </si>
  <si>
    <t>QHHD-101-HH03-06A-SEV-NF5466M6-04U23</t>
  </si>
  <si>
    <t>21A552893</t>
  </si>
  <si>
    <t>10.94.128.57</t>
  </si>
  <si>
    <t>10.16.218.67</t>
  </si>
  <si>
    <t>标准型存储服务器-58</t>
  </si>
  <si>
    <t>QHHD-101-HH03-06A-SEV-NF5466M6-04U28</t>
  </si>
  <si>
    <t>21A552939</t>
  </si>
  <si>
    <t>10.94.128.58</t>
  </si>
  <si>
    <t>10.16.218.68</t>
  </si>
  <si>
    <t>标准型存储服务器-59</t>
  </si>
  <si>
    <t>QHHD-101-HH03-07A-SEV-NF5466M6-04U03</t>
  </si>
  <si>
    <t>21A552843</t>
  </si>
  <si>
    <t>10.94.128.59</t>
  </si>
  <si>
    <t>10.16.218.69</t>
  </si>
  <si>
    <t>标准型存储服务器-60</t>
  </si>
  <si>
    <t>QHHD-101-HH03-07A-SEV-NF5466M6-04U08</t>
  </si>
  <si>
    <t>21A555480</t>
  </si>
  <si>
    <t>10.94.128.60</t>
  </si>
  <si>
    <t>10.16.218.70</t>
  </si>
  <si>
    <t>标准型存储服务器-61</t>
  </si>
  <si>
    <t>QHHD-101-HH03-07A-SEV-NF5466M6-04U13</t>
  </si>
  <si>
    <t>21A552844</t>
  </si>
  <si>
    <t>10.94.128.61</t>
  </si>
  <si>
    <t>10.16.218.71</t>
  </si>
  <si>
    <t>标准型存储服务器-62</t>
  </si>
  <si>
    <t>QHHD-101-HH03-07A-SEV-NF5466M6-04U18</t>
  </si>
  <si>
    <t>21A552950</t>
  </si>
  <si>
    <t>10.94.128.62</t>
  </si>
  <si>
    <t>10.16.218.72</t>
  </si>
  <si>
    <t>标准型存储服务器-63</t>
  </si>
  <si>
    <t>QHHD-101-HH03-07A-SEV-NF5466M6-04U23</t>
  </si>
  <si>
    <t>21A555492</t>
  </si>
  <si>
    <t>10.94.128.63</t>
  </si>
  <si>
    <t>10.16.218.73</t>
  </si>
  <si>
    <t>标准型存储服务器-64</t>
  </si>
  <si>
    <t>QHHD-101-HH03-07A-SEV-NF5466M6-04U28</t>
  </si>
  <si>
    <t>21A555495</t>
  </si>
  <si>
    <t>10.94.128.64</t>
  </si>
  <si>
    <t>10.16.218.74</t>
  </si>
  <si>
    <t>标准型存储服务器-65</t>
  </si>
  <si>
    <t>QHHD-101-HH03-08A-SEV-NF5466M6-04U03</t>
  </si>
  <si>
    <t>21A555494</t>
  </si>
  <si>
    <t>10.94.128.65</t>
  </si>
  <si>
    <t>10.16.218.75</t>
  </si>
  <si>
    <t>标准型存储服务器-66</t>
  </si>
  <si>
    <t>QHHD-101-HH03-08A-SEV-NF5466M6-04U08</t>
  </si>
  <si>
    <t>21A552862</t>
  </si>
  <si>
    <t>10.94.128.66</t>
  </si>
  <si>
    <t>10.16.218.76</t>
  </si>
  <si>
    <t>标准型存储服务器-67</t>
  </si>
  <si>
    <t>QHHD-101-HH03-08A-SEV-NF5466M6-04U13</t>
  </si>
  <si>
    <t>21A555468</t>
  </si>
  <si>
    <t>10.94.128.67</t>
  </si>
  <si>
    <t>10.16.218.77</t>
  </si>
  <si>
    <t>标准型存储服务器-68</t>
  </si>
  <si>
    <t>QHHD-101-HH03-08A-SEV-NF5466M6-04U18</t>
  </si>
  <si>
    <t>21A552912</t>
  </si>
  <si>
    <t>10.94.128.68</t>
  </si>
  <si>
    <t>10.16.218.78</t>
  </si>
  <si>
    <t>标准型存储服务器-69</t>
  </si>
  <si>
    <t>QHHD-101-HH03-08A-SEV-NF5466M6-04U23</t>
  </si>
  <si>
    <t>21A552928</t>
  </si>
  <si>
    <t>10.94.128.69</t>
  </si>
  <si>
    <t>10.16.218.79</t>
  </si>
  <si>
    <t>标准型存储服务器-70</t>
  </si>
  <si>
    <t>QHHD-101-HH03-09A-SEV-NF5466M6-04U03</t>
  </si>
  <si>
    <t>21A555498</t>
  </si>
  <si>
    <t>10.94.128.70</t>
  </si>
  <si>
    <t>10.16.218.80</t>
  </si>
  <si>
    <t>标准型存储服务器-71</t>
  </si>
  <si>
    <t>QHHD-101-HH03-09A-SEV-NF5466M6-04U08</t>
  </si>
  <si>
    <t>21A555486</t>
  </si>
  <si>
    <t>10.94.128.71</t>
  </si>
  <si>
    <t>10.16.218.81</t>
  </si>
  <si>
    <t>标准型存储服务器-72</t>
  </si>
  <si>
    <t>QHHD-101-HH03-09A-SEV-NF5466M6-04U13</t>
  </si>
  <si>
    <t>21A555471</t>
  </si>
  <si>
    <t>10.94.128.72</t>
  </si>
  <si>
    <t>10.16.218.82</t>
  </si>
  <si>
    <t>应用服务器(接入1)-01</t>
  </si>
  <si>
    <t>QHHD-101-HH01-07A-SEV-2288HV5-02U09</t>
  </si>
  <si>
    <t>超聚变 2288HV5</t>
    <phoneticPr fontId="45" type="noConversion"/>
  </si>
  <si>
    <t>2106181794X2N4000506</t>
  </si>
  <si>
    <t>10.94.129.129</t>
  </si>
  <si>
    <t>255.255.255.192</t>
  </si>
  <si>
    <t>10.94.129.190</t>
  </si>
  <si>
    <t>10.16.218.83</t>
  </si>
  <si>
    <t>应用服务器(接入1)-02</t>
  </si>
  <si>
    <t>QHHD-101-HH01-07A-SEV-2288HV5-02U12</t>
  </si>
  <si>
    <t>2106181794X2N4000458</t>
  </si>
  <si>
    <t>10.94.129.130</t>
  </si>
  <si>
    <t>10.16.218.84</t>
  </si>
  <si>
    <t>应用服务器(接入1)-03</t>
  </si>
  <si>
    <t>QHHD-101-HH01-07A-SEV-2288HV5-02U15</t>
  </si>
  <si>
    <t>2106181794X2N4000541</t>
  </si>
  <si>
    <t>10.94.129.131</t>
  </si>
  <si>
    <t>10.16.218.85</t>
  </si>
  <si>
    <t>应用服务器(接入1)-04</t>
  </si>
  <si>
    <t>QHHD-101-HH01-07A-SEV-2288HV5-02U18</t>
  </si>
  <si>
    <t>2106181794X2N4000530</t>
  </si>
  <si>
    <t>10.94.129.132</t>
  </si>
  <si>
    <t>10.16.218.86</t>
  </si>
  <si>
    <t>应用服务器(接入1)-05</t>
  </si>
  <si>
    <t>QHHD-101-HH01-07A-SEV-2288HV5-02U21</t>
  </si>
  <si>
    <t>2106181794X2N4000542</t>
  </si>
  <si>
    <t>10.94.129.133</t>
  </si>
  <si>
    <t>10.16.218.87</t>
  </si>
  <si>
    <t>应用服务器(接入1)-06</t>
  </si>
  <si>
    <t>QHHD-101-HH01-08A-SEV-2288HV5-02U03</t>
  </si>
  <si>
    <t>2106181794X2N4000459</t>
  </si>
  <si>
    <t>10.94.129.134</t>
  </si>
  <si>
    <t>10.16.218.88</t>
  </si>
  <si>
    <t>应用服务器(接入1)-07</t>
  </si>
  <si>
    <t>QHHD-101-HH01-08A-SEV-2288HV5-02U06</t>
  </si>
  <si>
    <t>2106181794X2N4000529</t>
  </si>
  <si>
    <t>10.94.129.135</t>
  </si>
  <si>
    <t>10.16.218.89</t>
  </si>
  <si>
    <t>应用服务器(接入1)-08</t>
  </si>
  <si>
    <t>QHHD-101-HH01-08A-SEV-2288HV5-02U09</t>
  </si>
  <si>
    <t>2106181794X2N4000505</t>
  </si>
  <si>
    <t>10.94.129.136</t>
  </si>
  <si>
    <t>10.16.218.90</t>
  </si>
  <si>
    <t>应用服务器(接入1)-09</t>
  </si>
  <si>
    <t>QHHD-101-HH01-08A-SEV-2288HV5-02U12</t>
  </si>
  <si>
    <t>2106181794X2N4000492</t>
  </si>
  <si>
    <t>10.94.129.137</t>
  </si>
  <si>
    <t>10.16.218.91</t>
  </si>
  <si>
    <t>性能型存储</t>
  </si>
  <si>
    <t>应用服务器(接入1)-10</t>
  </si>
  <si>
    <t>QHHD-101-HH01-08A-SEV-2288HV5-02U15</t>
  </si>
  <si>
    <t>2106181794X2N4000535</t>
  </si>
  <si>
    <t>10.94.129.138</t>
  </si>
  <si>
    <t>10.16.218.92</t>
  </si>
  <si>
    <t>应用服务器(接入1)-11</t>
  </si>
  <si>
    <t>QHHD-101-HH01-09A-SEV-2288HV5-02U03</t>
  </si>
  <si>
    <t>2106181794X2N4000703</t>
  </si>
  <si>
    <t>10.94.129.139</t>
  </si>
  <si>
    <t>10.16.218.93</t>
  </si>
  <si>
    <t>应用服务器(接入1)-12</t>
  </si>
  <si>
    <t>QHHD-101-HH01-09A-SEV-2288HV5-02U06</t>
  </si>
  <si>
    <t>2106181794X2N4000536</t>
  </si>
  <si>
    <t>10.94.129.140</t>
  </si>
  <si>
    <t>10.16.218.94</t>
  </si>
  <si>
    <t>应用服务器(接入1)-13</t>
  </si>
  <si>
    <t>QHHD-101-HH03-08A-SEV-2288HV5-02U28</t>
  </si>
  <si>
    <t>2106181794X2N4000702</t>
  </si>
  <si>
    <t>10.94.129.141</t>
  </si>
  <si>
    <t>10.16.218.95</t>
  </si>
  <si>
    <t>云存储</t>
  </si>
  <si>
    <t>应用服务器(接入1)-14</t>
  </si>
  <si>
    <t>QHHD-101-HH03-09A-SEV-2288HV5-02U18</t>
  </si>
  <si>
    <t>2106181794X2N4000537</t>
  </si>
  <si>
    <t>10.94.129.142</t>
  </si>
  <si>
    <t>10.16.218.96</t>
  </si>
  <si>
    <t>应用服务器(接入1)-15</t>
  </si>
  <si>
    <t>QHHD-101-HH03-09A-SEV-2288HV5-02U21</t>
  </si>
  <si>
    <t>2106181794X2N4000721</t>
  </si>
  <si>
    <t>10.94.129.143</t>
  </si>
  <si>
    <t>10.16.218.97</t>
  </si>
  <si>
    <t>应用服务器(接入1)-16</t>
  </si>
  <si>
    <t>QHHD-101-HH03-10A-SEV-2288HV5-02U03</t>
  </si>
  <si>
    <t>2106181794X2N4000701</t>
  </si>
  <si>
    <t>10.94.129.144</t>
  </si>
  <si>
    <t>10.16.218.98</t>
  </si>
  <si>
    <t>应用服务器(接入2)-01</t>
  </si>
  <si>
    <t>QHHD-101-HH03-08A-SEV-2288HV5-02U31</t>
  </si>
  <si>
    <t>2106193VUNX2N4000041</t>
  </si>
  <si>
    <t>10.94.129.145</t>
  </si>
  <si>
    <t>10.16.218.99</t>
  </si>
  <si>
    <t>应用服务器(接入2)-02</t>
  </si>
  <si>
    <t>QHHD-101-HH03-09A-SEV-2288HV5-02U24</t>
  </si>
  <si>
    <t>2106193VUNX2N4000021</t>
  </si>
  <si>
    <t>10.94.129.146</t>
  </si>
  <si>
    <t>10.16.218.100</t>
  </si>
  <si>
    <t>高性能型存储-05</t>
  </si>
  <si>
    <t>QHHD-101-HH01-09A-SEV-R2200-02U15</t>
  </si>
  <si>
    <t>FitServer R2200 V5</t>
    <phoneticPr fontId="45" type="noConversion"/>
  </si>
  <si>
    <t>11921342A005</t>
  </si>
  <si>
    <t>10.94.129.1</t>
  </si>
  <si>
    <t>10.94.129.126</t>
  </si>
  <si>
    <t>10.16.218.101</t>
  </si>
  <si>
    <t>高性能型存储-06</t>
  </si>
  <si>
    <t>QHHD-101-HH01-09A-SEV-R2200-02U18</t>
  </si>
  <si>
    <t>11921342A265</t>
  </si>
  <si>
    <t>10.94.129.2</t>
  </si>
  <si>
    <t>10.16.218.102</t>
  </si>
  <si>
    <t>高性能型存储-07</t>
  </si>
  <si>
    <t>QHHD-101-HH01-09A-SEV-R2200-02U21</t>
  </si>
  <si>
    <t>11921342A194</t>
  </si>
  <si>
    <t>10.94.129.3</t>
  </si>
  <si>
    <t>10.16.218.103</t>
  </si>
  <si>
    <t>高性能型存储-08</t>
  </si>
  <si>
    <t>QHHD-101-HH01-09A-SEV-R2200-02U24</t>
  </si>
  <si>
    <t>11921342A214</t>
  </si>
  <si>
    <t>10.94.129.4</t>
  </si>
  <si>
    <t>10.16.218.104</t>
  </si>
  <si>
    <t>应用服务器(服务2)-01</t>
    <phoneticPr fontId="45" type="noConversion"/>
  </si>
  <si>
    <t>QHHD-101-HH01-02A-SEV-2288HV5-02U24</t>
  </si>
  <si>
    <t>2106181795XHN2000897</t>
  </si>
  <si>
    <t>10.94.129.5</t>
  </si>
  <si>
    <t>10.16.218.105</t>
  </si>
  <si>
    <t>应用服务器(服务2)-02</t>
  </si>
  <si>
    <t>QHHD-101-HH01-03A-SEV-2288HV5-02U24</t>
  </si>
  <si>
    <t>2106181795XHN2000898</t>
  </si>
  <si>
    <t>10.94.129.6</t>
  </si>
  <si>
    <t>10.16.218.106</t>
  </si>
  <si>
    <t>应用服务器(服务2)-03</t>
  </si>
  <si>
    <t>QHHD-101-HH01-04A-SEV-2288HV5-02U27</t>
  </si>
  <si>
    <t>2106181795XHN2000871</t>
  </si>
  <si>
    <t>10.94.129.7</t>
  </si>
  <si>
    <t>10.16.218.107</t>
  </si>
  <si>
    <t>应用服务器(服务2)-04</t>
  </si>
  <si>
    <t>QHHD-101-HH01-04A-SEV-2288HV5-02U30</t>
  </si>
  <si>
    <t>2106181795XHN2000896</t>
  </si>
  <si>
    <t>10.94.129.8</t>
  </si>
  <si>
    <t>10.16.218.108</t>
  </si>
  <si>
    <t>应用服务器(服务2)-05</t>
  </si>
  <si>
    <t>QHHD-101-HH01-05A-SEV-2288HV5-02U24</t>
  </si>
  <si>
    <t>2106181795XHN2000876</t>
  </si>
  <si>
    <t>10.94.129.9</t>
  </si>
  <si>
    <t>10.16.218.109</t>
  </si>
  <si>
    <t>应用服务器(服务2)-06</t>
  </si>
  <si>
    <t>QHHD-101-HH01-05A-SEV-2288HV5-02U27</t>
  </si>
  <si>
    <t>2106181795XHN2000288</t>
  </si>
  <si>
    <t>10.94.129.10</t>
  </si>
  <si>
    <t>10.16.218.110</t>
  </si>
  <si>
    <t>应用服务器(服务2)-07</t>
  </si>
  <si>
    <t>QHHD-101-HH01-05A-SEV-2288HV5-02U30</t>
  </si>
  <si>
    <t>2106181795XHN2000225</t>
  </si>
  <si>
    <t>10.94.129.11</t>
  </si>
  <si>
    <t>10.16.218.111</t>
  </si>
  <si>
    <t>应用服务器(服务2)-08</t>
  </si>
  <si>
    <t>QHHD-101-HH01-06A-SEV-2288HV5-02U12</t>
  </si>
  <si>
    <t>2106181795XHN2000786</t>
  </si>
  <si>
    <t>10.94.129.12</t>
  </si>
  <si>
    <t>10.16.218.112</t>
  </si>
  <si>
    <t>应用服务器(服务2)-09</t>
  </si>
  <si>
    <t>QHHD-101-HH01-06A-SEV-2288HV5-02U15</t>
  </si>
  <si>
    <t>2106181795XHN2000289</t>
  </si>
  <si>
    <t>10.94.129.13</t>
  </si>
  <si>
    <t>10.16.218.113</t>
  </si>
  <si>
    <t>应用服务器(服务2)-10</t>
  </si>
  <si>
    <t>QHHD-101-HH01-06A-SEV-2288HV5-02U18</t>
  </si>
  <si>
    <t>2106181795XHN2000877</t>
  </si>
  <si>
    <t>10.94.129.14</t>
  </si>
  <si>
    <t>10.16.218.114</t>
  </si>
  <si>
    <t>应用服务器(控制)-01</t>
  </si>
  <si>
    <t>QHHD-101-HH01-02A-SEV-2288HV5-02U15</t>
  </si>
  <si>
    <t>2106181614X2N4000624</t>
  </si>
  <si>
    <t>10.94.129.15</t>
  </si>
  <si>
    <t>10.16.218.115</t>
  </si>
  <si>
    <t>应用服务器(控制)-02</t>
  </si>
  <si>
    <t>QHHD-101-HH01-02A-SEV-2288HV5-02U18</t>
  </si>
  <si>
    <t>2106181614X2N4000640</t>
  </si>
  <si>
    <t>10.94.129.16</t>
  </si>
  <si>
    <t>10.16.218.116</t>
  </si>
  <si>
    <t>应用服务器(控制)-03</t>
  </si>
  <si>
    <t>QHHD-101-HH01-03A-SEV-2288HV5-02U15</t>
  </si>
  <si>
    <t>2106181614X2N4000617</t>
  </si>
  <si>
    <t>10.94.129.17</t>
  </si>
  <si>
    <t>10.16.218.117</t>
  </si>
  <si>
    <t>应用服务器(控制)-04</t>
  </si>
  <si>
    <t>QHHD-101-HH01-03A-SEV-2288HV5-02U18</t>
  </si>
  <si>
    <t>2106181614X2N4000639</t>
  </si>
  <si>
    <t>10.94.129.18</t>
  </si>
  <si>
    <t>10.16.218.118</t>
  </si>
  <si>
    <t>应用服务器(控制)-05</t>
  </si>
  <si>
    <t>QHHD-101-HH01-04A-SEV-2288HV5-02U18</t>
  </si>
  <si>
    <t>2106181614X2N4000653</t>
  </si>
  <si>
    <t>10.94.129.19</t>
  </si>
  <si>
    <t>10.16.218.119</t>
  </si>
  <si>
    <t>应用服务器(控制)-06</t>
  </si>
  <si>
    <t>QHHD-101-HH01-04A-SEV-2288HV5-02U21</t>
  </si>
  <si>
    <t>2106181614X2N4000633</t>
  </si>
  <si>
    <t>10.94.129.20</t>
  </si>
  <si>
    <t>10.16.218.120</t>
  </si>
  <si>
    <t>应用服务器(控制)-07</t>
  </si>
  <si>
    <t>QHHD-101-HH01-05A-SEV-2288HV5-02U15</t>
  </si>
  <si>
    <t>2106181614X2N4000637</t>
  </si>
  <si>
    <t>10.94.129.21</t>
  </si>
  <si>
    <t>10.16.218.121</t>
  </si>
  <si>
    <t>应用服务器(控制)-08</t>
  </si>
  <si>
    <t>QHHD-101-HH01-05A-SEV-2288HV5-02U18</t>
  </si>
  <si>
    <t>2106181614X2N4000530</t>
  </si>
  <si>
    <t>10.94.129.22</t>
  </si>
  <si>
    <t>10.16.218.122</t>
  </si>
  <si>
    <t>应用服务器(控制)-09</t>
  </si>
  <si>
    <t>QHHD-101-HH01-06A-SEV-2288HV5-02U03</t>
  </si>
  <si>
    <t>2106181614X2N4000618</t>
  </si>
  <si>
    <t>10.94.129.23</t>
  </si>
  <si>
    <t>10.16.218.123</t>
  </si>
  <si>
    <t>TiDB(计算层)-01</t>
  </si>
  <si>
    <t>QHHD-101-HH01-02A-SEV-2288HV5-02U09</t>
  </si>
  <si>
    <t>2106181795XHN2000888</t>
  </si>
  <si>
    <t>10.94.129.24</t>
  </si>
  <si>
    <t>10.16.218.124</t>
  </si>
  <si>
    <t>TiDB(计算层)-02</t>
  </si>
  <si>
    <t>QHHD-101-HH01-03A-SEV-2288HV5-02U09</t>
  </si>
  <si>
    <t>2106181795XHN2000465</t>
  </si>
  <si>
    <t>10.94.129.25</t>
  </si>
  <si>
    <t>10.16.218.125</t>
  </si>
  <si>
    <t>TiDB(计算层)-03</t>
  </si>
  <si>
    <t>QHHD-101-HH01-04A-SEV-2288HV5-02U09</t>
  </si>
  <si>
    <t>2106181795XHN2000228</t>
  </si>
  <si>
    <t>10.94.129.26</t>
  </si>
  <si>
    <t>10.16.218.126</t>
  </si>
  <si>
    <t>TiKV(存储层)-01</t>
  </si>
  <si>
    <t>QHHD-101-HH01-02A-SEV-2288HV5-02U03</t>
  </si>
  <si>
    <t>2106193VPDX2N5000134</t>
  </si>
  <si>
    <t>10.94.129.27</t>
  </si>
  <si>
    <t>10.16.218.127</t>
  </si>
  <si>
    <t>TiKV(存储层)-02</t>
  </si>
  <si>
    <t>QHHD-101-HH01-02A-SEV-2288HV5-02U06</t>
  </si>
  <si>
    <t>2106193VPDX2N5000117</t>
  </si>
  <si>
    <t>10.94.129.28</t>
  </si>
  <si>
    <t>10.16.218.128</t>
  </si>
  <si>
    <t>TiKV(存储层)-03</t>
  </si>
  <si>
    <t>QHHD-101-HH01-03A-SEV-2288HV5-02U03</t>
  </si>
  <si>
    <t>2106193VPDX2N5000075</t>
  </si>
  <si>
    <t>10.94.129.29</t>
  </si>
  <si>
    <t>10.16.218.129</t>
  </si>
  <si>
    <t>TiKV(存储层)-04</t>
  </si>
  <si>
    <t>QHHD-101-HH01-03A-SEV-2288HV5-02U06</t>
  </si>
  <si>
    <t>2106193VPDX2N5000101</t>
  </si>
  <si>
    <t>10.94.129.30</t>
  </si>
  <si>
    <t>10.16.218.130</t>
  </si>
  <si>
    <t>TiKV(存储层)-05</t>
  </si>
  <si>
    <t>QHHD-101-HH01-04A-SEV-2288HV5-02U03</t>
  </si>
  <si>
    <t>2106193VPDX2N5000160</t>
  </si>
  <si>
    <t>10.94.129.31</t>
  </si>
  <si>
    <t>10.16.218.131</t>
  </si>
  <si>
    <t>TiKV(存储层)-06</t>
  </si>
  <si>
    <t>QHHD-101-HH01-04A-SEV-2288HV5-02U06</t>
  </si>
  <si>
    <t>2106193VPDX2N5000077</t>
  </si>
  <si>
    <t>10.94.129.32</t>
  </si>
  <si>
    <t>10.16.218.132</t>
  </si>
  <si>
    <t>TiKV(存储层)-07</t>
  </si>
  <si>
    <t>QHHD-101-HH01-05A-SEV-2288HV5-02U03</t>
  </si>
  <si>
    <t>2106193VPDX2N5000097</t>
  </si>
  <si>
    <t>10.94.129.33</t>
  </si>
  <si>
    <t>10.16.218.133</t>
  </si>
  <si>
    <t>TiKV(存储层)-08</t>
  </si>
  <si>
    <t>QHHD-101-HH01-05A-SEV-2288HV5-02U06</t>
  </si>
  <si>
    <t>2106193VPDX2N5000089</t>
  </si>
  <si>
    <t>10.94.129.34</t>
  </si>
  <si>
    <t>10.16.218.134</t>
  </si>
  <si>
    <t>应用服务器(服务1)-01</t>
  </si>
  <si>
    <t>QHHD-101-HH01-02A-SEV-2288HV5-02U12</t>
  </si>
  <si>
    <t>2106193VPCXEN5000033</t>
  </si>
  <si>
    <t>10.94.129.35</t>
  </si>
  <si>
    <t>10.16.218.135</t>
  </si>
  <si>
    <t>应用服务器(服务1)-02</t>
  </si>
  <si>
    <t>QHHD-101-HH01-03A-SEV-2288HV5-02U12</t>
  </si>
  <si>
    <t>2106193VPCXEN5000018</t>
  </si>
  <si>
    <t>10.94.129.36</t>
  </si>
  <si>
    <t>10.16.218.136</t>
  </si>
  <si>
    <t>应用服务器(服务1)-03</t>
  </si>
  <si>
    <t>QHHD-101-HH01-04A-SEV-2288HV5-02U12</t>
  </si>
  <si>
    <t>2106193VPCXEN5000030</t>
  </si>
  <si>
    <t>10.94.129.37</t>
  </si>
  <si>
    <t>10.16.218.137</t>
  </si>
  <si>
    <t>应用服务器(服务1)-04</t>
  </si>
  <si>
    <t>QHHD-101-HH01-04A-SEV-2288HV5-02U15</t>
  </si>
  <si>
    <t>2106193VPCXEN5000024</t>
  </si>
  <si>
    <t>10.94.129.38</t>
  </si>
  <si>
    <t>10.16.218.138</t>
  </si>
  <si>
    <t>应用服务器(控制)-10</t>
  </si>
  <si>
    <t>QHHD-101-HH01-06A-SEV-2288HV5-02U06</t>
  </si>
  <si>
    <t>2106181614X2N4000412</t>
  </si>
  <si>
    <t>10.94.129.39</t>
  </si>
  <si>
    <t>10.16.218.139</t>
  </si>
  <si>
    <t>应用服务器(控制)-11</t>
  </si>
  <si>
    <t>QHHD-101-HH01-06A-SEV-2288HV5-02U09</t>
  </si>
  <si>
    <t>2106181614X2N4000427</t>
  </si>
  <si>
    <t>10.94.129.40</t>
  </si>
  <si>
    <t>10.16.218.140</t>
  </si>
  <si>
    <t>应用服务器(控制)-12</t>
  </si>
  <si>
    <t>QHHD-101-HH01-07A-SEV-2288HV5-02U03</t>
  </si>
  <si>
    <t>2106181614X2N4000635</t>
  </si>
  <si>
    <t>10.94.129.41</t>
  </si>
  <si>
    <t>10.16.218.141</t>
  </si>
  <si>
    <t>应用服务器(服务2)-11</t>
  </si>
  <si>
    <t>QHHD-101-HH01-06A-SEV-2288HV5-02U21</t>
  </si>
  <si>
    <t>2106181795XHN2000890</t>
  </si>
  <si>
    <t>10.94.129.42</t>
  </si>
  <si>
    <t>10.16.218.142</t>
  </si>
  <si>
    <t>应用服务器(服务2)-12</t>
  </si>
  <si>
    <t>QHHD-101-HH01-07A-SEV-2288HV5-02U06</t>
  </si>
  <si>
    <t>2106181795XHN2000914</t>
  </si>
  <si>
    <t>10.94.129.43</t>
  </si>
  <si>
    <t>10.16.218.143</t>
  </si>
  <si>
    <t>应用服务器(服务1)-05</t>
  </si>
  <si>
    <t>QHHD-101-HH01-05A-SEV-2288HV5-02U09</t>
  </si>
  <si>
    <t>2106193VPCXEN5000067</t>
  </si>
  <si>
    <t>10.94.129.44</t>
  </si>
  <si>
    <t>10.16.218.144</t>
  </si>
  <si>
    <t>应用服务器(服务1)-06</t>
  </si>
  <si>
    <t>QHHD-101-HH01-05A-SEV-2288HV5-02U12</t>
  </si>
  <si>
    <t>2106193VPCXEN5000050</t>
  </si>
  <si>
    <t>10.94.129.45</t>
  </si>
  <si>
    <t>10.16.218.145</t>
  </si>
  <si>
    <t>应用服务器(服务2)-13</t>
  </si>
  <si>
    <t>QHHD-101-HH03-09A-SEV-2288HV5-02U27</t>
  </si>
  <si>
    <t>2106181795XHN2000226</t>
  </si>
  <si>
    <t>10.94.129.46</t>
  </si>
  <si>
    <t>10.16.218.146</t>
  </si>
  <si>
    <t>应用服务器(服务2)-14</t>
  </si>
  <si>
    <t>QHHD-101-HH03-10A-SEV-2288HV5-02U06</t>
  </si>
  <si>
    <t>2106181795XHN2000210</t>
  </si>
  <si>
    <t>10.94.129.47</t>
  </si>
  <si>
    <t>10.16.218.147</t>
  </si>
  <si>
    <t>应用服务器(服务2)-15</t>
  </si>
  <si>
    <t>QHHD-101-HH03-10A-SEV-2288HV5-02U09</t>
  </si>
  <si>
    <t>2106181795XHN2000910</t>
  </si>
  <si>
    <t>10.94.129.48</t>
  </si>
  <si>
    <t>10.16.218.148</t>
  </si>
  <si>
    <t>应用服务器(服务2)-16</t>
  </si>
  <si>
    <t>QHHD-101-HH03-10A-SEV-2288HV5-02U12</t>
  </si>
  <si>
    <t>2106181795XHN2000287</t>
  </si>
  <si>
    <t>10.94.129.49</t>
  </si>
  <si>
    <t>10.16.218.149</t>
  </si>
  <si>
    <t>应用服务器(服务2)-17</t>
  </si>
  <si>
    <t>QHHD-101-HH03-11A-SEV-2288HV5-02U03</t>
  </si>
  <si>
    <t>2106181795XHN2000912</t>
  </si>
  <si>
    <t>10.94.129.50</t>
  </si>
  <si>
    <t>10.16.218.150</t>
  </si>
  <si>
    <t>应用服务器(服务2)-18</t>
  </si>
  <si>
    <t>QHHD-101-HH03-11A-SEV-2288HV5-02U06</t>
  </si>
  <si>
    <t>2106181795XHN2000286</t>
  </si>
  <si>
    <t>10.94.129.51</t>
  </si>
  <si>
    <t>10.16.218.151</t>
  </si>
  <si>
    <t>应用服务器(控制)-13</t>
  </si>
  <si>
    <t>QHHD-101-HH03-09A-SEV-2288HV5-02U30</t>
  </si>
  <si>
    <t>2106181614X2N4000531</t>
  </si>
  <si>
    <t>10.94.129.52</t>
  </si>
  <si>
    <t>10.16.218.152</t>
  </si>
  <si>
    <t>应用服务器(控制)-14</t>
  </si>
  <si>
    <t>QHHD-101-HH03-10A-SEV-2288HV5-02U15</t>
  </si>
  <si>
    <t>2106181614X2N4000616</t>
  </si>
  <si>
    <t>10.94.129.53</t>
  </si>
  <si>
    <t>10.16.218.153</t>
  </si>
  <si>
    <t>应用服务器(控制)-15</t>
  </si>
  <si>
    <t>QHHD-101-HH03-11A-SEV-2288HV5-02U09</t>
  </si>
  <si>
    <t>2106181614X2N4000549</t>
  </si>
  <si>
    <t>10.94.129.54</t>
  </si>
  <si>
    <t>10.16.218.154</t>
  </si>
  <si>
    <t>应用服务器(管理)-01</t>
  </si>
  <si>
    <t>QHHD-101-HH01-02A-SEV-2288HV5-02U21</t>
  </si>
  <si>
    <t>2106181796XEN4000058</t>
  </si>
  <si>
    <t>10.94.129.193</t>
  </si>
  <si>
    <t>10.94.129.254</t>
  </si>
  <si>
    <t>10.16.218.155</t>
  </si>
  <si>
    <t>应用服务器(管理)-02</t>
  </si>
  <si>
    <t>QHHD-101-HH01-03A-SEV-2288HV5-02U21</t>
  </si>
  <si>
    <t>2106181796XEN4000075</t>
  </si>
  <si>
    <t>10.94.129.194</t>
  </si>
  <si>
    <t>10.16.218.156</t>
  </si>
  <si>
    <t>应用服务器(管理)-03</t>
  </si>
  <si>
    <t>QHHD-101-HH01-04A-SEV-2288HV5-02U24</t>
  </si>
  <si>
    <t>2106181796XEN4000063</t>
  </si>
  <si>
    <t>10.94.129.195</t>
  </si>
  <si>
    <t>10.16.218.157</t>
  </si>
  <si>
    <t>应用服务器(管理)-04</t>
  </si>
  <si>
    <t>QHHD-101-HH01-05A-SEV-2288HV5-02U21</t>
  </si>
  <si>
    <t>2106181796XEN4000081</t>
  </si>
  <si>
    <t>10.94.129.196</t>
  </si>
  <si>
    <t>10.16.218.158</t>
  </si>
  <si>
    <t>应用服务器(管理)-05</t>
  </si>
  <si>
    <t>QHHD-101-HH03-10A-SEV-2288HV5-02U18</t>
  </si>
  <si>
    <t>2106181796XEN4000059</t>
  </si>
  <si>
    <t>10.94.129.197</t>
  </si>
  <si>
    <t>10.16.218.159</t>
  </si>
  <si>
    <t>应用服务器(管理)-06</t>
  </si>
  <si>
    <t>QHHD-101-HH03-11A-SEV-2288HV5-02U12</t>
  </si>
  <si>
    <t>2106181796XEN4000070</t>
  </si>
  <si>
    <t>10.94.129.198</t>
  </si>
  <si>
    <t>10.16.218.160</t>
  </si>
  <si>
    <t>性能型存储-01</t>
  </si>
  <si>
    <t>QHHD-101-HH02-13A-SEV-R740-02U03</t>
  </si>
  <si>
    <t>DELL R740</t>
    <phoneticPr fontId="45" type="noConversion"/>
  </si>
  <si>
    <t>384NYP3</t>
  </si>
  <si>
    <t>10.94.128.129</t>
  </si>
  <si>
    <t>10.94.128.254</t>
  </si>
  <si>
    <t>10.16.218.161</t>
  </si>
  <si>
    <t>性能型存储-02</t>
  </si>
  <si>
    <t>QHHD-101-HH02-13A-SEV-R740-02U06</t>
  </si>
  <si>
    <t>CLHPYP3</t>
  </si>
  <si>
    <t>10.94.128.130</t>
  </si>
  <si>
    <t>10.16.218.162</t>
  </si>
  <si>
    <t>性能型存储-03</t>
  </si>
  <si>
    <t>QHHD-101-HH02-13A-SEV-R740-02U09</t>
  </si>
  <si>
    <t>H4HPYP3</t>
  </si>
  <si>
    <t>10.94.128.131</t>
  </si>
  <si>
    <t>10.16.218.163</t>
  </si>
  <si>
    <t>性能型存储-04</t>
  </si>
  <si>
    <t>QHHD-101-HH02-12A-SEV-R740-02U03</t>
  </si>
  <si>
    <t>3Y1NYP3</t>
  </si>
  <si>
    <t>10.94.128.132</t>
  </si>
  <si>
    <t>10.16.218.164</t>
  </si>
  <si>
    <t>性能型存储-05</t>
  </si>
  <si>
    <t>QHHD-101-HH02-12A-SEV-R740-02U06</t>
  </si>
  <si>
    <t>4HHPYP3</t>
  </si>
  <si>
    <t>10.94.128.133</t>
  </si>
  <si>
    <t>10.16.218.165</t>
  </si>
  <si>
    <t>性能型存储-06</t>
  </si>
  <si>
    <t>QHHD-101-HH02-12A-SEV-R740-02U09</t>
  </si>
  <si>
    <t>9LHPYP3</t>
  </si>
  <si>
    <t>10.94.128.134</t>
  </si>
  <si>
    <t>10.16.218.166</t>
  </si>
  <si>
    <t>性能型存储-07</t>
  </si>
  <si>
    <t>QHHD-101-HH02-12A-SEV-R740-02U12</t>
  </si>
  <si>
    <t>7M7JYP3</t>
  </si>
  <si>
    <t>10.94.128.135</t>
  </si>
  <si>
    <t>10.16.218.167</t>
  </si>
  <si>
    <t>性能型存储-08</t>
  </si>
  <si>
    <t>QHHD-101-HH02-12A-SEV-R740-02U15</t>
  </si>
  <si>
    <t>6FHPYP3</t>
  </si>
  <si>
    <t>10.94.128.136</t>
  </si>
  <si>
    <t>10.16.218.168</t>
  </si>
  <si>
    <t>性能型存储-09</t>
  </si>
  <si>
    <t>QHHD-101-HH02-12A-SEV-R740-02U18</t>
  </si>
  <si>
    <t>6Y1NYP3</t>
  </si>
  <si>
    <t>10.94.128.137</t>
  </si>
  <si>
    <t>10.16.218.169</t>
  </si>
  <si>
    <t>性能型存储-10</t>
  </si>
  <si>
    <t>QHHD-101-HH02-12A-SEV-R740-02U21</t>
  </si>
  <si>
    <t>G4HPYP3</t>
  </si>
  <si>
    <t>10.94.128.138</t>
  </si>
  <si>
    <t>10.16.218.170</t>
  </si>
  <si>
    <t>性能型存储-11</t>
  </si>
  <si>
    <t>QHHD-101-HH02-11A-SEV-R740-02U03</t>
  </si>
  <si>
    <t>8W1NYP3</t>
  </si>
  <si>
    <t>10.94.128.139</t>
  </si>
  <si>
    <t>10.16.218.171</t>
  </si>
  <si>
    <t>性能型存储-12</t>
  </si>
  <si>
    <t>QHHD-101-HH02-11A-SEV-R740-02U06</t>
  </si>
  <si>
    <t>G6X3QP3</t>
  </si>
  <si>
    <t>10.94.128.140</t>
  </si>
  <si>
    <t>10.16.218.172</t>
  </si>
  <si>
    <t>性能型存储-13</t>
  </si>
  <si>
    <t>QHHD-101-HH02-11A-SEV-R740-02U09</t>
  </si>
  <si>
    <t>15HPYP3</t>
  </si>
  <si>
    <t>10.94.128.141</t>
  </si>
  <si>
    <t>10.16.218.173</t>
  </si>
  <si>
    <t>性能型存储-14</t>
  </si>
  <si>
    <t>QHHD-101-HH02-11A-SEV-R740-02U12</t>
  </si>
  <si>
    <t>C64NYP3</t>
  </si>
  <si>
    <t>10.94.128.142</t>
  </si>
  <si>
    <t>10.16.218.174</t>
  </si>
  <si>
    <t>性能型存储-15</t>
  </si>
  <si>
    <t>QHHD-101-HH02-11A-SEV-R740-02U15</t>
  </si>
  <si>
    <t>1Y1NYP3</t>
  </si>
  <si>
    <t>10.94.128.143</t>
  </si>
  <si>
    <t>10.16.218.175</t>
  </si>
  <si>
    <t>性能型存储-16</t>
  </si>
  <si>
    <t>QHHD-101-HH02-11A-SEV-R740-02U18</t>
  </si>
  <si>
    <t>8Y1NYP3</t>
  </si>
  <si>
    <t>10.94.128.144</t>
  </si>
  <si>
    <t>10.16.218.176</t>
  </si>
  <si>
    <t>性能型存储-17</t>
  </si>
  <si>
    <t>QHHD-101-HH02-11A-SEV-R740-02U21</t>
  </si>
  <si>
    <t>B64NYP3</t>
  </si>
  <si>
    <t>10.94.128.145</t>
  </si>
  <si>
    <t>10.16.218.177</t>
  </si>
  <si>
    <t>性能型存储-18</t>
  </si>
  <si>
    <t>QHHD-101-HH02-10A-SEV-R740-02U03</t>
  </si>
  <si>
    <t>JX1NYP3</t>
  </si>
  <si>
    <t>10.94.128.146</t>
  </si>
  <si>
    <t>10.16.218.178</t>
  </si>
  <si>
    <t>性能型存储-19</t>
  </si>
  <si>
    <t>QHHD-101-HH02-10A-SEV-R740-02U06</t>
  </si>
  <si>
    <t>BLHPYP3</t>
  </si>
  <si>
    <t>10.94.128.147</t>
  </si>
  <si>
    <t>10.16.218.179</t>
  </si>
  <si>
    <t>性能型存储-20</t>
  </si>
  <si>
    <t>QHHD-101-HH02-10A-SEV-R740-02U09</t>
  </si>
  <si>
    <t>4FHPYP3</t>
  </si>
  <si>
    <t>10.94.128.148</t>
  </si>
  <si>
    <t>10.16.218.180</t>
  </si>
  <si>
    <t>性能型存储-21</t>
  </si>
  <si>
    <t>QHHD-101-HH02-10A-SEV-R740-02U12</t>
  </si>
  <si>
    <t>7Y1NYP3</t>
  </si>
  <si>
    <t>10.94.128.149</t>
  </si>
  <si>
    <t>10.16.218.181</t>
  </si>
  <si>
    <t>性能型存储-22</t>
  </si>
  <si>
    <t>QHHD-101-HH02-10A-SEV-R740-02U15</t>
  </si>
  <si>
    <t>284NYP3</t>
  </si>
  <si>
    <t>10.94.128.150</t>
  </si>
  <si>
    <t>10.16.218.182</t>
  </si>
  <si>
    <t>性能型存储-23</t>
  </si>
  <si>
    <t>QHHD-101-HH02-10A-SEV-R740-02U18</t>
  </si>
  <si>
    <t>7FHPYP3</t>
  </si>
  <si>
    <t>10.94.128.151</t>
  </si>
  <si>
    <t>10.16.218.183</t>
  </si>
  <si>
    <t>性能型存储-24</t>
  </si>
  <si>
    <t>QHHD-101-HH02-10A-SEV-R740-02U21</t>
  </si>
  <si>
    <t>5Y1NYP3</t>
  </si>
  <si>
    <t>10.94.128.152</t>
  </si>
  <si>
    <t>10.16.218.184</t>
  </si>
  <si>
    <t>性能型存储-25</t>
  </si>
  <si>
    <t>QHHD-101-HH02-09A-SEV-R740-02U03</t>
  </si>
  <si>
    <t>6W1NYP3</t>
  </si>
  <si>
    <t>10.94.128.153</t>
  </si>
  <si>
    <t>10.16.218.185</t>
  </si>
  <si>
    <t>性能型存储-26</t>
  </si>
  <si>
    <t>QHHD-101-HH02-09A-SEV-R740-02U06</t>
  </si>
  <si>
    <t>184NYP3</t>
  </si>
  <si>
    <t>10.94.128.154</t>
  </si>
  <si>
    <t>10.16.218.186</t>
  </si>
  <si>
    <t>性能型存储-27</t>
  </si>
  <si>
    <t>QHHD-101-HH02-09A-SEV-R740-02U09</t>
  </si>
  <si>
    <t>9W1NYP3</t>
  </si>
  <si>
    <t>10.94.128.155</t>
  </si>
  <si>
    <t>10.16.218.187</t>
  </si>
  <si>
    <t>性能型存储-28</t>
  </si>
  <si>
    <t>QHHD-101-HH02-09A-SEV-R740-02U12</t>
  </si>
  <si>
    <t>8M7JYP3</t>
  </si>
  <si>
    <t>10.94.128.156</t>
  </si>
  <si>
    <t>10.16.218.188</t>
  </si>
  <si>
    <t>性能型存储-29</t>
  </si>
  <si>
    <t>QHHD-101-HH02-09A-SEV-R740-02U15</t>
  </si>
  <si>
    <t>3HHPYP3</t>
  </si>
  <si>
    <t>10.94.128.157</t>
  </si>
  <si>
    <t>10.16.218.189</t>
  </si>
  <si>
    <t>性能型存储-30</t>
  </si>
  <si>
    <t>QHHD-101-HH02-09A-SEV-R740-02U18</t>
  </si>
  <si>
    <t>6M7JYP3</t>
  </si>
  <si>
    <t>10.94.128.158</t>
  </si>
  <si>
    <t>10.16.218.190</t>
  </si>
  <si>
    <t>性能型存储-31</t>
  </si>
  <si>
    <t>QHHD-101-HH02-09A-SEV-R740-02U21</t>
  </si>
  <si>
    <t>584NYP3</t>
  </si>
  <si>
    <t>10.94.128.159</t>
  </si>
  <si>
    <t>10.16.218.191</t>
  </si>
  <si>
    <t>性能型存储-32</t>
  </si>
  <si>
    <t>QHHD-101-HH02-08A-SEV-R740-02U03</t>
  </si>
  <si>
    <t>25HPYP3</t>
  </si>
  <si>
    <t>10.94.128.160</t>
  </si>
  <si>
    <t>10.16.218.192</t>
  </si>
  <si>
    <t>性能型存储-33</t>
  </si>
  <si>
    <t>QHHD-101-HH02-08A-SEV-R740-02U06</t>
  </si>
  <si>
    <t>4Y1NYP3</t>
  </si>
  <si>
    <t>10.94.128.161</t>
  </si>
  <si>
    <t>10.16.218.193</t>
  </si>
  <si>
    <t>性能型存储-34</t>
  </si>
  <si>
    <t>QHHD-101-HH02-08A-SEV-R740-02U09</t>
  </si>
  <si>
    <t>FLHPYP3</t>
  </si>
  <si>
    <t>10.94.128.162</t>
  </si>
  <si>
    <t>10.16.218.194</t>
  </si>
  <si>
    <t>性能型存储-35</t>
  </si>
  <si>
    <t>QHHD-101-HH02-08A-SEV-R740-02U12</t>
  </si>
  <si>
    <t>5FHPYP3</t>
  </si>
  <si>
    <t>10.94.128.163</t>
  </si>
  <si>
    <t>10.16.218.195</t>
  </si>
  <si>
    <t>性能型存储-36</t>
  </si>
  <si>
    <t>QHHD-101-HH02-08A-SEV-R740-02U15</t>
  </si>
  <si>
    <t>7W1NYP3</t>
  </si>
  <si>
    <t>10.94.128.164</t>
  </si>
  <si>
    <t>10.16.218.196</t>
  </si>
  <si>
    <t>高性能型存储-01</t>
  </si>
  <si>
    <t>QHHD-101-HH01-08A-SEV-R2200-02U24</t>
  </si>
  <si>
    <t>11921342A142</t>
  </si>
  <si>
    <t>10.94.128.165</t>
  </si>
  <si>
    <t>10.16.218.197</t>
  </si>
  <si>
    <t>高性能型存储-02</t>
  </si>
  <si>
    <t>QHHD-101-HH01-08A-SEV-R2200-02U27</t>
  </si>
  <si>
    <t>11921342A253</t>
  </si>
  <si>
    <t>10.94.128.166</t>
  </si>
  <si>
    <t>10.16.218.198</t>
  </si>
  <si>
    <t>高性能型存储-03</t>
  </si>
  <si>
    <t>QHHD-101-HH01-09A-SEV-R2200-02U09</t>
  </si>
  <si>
    <t>11921342A179</t>
  </si>
  <si>
    <t>10.94.128.167</t>
  </si>
  <si>
    <t>10.16.218.199</t>
  </si>
  <si>
    <t>高性能型存储-04</t>
  </si>
  <si>
    <t>QHHD-101-HH01-09A-SEV-R2200-02U12</t>
  </si>
  <si>
    <t>11921342A110</t>
  </si>
  <si>
    <t>10.94.128.168</t>
  </si>
  <si>
    <t>10.16.218.200</t>
  </si>
  <si>
    <t>性能型存储-37</t>
  </si>
  <si>
    <t>QHHD-101-HH02-08A-SEV-R740-02U18</t>
  </si>
  <si>
    <t>2Y1NYP3</t>
  </si>
  <si>
    <t>10.94.128.169</t>
  </si>
  <si>
    <t>10.16.218.201</t>
  </si>
  <si>
    <t>性能型存储-38</t>
  </si>
  <si>
    <t>QHHD-101-HH02-08A-SEV-R740-02U21</t>
  </si>
  <si>
    <t>2HHPYP3</t>
  </si>
  <si>
    <t>10.94.128.170</t>
  </si>
  <si>
    <t>10.16.218.202</t>
  </si>
  <si>
    <t>性能型存储-39</t>
  </si>
  <si>
    <t>QHHD-101-HH02-07A-SEV-R740-02U03</t>
  </si>
  <si>
    <t>DLHPYP3</t>
  </si>
  <si>
    <t>10.94.128.171</t>
  </si>
  <si>
    <t>10.16.218.203</t>
  </si>
  <si>
    <t>性能型存储-40</t>
  </si>
  <si>
    <t>QHHD-101-HH02-07A-SEV-R740-02U06</t>
  </si>
  <si>
    <t>J6X3QP3</t>
  </si>
  <si>
    <t>10.94.128.172</t>
  </si>
  <si>
    <t>10.16.218.204</t>
  </si>
  <si>
    <t>性能型存储-41</t>
  </si>
  <si>
    <t>QHHD-101-HH02-07A-SEV-R740-02U09</t>
  </si>
  <si>
    <t>9M7JYP3</t>
  </si>
  <si>
    <t>10.94.128.173</t>
  </si>
  <si>
    <t>10.16.218.205</t>
  </si>
  <si>
    <t>性能型存储-42</t>
  </si>
  <si>
    <t>QHHD-101-HH02-07A-SEV-R740-02U12</t>
  </si>
  <si>
    <t>BW1NYP3</t>
  </si>
  <si>
    <t>10.94.128.174</t>
  </si>
  <si>
    <t>10.16.218.206</t>
  </si>
  <si>
    <t>性能型存储-43</t>
  </si>
  <si>
    <t>QHHD-101-HH02-07A-SEV-R740-02U15</t>
  </si>
  <si>
    <t>5M7JYP3</t>
  </si>
  <si>
    <t>10.94.128.175</t>
  </si>
  <si>
    <t>10.16.218.207</t>
  </si>
  <si>
    <t>性能型存储-44</t>
  </si>
  <si>
    <t>QHHD-101-HH02-07A-SEV-R740-02U18</t>
  </si>
  <si>
    <t>6HHPYP3</t>
  </si>
  <si>
    <t>10.94.128.176</t>
  </si>
  <si>
    <t>10.16.218.208</t>
  </si>
  <si>
    <t>性能型存储-45</t>
  </si>
  <si>
    <t>QHHD-101-HH02-07A-SEV-R740-02U21</t>
  </si>
  <si>
    <t>HX1NYP3</t>
  </si>
  <si>
    <t>10.94.128.177</t>
  </si>
  <si>
    <t>10.16.218.209</t>
  </si>
  <si>
    <t>性能型存储-46</t>
  </si>
  <si>
    <t>QHHD-101-HH02-06A-SEV-R740-02U03</t>
  </si>
  <si>
    <t>5HHPYP3</t>
  </si>
  <si>
    <t>10.94.128.178</t>
  </si>
  <si>
    <t>10.16.218.210</t>
  </si>
  <si>
    <t>性能型存储-47</t>
  </si>
  <si>
    <t>QHHD-101-HH02-06A-SEV-R740-02U06</t>
  </si>
  <si>
    <t>8FHPYP3</t>
  </si>
  <si>
    <t>10.94.128.179</t>
  </si>
  <si>
    <t>10.16.218.211</t>
  </si>
  <si>
    <t>性能型存储-48</t>
  </si>
  <si>
    <t>QHHD-101-HH02-06A-SEV-R740-02U09</t>
  </si>
  <si>
    <t>964NYP3</t>
  </si>
  <si>
    <t>10.94.128.180</t>
  </si>
  <si>
    <t>10.16.218.212</t>
  </si>
  <si>
    <t>性能型存储-49</t>
  </si>
  <si>
    <t>QHHD-101-HH02-06A-SEV-R740-02U12</t>
  </si>
  <si>
    <t>F6X3QP3</t>
  </si>
  <si>
    <t>10.94.128.181</t>
  </si>
  <si>
    <t>10.16.218.213</t>
  </si>
  <si>
    <t>性能型存储-50</t>
  </si>
  <si>
    <t>QHHD-101-HH02-06A-SEV-R740-02U15</t>
  </si>
  <si>
    <t>H6X3QP3</t>
  </si>
  <si>
    <t>10.94.128.182</t>
  </si>
  <si>
    <t>10.16.218.214</t>
  </si>
  <si>
    <t>性能型存储-51</t>
  </si>
  <si>
    <t>QHHD-101-HH02-06A-SEV-R740-02U18</t>
  </si>
  <si>
    <t>D64NYP3</t>
  </si>
  <si>
    <t>10.94.128.183</t>
  </si>
  <si>
    <t>10.16.218.215</t>
  </si>
  <si>
    <t>性能型存储-52</t>
  </si>
  <si>
    <t>QHHD-101-HH02-06A-SEV-R740-02U21</t>
  </si>
  <si>
    <t>864NYP3</t>
  </si>
  <si>
    <t>10.94.128.184</t>
  </si>
  <si>
    <t>10.16.218.216</t>
  </si>
  <si>
    <t>性能型存储-53</t>
  </si>
  <si>
    <t>QHHD-101-HH02-05A-SEV-R740-02U03</t>
  </si>
  <si>
    <t>J4HPYP3</t>
  </si>
  <si>
    <t>10.94.128.185</t>
  </si>
  <si>
    <t>10.16.218.217</t>
  </si>
  <si>
    <t>性能型存储-54</t>
  </si>
  <si>
    <t>QHHD-101-HH02-05A-SEV-R740-02U06</t>
  </si>
  <si>
    <t>484NYP3</t>
  </si>
  <si>
    <t>10.94.128.186</t>
  </si>
  <si>
    <t>10.16.218.218</t>
  </si>
  <si>
    <t>宿主机-1</t>
  </si>
  <si>
    <t>QHHD-101-HH01-10A-SEV-R2200-02U03</t>
  </si>
  <si>
    <t>11921257A180</t>
  </si>
  <si>
    <t>190</t>
  </si>
  <si>
    <t>10.129.25.1</t>
  </si>
  <si>
    <t>10.129.25.254</t>
  </si>
  <si>
    <t>10.16.217.129</t>
  </si>
  <si>
    <t>10.16.217.254</t>
  </si>
  <si>
    <t>宿主机-2</t>
  </si>
  <si>
    <t>QHHD-101-HH01-10A-SEV-R2200-02U06</t>
  </si>
  <si>
    <t>11921257A094</t>
  </si>
  <si>
    <t>10.129.25.2</t>
  </si>
  <si>
    <t>10.16.217.130</t>
  </si>
  <si>
    <t>宿主机-3</t>
  </si>
  <si>
    <t>QHHD-101-HH01-11A-SEV-R2200-02U03</t>
  </si>
  <si>
    <t>11921257A041</t>
  </si>
  <si>
    <t>10.129.25.3</t>
  </si>
  <si>
    <t>10.16.217.131</t>
  </si>
  <si>
    <t>宿主机-4</t>
  </si>
  <si>
    <t>QHHD-101-HH01-11A-SEV-R2200-02U06</t>
  </si>
  <si>
    <t>11921257A139</t>
  </si>
  <si>
    <t>10.129.25.4</t>
  </si>
  <si>
    <t>10.16.217.132</t>
  </si>
  <si>
    <t>宿主机-5</t>
  </si>
  <si>
    <t>QHHD-101-HH02-13A-SEV-R2200-02U12</t>
  </si>
  <si>
    <t>11921257A147</t>
  </si>
  <si>
    <t>10.129.25.5</t>
  </si>
  <si>
    <t>10.16.217.133</t>
  </si>
  <si>
    <t>宿主机-6</t>
  </si>
  <si>
    <t>QHHD-101-HH02-13A-SEV-R2200-02U15</t>
  </si>
  <si>
    <t>11921257A163</t>
  </si>
  <si>
    <t>10.129.25.6</t>
  </si>
  <si>
    <t>10.16.217.134</t>
  </si>
  <si>
    <t>宿主机-7</t>
  </si>
  <si>
    <t>QHHD-101-HH02-13A-SEV-R2200-02U18</t>
  </si>
  <si>
    <t>11921257A155</t>
  </si>
  <si>
    <t>10.129.25.7</t>
  </si>
  <si>
    <t>10.16.217.135</t>
  </si>
  <si>
    <t>GPU服务器(T4)-1</t>
  </si>
  <si>
    <t>QHHD-101-HH01-10A-SEV-R5300-04U09</t>
  </si>
  <si>
    <t>210235A3CJH223000162</t>
  </si>
  <si>
    <t>10.129.25.8</t>
  </si>
  <si>
    <t>10.16.217.136</t>
  </si>
  <si>
    <t>GPU服务器(T4)-2</t>
  </si>
  <si>
    <t>QHHD-101-HH01-11A-SEV-R5300-04U09</t>
  </si>
  <si>
    <t>210235A3CJH223000137</t>
  </si>
  <si>
    <t>10.129.25.9</t>
  </si>
  <si>
    <t>10.16.217.137</t>
  </si>
  <si>
    <t>GPU服务器(A10)-1</t>
  </si>
  <si>
    <t>QHHD-101-HH01-10A-SEV-R5300-04U14</t>
  </si>
  <si>
    <t>210235A3CJH224000452</t>
  </si>
  <si>
    <t>10.129.25.10</t>
  </si>
  <si>
    <t>10.16.217.138</t>
  </si>
  <si>
    <t>GPU服务器(A10)-2</t>
  </si>
  <si>
    <t>QHHD-101-HH01-10A-SEV-R5300-04U19</t>
  </si>
  <si>
    <t>210235A3CJH224000402</t>
  </si>
  <si>
    <t>10.129.25.11</t>
  </si>
  <si>
    <t>10.16.217.139</t>
  </si>
  <si>
    <t>GPU服务器(A10)-3</t>
  </si>
  <si>
    <t>QHHD-101-HH01-11A-SEV-R5300-04U14</t>
  </si>
  <si>
    <t>210235A3CJH224000141</t>
  </si>
  <si>
    <t>10.129.25.12</t>
  </si>
  <si>
    <t>10.16.217.140</t>
  </si>
  <si>
    <t>GPU服务器(A10)-4</t>
  </si>
  <si>
    <t>QHHD-101-HH01-11A-SEV-R5300-04U19</t>
  </si>
  <si>
    <t>210235A3CJH224000401</t>
  </si>
  <si>
    <t>10.129.25.13</t>
  </si>
  <si>
    <t>10.16.217.141</t>
  </si>
  <si>
    <t>GPU服务器(A10)-5</t>
  </si>
  <si>
    <t>QHHD-101-HH02-13A-SEV-R5300-04U21</t>
  </si>
  <si>
    <t>210235A3CJH224000374</t>
  </si>
  <si>
    <t>10.129.25.14</t>
  </si>
  <si>
    <t>10.16.217.142</t>
  </si>
  <si>
    <t>安全资源池硬件服务器-1</t>
  </si>
  <si>
    <t>QHHD-101-HH01-06A-SEV-R2200-02U24</t>
  </si>
  <si>
    <t>11921053A068</t>
  </si>
  <si>
    <t>10.129.25.15</t>
  </si>
  <si>
    <t>10.16.217.143</t>
  </si>
  <si>
    <t>安全资源池硬件服务器-2</t>
  </si>
  <si>
    <t>QHHD-101-HH01-07A-SEV-R2200-02U24</t>
  </si>
  <si>
    <t>11921053A072</t>
  </si>
  <si>
    <t>10.129.25.16</t>
    <phoneticPr fontId="45" type="noConversion"/>
  </si>
  <si>
    <t>10.16.217.144</t>
  </si>
  <si>
    <t>安全资源池硬件服务器-3</t>
  </si>
  <si>
    <t>QHHD-101-HH01-08A-SEV-R2200-02U18</t>
  </si>
  <si>
    <t>11921053A067</t>
  </si>
  <si>
    <t>10.129.25.17</t>
  </si>
  <si>
    <t>10.16.217.145</t>
  </si>
  <si>
    <t>专线网关服务器-1</t>
  </si>
  <si>
    <t>QHHD-101-HH01-06A-SEV-R2200-02U27</t>
  </si>
  <si>
    <t>11921052A071</t>
  </si>
  <si>
    <t>10.129.25.18</t>
  </si>
  <si>
    <t>10.16.217.146</t>
  </si>
  <si>
    <t>专线网关服务器-2</t>
  </si>
  <si>
    <t>QHHD-101-HH01-07A-SEV-R2200-02U27</t>
  </si>
  <si>
    <t>11921052A054</t>
  </si>
  <si>
    <t>10.129.25.19</t>
  </si>
  <si>
    <t>10.16.217.147</t>
  </si>
  <si>
    <t>专线网关服务器-3</t>
  </si>
  <si>
    <t>QHHD-101-HH01-08A-SEV-R2200-02U21</t>
  </si>
  <si>
    <t>11921052A072</t>
  </si>
  <si>
    <t>10.129.25.20</t>
  </si>
  <si>
    <t>10.16.217.148</t>
  </si>
  <si>
    <t>QHHD-101-HH03-10A-SEV-R2200-02U21</t>
  </si>
  <si>
    <t>11918130A300</t>
  </si>
  <si>
    <t>10.16.157.240</t>
    <phoneticPr fontId="45" type="noConversion"/>
  </si>
  <si>
    <t>10.16.157.254</t>
    <phoneticPr fontId="45" type="noConversion"/>
  </si>
  <si>
    <t>10.16.217.149</t>
  </si>
  <si>
    <t>QHHD-101-HH03-11A-SEV-R2200-02U15</t>
  </si>
  <si>
    <t>11918130A336</t>
  </si>
  <si>
    <t>10.16.157.241</t>
  </si>
  <si>
    <t>10.16.217.150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</si>
  <si>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</si>
  <si>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</si>
  <si>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</si>
  <si>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</si>
  <si>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</si>
  <si>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</si>
  <si>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</si>
  <si>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</si>
  <si>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备注/VRF/zone</t>
  </si>
  <si>
    <t>核心交换机1--&gt;163-1</t>
  </si>
  <si>
    <t>/</t>
  </si>
  <si>
    <t>default--&gt;163</t>
  </si>
  <si>
    <t>核心交换机1--&gt;163-2</t>
  </si>
  <si>
    <t>核心交换机1--&gt;163-3</t>
  </si>
  <si>
    <t>核心交换机1--&gt;163-4</t>
  </si>
  <si>
    <t>核心交换机1--&gt;163-5</t>
  </si>
  <si>
    <t>核心交换机2--&gt;163-1</t>
  </si>
  <si>
    <t>核心交换机2--&gt;163-2</t>
  </si>
  <si>
    <t>核心交换机2--&gt;163-3</t>
  </si>
  <si>
    <t>核心交换机2--&gt;163-4</t>
  </si>
  <si>
    <t>核心交换机2--&gt;163-5</t>
  </si>
  <si>
    <t>核心--&gt;FW1（Untrust）</t>
  </si>
  <si>
    <t>172.16.1.0/29</t>
  </si>
  <si>
    <t>172.16.1.1</t>
  </si>
  <si>
    <t>172.16.1.3 （VIP.2）</t>
  </si>
  <si>
    <t>BAGG120</t>
  </si>
  <si>
    <t>RAGG120</t>
  </si>
  <si>
    <t>default--&gt;Utrust</t>
  </si>
  <si>
    <t>核心--&gt;FW2（Untrust）</t>
  </si>
  <si>
    <t>172.16.1.4 （VIP.2）</t>
  </si>
  <si>
    <t>BAGG121</t>
  </si>
  <si>
    <t>核心--&gt;FW1（Trust）</t>
  </si>
  <si>
    <t>172.16.1.8/29</t>
  </si>
  <si>
    <t>172.16.1.9</t>
  </si>
  <si>
    <t>172.16.1.11 （VIP.10）</t>
  </si>
  <si>
    <t>default--&gt;Trust</t>
  </si>
  <si>
    <t>核心--&gt;FW2（Trust）</t>
  </si>
  <si>
    <t>172.16.1.12 （VIP.10）</t>
  </si>
  <si>
    <t>核心--&gt;虚墙FW1（Untrust）</t>
  </si>
  <si>
    <t>172.16.1.16/29</t>
  </si>
  <si>
    <t>172.16.1.17</t>
  </si>
  <si>
    <t>172.16.1.19 （VIP.18）</t>
  </si>
  <si>
    <t>BAGG122</t>
  </si>
  <si>
    <t>RAGG122</t>
  </si>
  <si>
    <t>核心--&gt;虚墙FW2（Untrust）</t>
  </si>
  <si>
    <t>172.16.1.20 （VIP.18）</t>
  </si>
  <si>
    <t>BAGG123</t>
  </si>
  <si>
    <t>核心--&gt;虚墙FW1（Trust）</t>
  </si>
  <si>
    <t>172.16.1.24/29</t>
  </si>
  <si>
    <t>172.16.1.25</t>
  </si>
  <si>
    <t>172.16.1.27 （VIP.26）</t>
  </si>
  <si>
    <t>核心--&gt;虚墙FW2（Trust）</t>
  </si>
  <si>
    <t>172.16.1.28 （VIP.26）</t>
  </si>
  <si>
    <t>IPv6范围</t>
  </si>
  <si>
    <t>240E:0981:7102:1002:1::10/125</t>
  </si>
  <si>
    <t>240E:0981:7102:1002:1::11</t>
  </si>
  <si>
    <t>240E:0981:7102:1002:1::13（VIP::12）</t>
  </si>
  <si>
    <t>240E:0981:7102:1002:1::14（VIP::12）</t>
  </si>
  <si>
    <t>240E:0981:7102:1002:1::18/125</t>
  </si>
  <si>
    <t>240E:0981:7102:1002:1::19</t>
  </si>
  <si>
    <t>240E:0981:7102:1002:1::1b（VIP::1a）</t>
  </si>
  <si>
    <t>240E:0981:7102:1002:1::1c（VIP::1a）</t>
  </si>
  <si>
    <t>240E:0981:7102:1002:1::20/125</t>
  </si>
  <si>
    <t>240E:0981:7102:1002:1::21</t>
  </si>
  <si>
    <t>240E:0981:7102:1002:1::23（VIP::22）</t>
  </si>
  <si>
    <t>240E:0981:7102:1002:1::24（VIP::22）</t>
  </si>
  <si>
    <t>240E:0981:7102:1002:1::28/125</t>
  </si>
  <si>
    <t>240E:0981:7102:1002:1::29</t>
  </si>
  <si>
    <t>240E:0981:7102:1002:1::2b（VIP::2a）</t>
  </si>
  <si>
    <t>240E:0981:7102:1002:1::2c（VIP::2a）</t>
  </si>
  <si>
    <r>
      <rPr>
        <sz val="11"/>
        <color indexed="8"/>
        <rFont val="Times New Roman"/>
        <family val="1"/>
      </rPr>
      <t>Vlan,IP</t>
    </r>
    <r>
      <rPr>
        <sz val="11"/>
        <color indexed="8"/>
        <rFont val="宋体"/>
        <family val="3"/>
        <charset val="134"/>
      </rPr>
      <t>资源池</t>
    </r>
  </si>
  <si>
    <t>PXE</t>
  </si>
  <si>
    <r>
      <rPr>
        <sz val="11"/>
        <color indexed="8"/>
        <rFont val="宋体"/>
        <family val="3"/>
        <charset val="134"/>
      </rPr>
      <t>剩余可用地址</t>
    </r>
  </si>
  <si>
    <r>
      <rPr>
        <sz val="11"/>
        <color indexed="8"/>
        <rFont val="Times New Roman"/>
        <family val="1"/>
      </rPr>
      <t>Vlan</t>
    </r>
    <r>
      <rPr>
        <sz val="11"/>
        <color indexed="8"/>
        <rFont val="宋体"/>
        <family val="3"/>
        <charset val="134"/>
      </rPr>
      <t>功能划分</t>
    </r>
  </si>
  <si>
    <r>
      <rPr>
        <sz val="11"/>
        <color indexed="8"/>
        <rFont val="宋体"/>
        <family val="3"/>
        <charset val="134"/>
      </rPr>
      <t>容量</t>
    </r>
  </si>
  <si>
    <t>vlan</t>
  </si>
  <si>
    <r>
      <rPr>
        <sz val="11"/>
        <color indexed="8"/>
        <rFont val="Times New Roman"/>
        <family val="1"/>
      </rPr>
      <t>IP</t>
    </r>
    <r>
      <rPr>
        <sz val="11"/>
        <color indexed="8"/>
        <rFont val="宋体"/>
        <family val="3"/>
        <charset val="134"/>
      </rPr>
      <t>规划</t>
    </r>
  </si>
  <si>
    <r>
      <rPr>
        <sz val="11"/>
        <color indexed="8"/>
        <rFont val="宋体"/>
        <family val="3"/>
        <charset val="134"/>
      </rPr>
      <t>交换机网关地址</t>
    </r>
  </si>
  <si>
    <t>OpenStack管理</t>
  </si>
  <si>
    <t>存储管理</t>
  </si>
  <si>
    <t>计算内网</t>
  </si>
  <si>
    <t>存储外网</t>
  </si>
  <si>
    <t>存储内网</t>
  </si>
  <si>
    <t>测试IP</t>
  </si>
  <si>
    <t>公网</t>
  </si>
  <si>
    <t>8.8.0.0/16</t>
  </si>
  <si>
    <t>Openstack CN2管理网</t>
  </si>
  <si>
    <t>CN2</t>
  </si>
  <si>
    <t>4.4.0.0/16</t>
  </si>
  <si>
    <t>转发网</t>
  </si>
  <si>
    <t>1C</t>
  </si>
  <si>
    <t>存储转发网</t>
  </si>
  <si>
    <t>6.6.0.0/16</t>
  </si>
  <si>
    <t>zabbix_翼盾管理网(千兆管理)</t>
  </si>
  <si>
    <t>对象存储Nginx_ZOS</t>
  </si>
  <si>
    <t>5.5.0.0/16</t>
  </si>
  <si>
    <t>provision vlan</t>
  </si>
  <si>
    <t>64C</t>
  </si>
  <si>
    <t>access 309</t>
  </si>
  <si>
    <t>裸金属计算内测试地址</t>
  </si>
  <si>
    <t>7.7.0.0/17</t>
  </si>
  <si>
    <t>裸金属存储外测试地址</t>
  </si>
  <si>
    <t>7.7.0.128/17</t>
  </si>
  <si>
    <r>
      <rPr>
        <sz val="11"/>
        <rFont val="Times New Roman"/>
        <family val="1"/>
      </rPr>
      <t>iaas_rgw</t>
    </r>
    <r>
      <rPr>
        <sz val="11"/>
        <rFont val="宋体"/>
        <family val="3"/>
        <charset val="134"/>
      </rPr>
      <t>转发网</t>
    </r>
  </si>
  <si>
    <t>序号</t>
    <phoneticPr fontId="45" type="noConversion"/>
  </si>
  <si>
    <t>ESXI</t>
    <phoneticPr fontId="45" type="noConversion"/>
  </si>
  <si>
    <t>虚拟机名称</t>
    <phoneticPr fontId="45" type="noConversion"/>
  </si>
  <si>
    <t>账户密码</t>
  </si>
  <si>
    <t>os_manage/21</t>
  </si>
  <si>
    <t>storage_manage/22</t>
  </si>
  <si>
    <t>zabbix_eShield/23</t>
  </si>
  <si>
    <t>sdn_manage</t>
  </si>
  <si>
    <t>OS_CN2</t>
    <phoneticPr fontId="45" type="noConversion"/>
  </si>
  <si>
    <t>CN2/25</t>
    <phoneticPr fontId="45" type="noConversion"/>
  </si>
  <si>
    <t>os_manage
150/170</t>
    <phoneticPr fontId="45" type="noConversion"/>
  </si>
  <si>
    <t>storage_manage
151/171</t>
    <phoneticPr fontId="45" type="noConversion"/>
  </si>
  <si>
    <t>zabbix_eShield
153/173</t>
    <phoneticPr fontId="45" type="noConversion"/>
  </si>
  <si>
    <t>qhhd-yum-server</t>
  </si>
  <si>
    <t>KVM01</t>
    <phoneticPr fontId="45" type="noConversion"/>
  </si>
  <si>
    <t>8c32g/5TB</t>
  </si>
  <si>
    <t>root/Ctyun@20220801</t>
  </si>
  <si>
    <t>none</t>
  </si>
  <si>
    <t>NA</t>
  </si>
  <si>
    <t>10.16.157.</t>
    <phoneticPr fontId="45" type="noConversion"/>
  </si>
  <si>
    <t>11.107.135.</t>
  </si>
  <si>
    <t>11.107.163.</t>
  </si>
  <si>
    <t>11.107.177.</t>
  </si>
  <si>
    <t>qhhd-cobbler-server</t>
  </si>
  <si>
    <t>KVM02</t>
  </si>
  <si>
    <t>8c32g</t>
  </si>
  <si>
    <t>qhhd-nat-server</t>
  </si>
  <si>
    <t>KVM03</t>
  </si>
  <si>
    <t>4c8g</t>
  </si>
  <si>
    <t>qhhd-tiaoban01</t>
  </si>
  <si>
    <t>KVM04</t>
  </si>
  <si>
    <t>qhhd-yundiaosnmp1</t>
  </si>
  <si>
    <t>ESXI01</t>
    <phoneticPr fontId="45" type="noConversion"/>
  </si>
  <si>
    <t>16c64g/500G</t>
    <phoneticPr fontId="45" type="noConversion"/>
  </si>
  <si>
    <t>136</t>
    <phoneticPr fontId="45" type="noConversion"/>
  </si>
  <si>
    <t>qhhd-yundiaosnmp2</t>
  </si>
  <si>
    <t>ESXI02</t>
    <phoneticPr fontId="45" type="noConversion"/>
  </si>
  <si>
    <t>137</t>
    <phoneticPr fontId="45" type="noConversion"/>
  </si>
  <si>
    <t>kvm.csv</t>
  </si>
  <si>
    <t>centos76</t>
  </si>
  <si>
    <t>sata</t>
  </si>
  <si>
    <t>os_manage</t>
  </si>
  <si>
    <t>storage_manage</t>
  </si>
  <si>
    <t>zabbix_eShield</t>
  </si>
  <si>
    <t>yundiao</t>
  </si>
  <si>
    <t>16</t>
    <phoneticPr fontId="45" type="noConversion"/>
  </si>
  <si>
    <t>64</t>
    <phoneticPr fontId="45" type="noConversion"/>
  </si>
  <si>
    <t>500</t>
    <phoneticPr fontId="45" type="noConversion"/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</si>
  <si>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</si>
  <si>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</si>
  <si>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</si>
  <si>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</si>
  <si>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</si>
  <si>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</si>
  <si>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</si>
  <si>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</si>
  <si>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</si>
  <si>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</si>
  <si>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</si>
  <si>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</si>
  <si>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</si>
  <si>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10.16.157.0/25</t>
    <phoneticPr fontId="45" type="noConversion"/>
  </si>
  <si>
    <t>A类</t>
  </si>
  <si>
    <t>私网</t>
  </si>
  <si>
    <t>网络设备带外</t>
  </si>
  <si>
    <t>IPV4</t>
  </si>
  <si>
    <t>标准</t>
  </si>
  <si>
    <t>研发三部</t>
  </si>
  <si>
    <t>10.16.157.128/25</t>
    <phoneticPr fontId="45" type="noConversion"/>
  </si>
  <si>
    <t>集群CN2</t>
  </si>
  <si>
    <t>10.16.218.0/24</t>
    <phoneticPr fontId="45" type="noConversion"/>
  </si>
  <si>
    <t>服务器带外</t>
  </si>
  <si>
    <t>10.16.217.128/25</t>
    <phoneticPr fontId="45" type="noConversion"/>
  </si>
  <si>
    <t>ECX</t>
    <phoneticPr fontId="45" type="noConversion"/>
  </si>
  <si>
    <t>10.16.217.0/25</t>
    <phoneticPr fontId="45" type="noConversion"/>
  </si>
  <si>
    <t>网络互联</t>
  </si>
  <si>
    <t>其他</t>
  </si>
  <si>
    <t>202.100.137.96/27(163出口)</t>
    <phoneticPr fontId="45" type="noConversion"/>
  </si>
  <si>
    <t>118.213.220.0/24</t>
    <phoneticPr fontId="45" type="noConversion"/>
  </si>
  <si>
    <t>ECX</t>
  </si>
  <si>
    <t>240E:0981:7102:1000::/56</t>
    <phoneticPr fontId="45" type="noConversion"/>
  </si>
  <si>
    <t xml:space="preserve"> 202.100.137.0/26</t>
    <phoneticPr fontId="45" type="noConversion"/>
  </si>
  <si>
    <t>240E:0981:7102::/52</t>
    <phoneticPr fontId="45" type="noConversion"/>
  </si>
  <si>
    <t>10.94.129.128/26</t>
  </si>
  <si>
    <t>资源池内私网</t>
  </si>
  <si>
    <t>10.94.128.0/25</t>
  </si>
  <si>
    <t>10.94.129.0/25</t>
  </si>
  <si>
    <t>10.94.129.192/26</t>
  </si>
  <si>
    <t>10.129.25.0/24</t>
    <phoneticPr fontId="45" type="noConversion"/>
  </si>
  <si>
    <t>资源类型</t>
  </si>
  <si>
    <t>设备编码</t>
  </si>
  <si>
    <t>物理位置</t>
  </si>
  <si>
    <t>产品线</t>
  </si>
  <si>
    <t>细分产品线</t>
  </si>
  <si>
    <t>业务网管IP</t>
  </si>
  <si>
    <t>自治域AS号</t>
  </si>
  <si>
    <t>交换机</t>
  </si>
  <si>
    <t>海东市电信大楼平安一层101机房</t>
    <phoneticPr fontId="45" type="noConversion"/>
  </si>
  <si>
    <t>云网融合产品线</t>
  </si>
  <si>
    <t>65460</t>
  </si>
  <si>
    <t>65461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</si>
  <si>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</si>
  <si>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</si>
  <si>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</si>
  <si>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</si>
  <si>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</si>
  <si>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</si>
  <si>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</si>
  <si>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</si>
  <si>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</si>
  <si>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</si>
  <si>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</si>
  <si>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</si>
  <si>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</si>
  <si>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</si>
  <si>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</si>
  <si>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</si>
  <si>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</si>
  <si>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</si>
  <si>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</si>
  <si>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</si>
  <si>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</si>
  <si>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</si>
  <si>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</si>
  <si>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</si>
  <si>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</si>
  <si>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</si>
  <si>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</si>
  <si>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</si>
  <si>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</si>
  <si>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</si>
  <si>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</si>
  <si>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青海</t>
  </si>
  <si>
    <t>海东</t>
  </si>
  <si>
    <t>自研</t>
  </si>
  <si>
    <t>自研云主机</t>
  </si>
  <si>
    <t>独立出口</t>
  </si>
  <si>
    <t>自研CS/自研OS</t>
    <phoneticPr fontId="45" type="noConversion"/>
  </si>
  <si>
    <t>锐捷</t>
    <phoneticPr fontId="45" type="noConversion"/>
  </si>
  <si>
    <t>100G3/0/18</t>
  </si>
  <si>
    <t>无</t>
  </si>
  <si>
    <t>199.68.145.82</t>
  </si>
  <si>
    <t>240E:90:2007::241</t>
  </si>
  <si>
    <t>静态</t>
  </si>
  <si>
    <t>海东大数据16808-1</t>
  </si>
  <si>
    <t>100G1/0/3</t>
  </si>
  <si>
    <t>199.68.145.81</t>
  </si>
  <si>
    <t>240E:90:2007::240</t>
  </si>
  <si>
    <t>10G4/0/21</t>
  </si>
  <si>
    <t>199.68.145.86</t>
  </si>
  <si>
    <t>240E:90:2007::243</t>
  </si>
  <si>
    <t>10G3/0/2</t>
  </si>
  <si>
    <t>199.68.145.85</t>
  </si>
  <si>
    <t>240E:90:2007::242</t>
  </si>
  <si>
    <t>10G4/0/22</t>
  </si>
  <si>
    <t>199.68.145.98</t>
  </si>
  <si>
    <t>240E:90:2007::245</t>
  </si>
  <si>
    <t>10G3/0/3</t>
  </si>
  <si>
    <t>199.68.145.97</t>
  </si>
  <si>
    <t>240E:90:2007::244</t>
  </si>
  <si>
    <t>10G4/0/23</t>
  </si>
  <si>
    <t>199.68.145.102</t>
  </si>
  <si>
    <t>240E:90:2007::247</t>
  </si>
  <si>
    <t>10G3/0/4</t>
  </si>
  <si>
    <t>199.68.145.101</t>
  </si>
  <si>
    <t>240E:90:2007::246</t>
  </si>
  <si>
    <t>10G4/0/24</t>
  </si>
  <si>
    <t>199.68.145.106</t>
  </si>
  <si>
    <t>240E:90:2007::249</t>
  </si>
  <si>
    <t>10G3/0/5</t>
  </si>
  <si>
    <t>199.68.145.105</t>
  </si>
  <si>
    <t>240E:90:2007::248</t>
  </si>
  <si>
    <t>199.68.145.110</t>
  </si>
  <si>
    <t>240E:90:2007::251</t>
  </si>
  <si>
    <t>海东大数据16808-2</t>
  </si>
  <si>
    <t>199.68.145.109</t>
  </si>
  <si>
    <t>240E:90:2007::250</t>
  </si>
  <si>
    <t>199.68.145.114</t>
  </si>
  <si>
    <t>240E:90:2007::253</t>
  </si>
  <si>
    <t>199.68.145.113</t>
  </si>
  <si>
    <t>240E:90:2007::252</t>
  </si>
  <si>
    <t>199.68.145.118</t>
  </si>
  <si>
    <t>240E:90:2007::255</t>
  </si>
  <si>
    <t>199.68.145.117</t>
  </si>
  <si>
    <t>240E:90:2007::254</t>
  </si>
  <si>
    <t>199.68.145.122</t>
  </si>
  <si>
    <t>240E:90:2007::257</t>
  </si>
  <si>
    <t>199.68.145.121</t>
  </si>
  <si>
    <t>240E:90:2007::256</t>
  </si>
  <si>
    <t>199.68.145.126</t>
  </si>
  <si>
    <t>240E:90:2007::259</t>
  </si>
  <si>
    <t>199.68.145.125</t>
  </si>
  <si>
    <t>240E:90:2007::258</t>
  </si>
  <si>
    <t>QSHD-101-HH01-02A-HSW-H6900-01U42</t>
  </si>
  <si>
    <t>新华三</t>
  </si>
  <si>
    <t>H6900</t>
  </si>
  <si>
    <t>XGE1/0/45</t>
  </si>
  <si>
    <t xml:space="preserve"> 10.16.217.1</t>
  </si>
  <si>
    <t>QH-HD-SNL-W-1.CN2</t>
  </si>
  <si>
    <t>10GE3/0/6</t>
  </si>
  <si>
    <t xml:space="preserve"> 10.16.217.2</t>
  </si>
  <si>
    <t>QSHD-101-_HH01-03A-HSW-H6900-01U42</t>
  </si>
  <si>
    <t>XGE2/0/45</t>
  </si>
  <si>
    <t>10.16.217.5</t>
  </si>
  <si>
    <t>QH-HD-SNL-W-2.CN2</t>
  </si>
  <si>
    <t>10.16.217.6</t>
  </si>
  <si>
    <t>惠普</t>
    <phoneticPr fontId="45" type="noConversion"/>
  </si>
  <si>
    <t>HP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</si>
</sst>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409]d/mmm/yy;@"/>
    <numFmt numFmtId="177" formatCode="[$-409]d\-mmm\-yy;@"/>
    <numFmt numFmtId="178" formatCode="0_);[Red]\(0\)"/>
    <numFmt numFmtId="179" formatCode="[$-F800]dddd\,\ mmmm\ dd\,\ yyyy"/>
    <numFmt numFmtId="180" formatCode="yyyy/m/d;@"/>
  </numFmts>
  <fonts count="71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微软雅黑"/>
      <family val="2"/>
      <charset val="134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DengXian"/>
      <family val="3"/>
      <charset val="134"/>
      <scheme val="minor"/>
    </font>
    <font>
      <i/>
      <sz val="8"/>
      <color indexed="8"/>
      <name val="微软雅黑"/>
      <family val="2"/>
      <charset val="134"/>
    </font>
    <font>
      <u/>
      <sz val="11"/>
      <color theme="10"/>
      <name val="DengXian"/>
      <charset val="136"/>
      <scheme val="minor"/>
    </font>
    <font>
      <sz val="9"/>
      <color rgb="FF000000"/>
      <name val="Times New Roman"/>
      <family val="1"/>
    </font>
    <font>
      <sz val="8"/>
      <color theme="1"/>
      <name val="微软雅黑"/>
      <family val="2"/>
      <charset val="134"/>
    </font>
    <font>
      <sz val="10"/>
      <color rgb="FF000000"/>
      <name val="Times New Roman"/>
      <family val="1"/>
    </font>
    <font>
      <sz val="10"/>
      <color rgb="FF000000"/>
      <name val="SimSun"/>
      <charset val="134"/>
    </font>
    <font>
      <sz val="8"/>
      <color indexed="8"/>
      <name val="宋体"/>
      <family val="3"/>
      <charset val="134"/>
    </font>
    <font>
      <sz val="8"/>
      <color rgb="FFFF0000"/>
      <name val="宋体"/>
      <family val="3"/>
      <charset val="134"/>
    </font>
    <font>
      <sz val="8"/>
      <name val="宋体"/>
      <family val="3"/>
      <charset val="134"/>
    </font>
    <font>
      <sz val="9"/>
      <color rgb="FF000000"/>
      <name val="Times New Roman"/>
      <family val="3"/>
      <charset val="134"/>
    </font>
    <font>
      <sz val="8"/>
      <color theme="1"/>
      <name val="宋体"/>
      <family val="3"/>
      <charset val="134"/>
    </font>
    <font>
      <b/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0.5"/>
      <color rgb="FF000000"/>
      <name val="Microsoft YaHei UI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>
      <left/>
      <right/>
      <top/>
      <bottom/>
      <diagonal style="thin">
        <color rgb="FF000000"/>
      </diagonal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58">
    <xf numFmtId="176" fontId="0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6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34" fillId="0" borderId="0"/>
    <xf numFmtId="176" fontId="16" fillId="0" borderId="0">
      <alignment vertical="center"/>
    </xf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0" fontId="34" fillId="0" borderId="0"/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5" fillId="0" borderId="0"/>
    <xf numFmtId="176" fontId="36" fillId="0" borderId="0">
      <alignment vertical="top"/>
      <protection locked="0"/>
    </xf>
    <xf numFmtId="176" fontId="35" fillId="0" borderId="0"/>
    <xf numFmtId="176" fontId="34" fillId="0" borderId="0">
      <alignment vertical="center"/>
    </xf>
    <xf numFmtId="176" fontId="37" fillId="15" borderId="0">
      <alignment vertical="center"/>
    </xf>
    <xf numFmtId="176" fontId="16" fillId="0" borderId="0"/>
    <xf numFmtId="176" fontId="15" fillId="0" borderId="0"/>
    <xf numFmtId="176" fontId="16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34" fillId="0" borderId="0">
      <alignment vertical="center"/>
    </xf>
    <xf numFmtId="176" fontId="18" fillId="0" borderId="0"/>
    <xf numFmtId="0" fontId="34" fillId="0" borderId="0"/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0" fontId="18" fillId="0" borderId="0">
      <alignment vertical="center"/>
    </xf>
    <xf numFmtId="176" fontId="16" fillId="0" borderId="0">
      <alignment vertical="center"/>
    </xf>
    <xf numFmtId="0" fontId="16" fillId="0" borderId="0"/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/>
    <xf numFmtId="176" fontId="34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0" fontId="18" fillId="0" borderId="0"/>
    <xf numFmtId="176" fontId="16" fillId="0" borderId="0"/>
    <xf numFmtId="0" fontId="18" fillId="0" borderId="0"/>
    <xf numFmtId="176" fontId="16" fillId="0" borderId="0"/>
    <xf numFmtId="0" fontId="18" fillId="0" borderId="0"/>
    <xf numFmtId="176" fontId="16" fillId="0" borderId="0"/>
    <xf numFmtId="176" fontId="16" fillId="0" borderId="0">
      <alignment vertical="center"/>
    </xf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7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8" fillId="0" borderId="0"/>
    <xf numFmtId="176" fontId="16" fillId="0" borderId="0"/>
    <xf numFmtId="176" fontId="7" fillId="0" borderId="0"/>
    <xf numFmtId="176" fontId="7" fillId="0" borderId="0"/>
    <xf numFmtId="176" fontId="7" fillId="0" borderId="0"/>
    <xf numFmtId="176" fontId="18" fillId="0" borderId="0"/>
    <xf numFmtId="176" fontId="7" fillId="0" borderId="0"/>
    <xf numFmtId="176" fontId="18" fillId="0" borderId="0"/>
    <xf numFmtId="176" fontId="16" fillId="0" borderId="0"/>
    <xf numFmtId="176" fontId="16" fillId="0" borderId="0"/>
    <xf numFmtId="176" fontId="16" fillId="0" borderId="0"/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38" fillId="0" borderId="0"/>
    <xf numFmtId="176" fontId="18" fillId="0" borderId="0">
      <alignment vertical="center"/>
    </xf>
    <xf numFmtId="176" fontId="18" fillId="0" borderId="0"/>
    <xf numFmtId="176" fontId="7" fillId="0" borderId="0"/>
    <xf numFmtId="176" fontId="39" fillId="16" borderId="0">
      <alignment vertical="center"/>
    </xf>
    <xf numFmtId="176" fontId="39" fillId="16" borderId="0">
      <alignment vertical="center"/>
    </xf>
    <xf numFmtId="176" fontId="39" fillId="16" borderId="0">
      <alignment vertical="center"/>
    </xf>
    <xf numFmtId="176" fontId="39" fillId="16" borderId="0">
      <alignment vertical="center"/>
    </xf>
    <xf numFmtId="176" fontId="36" fillId="0" borderId="0">
      <alignment vertical="top"/>
      <protection locked="0"/>
    </xf>
    <xf numFmtId="176" fontId="18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16" fillId="0" borderId="0">
      <alignment vertical="center"/>
    </xf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0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0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7" fillId="0" borderId="0"/>
    <xf numFmtId="176" fontId="18" fillId="0" borderId="0"/>
    <xf numFmtId="176" fontId="7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176" fontId="9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35" fillId="0" borderId="0"/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0" fontId="18" fillId="0" borderId="0">
      <alignment vertical="center"/>
    </xf>
    <xf numFmtId="0" fontId="18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0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35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/>
    <xf numFmtId="0" fontId="35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40" fillId="0" borderId="0"/>
    <xf numFmtId="0" fontId="40" fillId="0" borderId="0"/>
    <xf numFmtId="176" fontId="40" fillId="0" borderId="0"/>
    <xf numFmtId="176" fontId="40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35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34" fillId="0" borderId="0">
      <alignment vertical="center"/>
    </xf>
    <xf numFmtId="176" fontId="37" fillId="15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0" fontId="8" fillId="0" borderId="0"/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41" fillId="0" borderId="0">
      <alignment vertical="top"/>
      <protection locked="0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35" fillId="0" borderId="0"/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35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176" fontId="18" fillId="0" borderId="0"/>
    <xf numFmtId="0" fontId="40" fillId="0" borderId="0"/>
    <xf numFmtId="0" fontId="40" fillId="0" borderId="0"/>
    <xf numFmtId="176" fontId="40" fillId="0" borderId="0"/>
    <xf numFmtId="176" fontId="41" fillId="0" borderId="0">
      <alignment vertical="top"/>
      <protection locked="0"/>
    </xf>
    <xf numFmtId="176" fontId="40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/>
    <xf numFmtId="176" fontId="16" fillId="0" borderId="0"/>
    <xf numFmtId="176" fontId="35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35" fillId="0" borderId="0"/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7" fillId="15" borderId="0">
      <alignment vertical="center"/>
    </xf>
    <xf numFmtId="176" fontId="37" fillId="15" borderId="0">
      <alignment vertical="center"/>
    </xf>
    <xf numFmtId="176" fontId="34" fillId="0" borderId="0"/>
    <xf numFmtId="176" fontId="34" fillId="0" borderId="0">
      <alignment vertical="center"/>
    </xf>
    <xf numFmtId="0" fontId="34" fillId="0" borderId="0"/>
    <xf numFmtId="0" fontId="34" fillId="0" borderId="0"/>
    <xf numFmtId="176" fontId="34" fillId="0" borderId="0"/>
    <xf numFmtId="0" fontId="34" fillId="0" borderId="0"/>
    <xf numFmtId="176" fontId="8" fillId="0" borderId="0">
      <alignment vertical="center"/>
    </xf>
    <xf numFmtId="0" fontId="55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0" fontId="8" fillId="0" borderId="0">
      <alignment vertical="center"/>
    </xf>
    <xf numFmtId="0" fontId="8" fillId="0" borderId="0"/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57" fillId="0" borderId="0" applyNumberFormat="0" applyFill="0" applyBorder="0" applyAlignment="0" applyProtection="0">
      <alignment vertical="center"/>
    </xf>
  </cellStyleXfs>
  <cellXfs count="240">
    <xf numFmtId="176" fontId="0" fillId="0" borderId="0" xfId="0">
      <alignment vertical="center"/>
    </xf>
    <xf numFmtId="176" fontId="1" fillId="0" borderId="0" xfId="0" applyFont="1">
      <alignment vertical="center"/>
    </xf>
    <xf numFmtId="176" fontId="5" fillId="0" borderId="2" xfId="0" applyFont="1" applyBorder="1" applyAlignment="1">
      <alignment horizontal="center" vertical="center" wrapText="1"/>
    </xf>
    <xf numFmtId="176" fontId="9" fillId="0" borderId="2" xfId="0" applyFont="1" applyBorder="1" applyAlignment="1">
      <alignment horizontal="center" vertical="center" wrapText="1"/>
    </xf>
    <xf numFmtId="176" fontId="1" fillId="0" borderId="2" xfId="0" applyFont="1" applyBorder="1">
      <alignment vertical="center"/>
    </xf>
    <xf numFmtId="49" fontId="6" fillId="0" borderId="2" xfId="164" applyNumberFormat="1" applyFont="1" applyBorder="1" applyAlignment="1">
      <alignment horizontal="center" vertical="center" wrapText="1"/>
    </xf>
    <xf numFmtId="176" fontId="10" fillId="0" borderId="2" xfId="0" applyFont="1" applyBorder="1" applyAlignment="1">
      <alignment horizontal="center" vertical="center" wrapText="1"/>
    </xf>
    <xf numFmtId="176" fontId="11" fillId="0" borderId="0" xfId="0" applyFont="1">
      <alignment vertical="center"/>
    </xf>
    <xf numFmtId="176" fontId="13" fillId="0" borderId="0" xfId="0" applyFont="1">
      <alignment vertical="center"/>
    </xf>
    <xf numFmtId="176" fontId="14" fillId="0" borderId="2" xfId="0" applyFont="1" applyBorder="1" applyAlignment="1">
      <alignment horizontal="center" vertical="center" wrapText="1"/>
    </xf>
    <xf numFmtId="176" fontId="1" fillId="0" borderId="0" xfId="0" applyFont="1" applyAlignment="1">
      <alignment horizontal="center" vertical="center" wrapText="1"/>
    </xf>
    <xf numFmtId="179" fontId="17" fillId="9" borderId="5" xfId="0" applyNumberFormat="1" applyFont="1" applyFill="1" applyBorder="1" applyAlignment="1">
      <alignment horizontal="center" vertical="center" wrapText="1"/>
    </xf>
    <xf numFmtId="179" fontId="17" fillId="9" borderId="6" xfId="0" applyNumberFormat="1" applyFont="1" applyFill="1" applyBorder="1" applyAlignment="1">
      <alignment horizontal="center" vertical="center" wrapText="1"/>
    </xf>
    <xf numFmtId="179" fontId="17" fillId="7" borderId="6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vertical="center" wrapText="1"/>
    </xf>
    <xf numFmtId="180" fontId="17" fillId="10" borderId="9" xfId="0" applyNumberFormat="1" applyFont="1" applyFill="1" applyBorder="1" applyAlignment="1">
      <alignment horizontal="center" vertical="center" wrapText="1"/>
    </xf>
    <xf numFmtId="178" fontId="17" fillId="7" borderId="10" xfId="0" applyNumberFormat="1" applyFont="1" applyFill="1" applyBorder="1" applyAlignment="1">
      <alignment horizontal="center" vertical="center" wrapText="1"/>
    </xf>
    <xf numFmtId="178" fontId="17" fillId="11" borderId="10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>
      <alignment vertical="center"/>
    </xf>
    <xf numFmtId="180" fontId="17" fillId="0" borderId="2" xfId="0" applyNumberFormat="1" applyFont="1" applyBorder="1" applyAlignment="1">
      <alignment vertical="center" wrapText="1"/>
    </xf>
    <xf numFmtId="178" fontId="17" fillId="0" borderId="2" xfId="0" applyNumberFormat="1" applyFont="1" applyBorder="1" applyAlignment="1">
      <alignment horizontal="center" vertical="center" wrapText="1"/>
    </xf>
    <xf numFmtId="178" fontId="17" fillId="0" borderId="2" xfId="0" applyNumberFormat="1" applyFont="1" applyBorder="1" applyAlignment="1">
      <alignment vertical="center" wrapText="1"/>
    </xf>
    <xf numFmtId="179" fontId="17" fillId="7" borderId="10" xfId="0" applyNumberFormat="1" applyFont="1" applyFill="1" applyBorder="1" applyAlignment="1">
      <alignment horizontal="center" vertical="center" wrapText="1"/>
    </xf>
    <xf numFmtId="179" fontId="17" fillId="11" borderId="10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horizontal="center" vertical="center"/>
    </xf>
    <xf numFmtId="178" fontId="17" fillId="0" borderId="2" xfId="0" applyNumberFormat="1" applyFont="1" applyBorder="1">
      <alignment vertical="center"/>
    </xf>
    <xf numFmtId="179" fontId="17" fillId="0" borderId="2" xfId="0" applyNumberFormat="1" applyFont="1" applyBorder="1" applyAlignment="1">
      <alignment horizontal="center" vertical="center" wrapText="1"/>
    </xf>
    <xf numFmtId="178" fontId="17" fillId="12" borderId="10" xfId="0" applyNumberFormat="1" applyFont="1" applyFill="1" applyBorder="1" applyAlignment="1">
      <alignment horizontal="center" vertical="center" wrapText="1"/>
    </xf>
    <xf numFmtId="179" fontId="17" fillId="12" borderId="10" xfId="0" applyNumberFormat="1" applyFont="1" applyFill="1" applyBorder="1" applyAlignment="1">
      <alignment horizontal="center" vertical="center" wrapText="1"/>
    </xf>
    <xf numFmtId="176" fontId="18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19" fillId="0" borderId="0" xfId="286" applyNumberFormat="1" applyFont="1" applyAlignment="1">
      <alignment horizontal="center" vertical="center"/>
    </xf>
    <xf numFmtId="0" fontId="19" fillId="0" borderId="0" xfId="286" applyNumberFormat="1" applyFont="1" applyAlignment="1">
      <alignment horizontal="center" vertical="center"/>
    </xf>
    <xf numFmtId="176" fontId="19" fillId="0" borderId="0" xfId="286" applyFont="1" applyAlignment="1">
      <alignment horizontal="center" vertical="center"/>
    </xf>
    <xf numFmtId="0" fontId="2" fillId="13" borderId="2" xfId="424" applyNumberFormat="1" applyFont="1" applyFill="1" applyBorder="1" applyAlignment="1">
      <alignment horizontal="center" vertical="center" wrapText="1"/>
    </xf>
    <xf numFmtId="0" fontId="20" fillId="7" borderId="2" xfId="424" applyNumberFormat="1" applyFont="1" applyFill="1" applyBorder="1" applyAlignment="1">
      <alignment horizontal="center" vertical="center" wrapText="1"/>
    </xf>
    <xf numFmtId="49" fontId="20" fillId="7" borderId="2" xfId="424" applyNumberFormat="1" applyFont="1" applyFill="1" applyBorder="1" applyAlignment="1">
      <alignment horizontal="center" vertical="center" wrapText="1"/>
    </xf>
    <xf numFmtId="49" fontId="14" fillId="4" borderId="2" xfId="286" applyNumberFormat="1" applyFont="1" applyFill="1" applyBorder="1" applyAlignment="1">
      <alignment vertical="center" wrapText="1"/>
    </xf>
    <xf numFmtId="176" fontId="21" fillId="0" borderId="2" xfId="0" applyFont="1" applyBorder="1" applyAlignment="1">
      <alignment horizontal="center" vertical="center" wrapText="1"/>
    </xf>
    <xf numFmtId="176" fontId="14" fillId="0" borderId="2" xfId="286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49" fontId="2" fillId="13" borderId="2" xfId="424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>
      <alignment vertical="center"/>
    </xf>
    <xf numFmtId="176" fontId="6" fillId="0" borderId="2" xfId="0" applyFont="1" applyBorder="1">
      <alignment vertical="center"/>
    </xf>
    <xf numFmtId="0" fontId="13" fillId="0" borderId="0" xfId="0" applyNumberFormat="1" applyFont="1" applyAlignment="1"/>
    <xf numFmtId="176" fontId="22" fillId="0" borderId="0" xfId="0" applyFont="1">
      <alignment vertical="center"/>
    </xf>
    <xf numFmtId="176" fontId="6" fillId="0" borderId="0" xfId="0" applyFont="1">
      <alignment vertical="center"/>
    </xf>
    <xf numFmtId="49" fontId="23" fillId="0" borderId="0" xfId="0" applyNumberFormat="1" applyFont="1" applyAlignment="1">
      <alignment horizontal="center" vertical="center"/>
    </xf>
    <xf numFmtId="176" fontId="24" fillId="13" borderId="2" xfId="424" applyFont="1" applyFill="1" applyBorder="1" applyAlignment="1">
      <alignment horizontal="center" vertical="center" wrapText="1"/>
    </xf>
    <xf numFmtId="176" fontId="25" fillId="7" borderId="2" xfId="424" applyFont="1" applyFill="1" applyBorder="1" applyAlignment="1">
      <alignment horizontal="center" vertical="center" wrapText="1"/>
    </xf>
    <xf numFmtId="176" fontId="26" fillId="13" borderId="2" xfId="424" applyFont="1" applyFill="1" applyBorder="1" applyAlignment="1">
      <alignment horizontal="center" vertical="center" wrapText="1"/>
    </xf>
    <xf numFmtId="0" fontId="27" fillId="0" borderId="2" xfId="0" applyNumberFormat="1" applyFont="1" applyBorder="1" applyAlignment="1">
      <alignment horizontal="center" vertical="center"/>
    </xf>
    <xf numFmtId="49" fontId="28" fillId="7" borderId="2" xfId="424" applyNumberFormat="1" applyFont="1" applyFill="1" applyBorder="1" applyAlignment="1">
      <alignment horizontal="center" vertical="center" wrapText="1"/>
    </xf>
    <xf numFmtId="176" fontId="15" fillId="0" borderId="2" xfId="286" applyFont="1" applyBorder="1" applyAlignment="1">
      <alignment horizontal="center" vertical="center" wrapText="1"/>
    </xf>
    <xf numFmtId="0" fontId="6" fillId="0" borderId="2" xfId="0" applyNumberFormat="1" applyFont="1" applyBorder="1" applyAlignment="1"/>
    <xf numFmtId="176" fontId="1" fillId="0" borderId="2" xfId="0" applyFont="1" applyBorder="1" applyAlignment="1">
      <alignment horizontal="left" vertical="center"/>
    </xf>
    <xf numFmtId="176" fontId="0" fillId="0" borderId="2" xfId="0" applyBorder="1">
      <alignment vertical="center"/>
    </xf>
    <xf numFmtId="0" fontId="3" fillId="14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76" fontId="1" fillId="0" borderId="2" xfId="0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29" fillId="0" borderId="0" xfId="0" applyFont="1">
      <alignment vertical="center"/>
    </xf>
    <xf numFmtId="176" fontId="11" fillId="14" borderId="13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76" fontId="1" fillId="0" borderId="3" xfId="0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18" fillId="0" borderId="0" xfId="200"/>
    <xf numFmtId="49" fontId="18" fillId="0" borderId="0" xfId="200" applyNumberFormat="1"/>
    <xf numFmtId="176" fontId="3" fillId="5" borderId="2" xfId="225" applyFont="1" applyFill="1" applyBorder="1" applyAlignment="1">
      <alignment horizontal="center" vertical="center" wrapText="1"/>
    </xf>
    <xf numFmtId="49" fontId="7" fillId="0" borderId="2" xfId="225" applyNumberFormat="1" applyFont="1" applyBorder="1" applyAlignment="1">
      <alignment horizontal="center" vertical="center" wrapText="1"/>
    </xf>
    <xf numFmtId="176" fontId="30" fillId="0" borderId="2" xfId="0" applyFont="1" applyBorder="1" applyAlignment="1">
      <alignment horizontal="center" vertical="center"/>
    </xf>
    <xf numFmtId="176" fontId="30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25" fillId="7" borderId="2" xfId="424" applyFont="1" applyFill="1" applyBorder="1" applyAlignment="1">
      <alignment horizontal="left" vertical="center" wrapText="1"/>
    </xf>
    <xf numFmtId="176" fontId="30" fillId="0" borderId="2" xfId="0" applyFont="1" applyBorder="1" applyAlignment="1">
      <alignment horizontal="left" vertical="center"/>
    </xf>
    <xf numFmtId="49" fontId="30" fillId="0" borderId="2" xfId="0" applyNumberFormat="1" applyFont="1" applyBorder="1">
      <alignment vertical="center"/>
    </xf>
    <xf numFmtId="176" fontId="30" fillId="0" borderId="2" xfId="0" applyFont="1" applyBorder="1">
      <alignment vertical="center"/>
    </xf>
    <xf numFmtId="49" fontId="30" fillId="0" borderId="2" xfId="0" applyNumberFormat="1" applyFont="1" applyBorder="1" applyAlignment="1">
      <alignment horizontal="left" vertical="center"/>
    </xf>
    <xf numFmtId="178" fontId="30" fillId="0" borderId="2" xfId="0" applyNumberFormat="1" applyFont="1" applyBorder="1" applyAlignment="1">
      <alignment horizontal="left" vertical="center"/>
    </xf>
    <xf numFmtId="49" fontId="30" fillId="0" borderId="2" xfId="200" applyNumberFormat="1" applyFont="1" applyBorder="1"/>
    <xf numFmtId="49" fontId="7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227" applyNumberFormat="1" applyFont="1" applyBorder="1" applyAlignment="1">
      <alignment horizontal="left"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30" fillId="0" borderId="0" xfId="200" applyNumberFormat="1" applyFont="1"/>
    <xf numFmtId="49" fontId="7" fillId="0" borderId="2" xfId="59" applyNumberFormat="1" applyFont="1" applyBorder="1" applyAlignment="1">
      <alignment horizontal="left" vertical="center" wrapText="1"/>
    </xf>
    <xf numFmtId="49" fontId="7" fillId="0" borderId="2" xfId="167" applyNumberFormat="1" applyFont="1" applyBorder="1" applyAlignment="1">
      <alignment horizontal="left" vertical="center" wrapText="1"/>
    </xf>
    <xf numFmtId="49" fontId="7" fillId="0" borderId="2" xfId="227" applyNumberFormat="1" applyFont="1" applyBorder="1" applyAlignment="1">
      <alignment horizontal="center" vertical="center"/>
    </xf>
    <xf numFmtId="49" fontId="14" fillId="0" borderId="2" xfId="286" applyNumberFormat="1" applyFont="1" applyBorder="1" applyAlignment="1">
      <alignment horizontal="center" vertical="center" wrapText="1"/>
    </xf>
    <xf numFmtId="176" fontId="20" fillId="7" borderId="2" xfId="225" applyFont="1" applyFill="1" applyBorder="1" applyAlignment="1">
      <alignment horizontal="center" vertical="center" wrapText="1"/>
    </xf>
    <xf numFmtId="49" fontId="30" fillId="3" borderId="2" xfId="200" applyNumberFormat="1" applyFont="1" applyFill="1" applyBorder="1" applyAlignment="1">
      <alignment horizontal="center"/>
    </xf>
    <xf numFmtId="49" fontId="7" fillId="3" borderId="2" xfId="225" applyNumberFormat="1" applyFont="1" applyFill="1" applyBorder="1" applyAlignment="1">
      <alignment horizontal="center" vertical="center" wrapText="1"/>
    </xf>
    <xf numFmtId="49" fontId="30" fillId="3" borderId="2" xfId="200" applyNumberFormat="1" applyFont="1" applyFill="1" applyBorder="1"/>
    <xf numFmtId="49" fontId="7" fillId="3" borderId="2" xfId="167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2" xfId="59" applyNumberFormat="1" applyFont="1" applyFill="1" applyBorder="1" applyAlignment="1">
      <alignment horizontal="center" vertical="center" wrapText="1"/>
    </xf>
    <xf numFmtId="49" fontId="7" fillId="3" borderId="2" xfId="167" applyNumberFormat="1" applyFont="1" applyFill="1" applyBorder="1" applyAlignment="1">
      <alignment horizontal="left" vertical="center" wrapText="1"/>
    </xf>
    <xf numFmtId="49" fontId="7" fillId="3" borderId="2" xfId="227" applyNumberFormat="1" applyFont="1" applyFill="1" applyBorder="1" applyAlignment="1">
      <alignment horizontal="left" vertical="center"/>
    </xf>
    <xf numFmtId="49" fontId="21" fillId="3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vertical="center" wrapText="1"/>
    </xf>
    <xf numFmtId="176" fontId="8" fillId="0" borderId="0" xfId="0" applyFont="1">
      <alignment vertical="center"/>
    </xf>
    <xf numFmtId="0" fontId="7" fillId="0" borderId="2" xfId="227" applyFont="1" applyBorder="1" applyAlignment="1">
      <alignment horizontal="left" vertical="center"/>
    </xf>
    <xf numFmtId="0" fontId="7" fillId="3" borderId="2" xfId="227" applyFont="1" applyFill="1" applyBorder="1" applyAlignment="1">
      <alignment horizontal="left" vertical="center"/>
    </xf>
    <xf numFmtId="49" fontId="20" fillId="13" borderId="2" xfId="424" applyNumberFormat="1" applyFont="1" applyFill="1" applyBorder="1" applyAlignment="1">
      <alignment horizontal="center" vertical="center" wrapText="1"/>
    </xf>
    <xf numFmtId="0" fontId="13" fillId="0" borderId="2" xfId="0" applyNumberFormat="1" applyFont="1" applyBorder="1" applyAlignment="1"/>
    <xf numFmtId="0" fontId="11" fillId="0" borderId="0" xfId="200" applyFont="1" applyAlignment="1">
      <alignment horizontal="center"/>
    </xf>
    <xf numFmtId="176" fontId="2" fillId="5" borderId="2" xfId="225" applyFont="1" applyFill="1" applyBorder="1" applyAlignment="1">
      <alignment horizontal="center" vertical="center" wrapText="1"/>
    </xf>
    <xf numFmtId="0" fontId="20" fillId="7" borderId="2" xfId="225" applyNumberFormat="1" applyFont="1" applyFill="1" applyBorder="1" applyAlignment="1">
      <alignment horizontal="center" vertical="center" wrapText="1"/>
    </xf>
    <xf numFmtId="176" fontId="32" fillId="0" borderId="0" xfId="85" applyNumberFormat="1" applyFont="1" applyAlignment="1">
      <alignment horizontal="center" wrapText="1"/>
    </xf>
    <xf numFmtId="0" fontId="7" fillId="0" borderId="2" xfId="227" applyFont="1" applyBorder="1" applyAlignment="1">
      <alignment horizontal="left" vertical="center" wrapText="1"/>
    </xf>
    <xf numFmtId="0" fontId="26" fillId="3" borderId="2" xfId="227" applyFont="1" applyFill="1" applyBorder="1" applyAlignment="1">
      <alignment horizontal="left" vertical="center" wrapText="1"/>
    </xf>
    <xf numFmtId="0" fontId="30" fillId="0" borderId="2" xfId="0" quotePrefix="1" applyNumberFormat="1" applyFont="1" applyBorder="1" applyAlignment="1">
      <alignment horizontal="left" vertical="center"/>
    </xf>
    <xf numFmtId="49" fontId="20" fillId="3" borderId="2" xfId="424" applyNumberFormat="1" applyFont="1" applyFill="1" applyBorder="1" applyAlignment="1">
      <alignment horizontal="center" vertical="center" wrapText="1"/>
    </xf>
    <xf numFmtId="49" fontId="1" fillId="0" borderId="0" xfId="0" applyNumberFormat="1" applyFont="1">
      <alignment vertical="center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1" fillId="0" borderId="14" xfId="0" applyNumberFormat="1" applyFont="1" applyBorder="1" applyAlignment="1"/>
    <xf numFmtId="49" fontId="1" fillId="17" borderId="15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48" fillId="0" borderId="0" xfId="230" applyFont="1" applyAlignment="1">
      <alignment horizontal="center" vertical="center"/>
    </xf>
    <xf numFmtId="0" fontId="49" fillId="0" borderId="0" xfId="230" applyFont="1" applyAlignment="1"/>
    <xf numFmtId="0" fontId="50" fillId="0" borderId="0" xfId="230" applyFont="1" applyAlignment="1">
      <alignment horizontal="center" vertical="center"/>
    </xf>
    <xf numFmtId="0" fontId="51" fillId="19" borderId="2" xfId="230" applyFont="1" applyFill="1" applyBorder="1" applyAlignment="1">
      <alignment horizontal="center" vertical="center" wrapText="1"/>
    </xf>
    <xf numFmtId="0" fontId="52" fillId="20" borderId="2" xfId="230" applyFont="1" applyFill="1" applyBorder="1" applyAlignment="1">
      <alignment vertical="center" wrapText="1"/>
    </xf>
    <xf numFmtId="0" fontId="51" fillId="19" borderId="2" xfId="230" applyFont="1" applyFill="1" applyBorder="1" applyAlignment="1">
      <alignment horizontal="center" vertical="center"/>
    </xf>
    <xf numFmtId="0" fontId="53" fillId="0" borderId="0" xfId="230" applyFont="1" applyAlignment="1">
      <alignment horizontal="center" vertical="center"/>
    </xf>
    <xf numFmtId="0" fontId="20" fillId="0" borderId="0" xfId="230" applyFont="1" applyAlignment="1">
      <alignment horizontal="center" vertical="center"/>
    </xf>
    <xf numFmtId="0" fontId="4" fillId="19" borderId="2" xfId="230" applyFont="1" applyFill="1" applyBorder="1" applyAlignment="1">
      <alignment horizontal="center" vertical="center"/>
    </xf>
    <xf numFmtId="0" fontId="54" fillId="0" borderId="0" xfId="230" applyFont="1" applyAlignment="1">
      <alignment horizontal="center" vertical="center"/>
    </xf>
    <xf numFmtId="0" fontId="49" fillId="21" borderId="0" xfId="230" applyFont="1" applyFill="1" applyAlignment="1">
      <alignment horizontal="center" vertical="center"/>
    </xf>
    <xf numFmtId="0" fontId="43" fillId="0" borderId="0" xfId="230" applyFont="1" applyAlignment="1">
      <alignment horizontal="center" vertical="center"/>
    </xf>
    <xf numFmtId="0" fontId="20" fillId="21" borderId="0" xfId="230" applyFont="1" applyFill="1" applyAlignment="1">
      <alignment horizontal="center" vertical="center"/>
    </xf>
    <xf numFmtId="0" fontId="48" fillId="6" borderId="2" xfId="230" applyFont="1" applyFill="1" applyBorder="1" applyAlignment="1">
      <alignment horizontal="center" vertical="center"/>
    </xf>
    <xf numFmtId="0" fontId="48" fillId="0" borderId="16" xfId="230" applyFont="1" applyBorder="1" applyAlignment="1">
      <alignment horizontal="center" vertical="center"/>
    </xf>
    <xf numFmtId="0" fontId="48" fillId="7" borderId="2" xfId="230" applyFont="1" applyFill="1" applyBorder="1" applyAlignment="1">
      <alignment horizontal="center" vertical="center"/>
    </xf>
    <xf numFmtId="176" fontId="56" fillId="0" borderId="2" xfId="0" applyFont="1" applyBorder="1" applyAlignment="1">
      <alignment horizontal="center" vertical="center"/>
    </xf>
    <xf numFmtId="176" fontId="20" fillId="4" borderId="2" xfId="225" applyFont="1" applyFill="1" applyBorder="1" applyAlignment="1">
      <alignment horizontal="center" vertical="center" wrapText="1"/>
    </xf>
    <xf numFmtId="0" fontId="6" fillId="0" borderId="0" xfId="0" applyNumberFormat="1" applyFont="1" applyAlignment="1"/>
    <xf numFmtId="176" fontId="0" fillId="4" borderId="0" xfId="0" applyFill="1">
      <alignment vertical="center"/>
    </xf>
    <xf numFmtId="49" fontId="3" fillId="4" borderId="2" xfId="424" applyNumberFormat="1" applyFont="1" applyFill="1" applyBorder="1" applyAlignment="1">
      <alignment horizontal="center" vertical="center" wrapText="1"/>
    </xf>
    <xf numFmtId="49" fontId="20" fillId="4" borderId="2" xfId="424" applyNumberFormat="1" applyFont="1" applyFill="1" applyBorder="1" applyAlignment="1">
      <alignment horizontal="center" vertical="center" wrapText="1"/>
    </xf>
    <xf numFmtId="0" fontId="3" fillId="4" borderId="2" xfId="424" applyNumberFormat="1" applyFont="1" applyFill="1" applyBorder="1" applyAlignment="1">
      <alignment horizontal="center" vertical="center" wrapText="1"/>
    </xf>
    <xf numFmtId="176" fontId="24" fillId="4" borderId="2" xfId="424" applyFont="1" applyFill="1" applyBorder="1" applyAlignment="1">
      <alignment horizontal="center" vertical="center" wrapText="1"/>
    </xf>
    <xf numFmtId="0" fontId="20" fillId="4" borderId="2" xfId="424" applyNumberFormat="1" applyFont="1" applyFill="1" applyBorder="1" applyAlignment="1">
      <alignment horizontal="center" vertical="center" wrapText="1"/>
    </xf>
    <xf numFmtId="0" fontId="2" fillId="4" borderId="2" xfId="424" applyNumberFormat="1" applyFont="1" applyFill="1" applyBorder="1" applyAlignment="1">
      <alignment horizontal="center" vertical="center" wrapText="1"/>
    </xf>
    <xf numFmtId="49" fontId="20" fillId="18" borderId="1" xfId="0" applyNumberFormat="1" applyFont="1" applyFill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176" fontId="21" fillId="0" borderId="0" xfId="0" applyFont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/>
    </xf>
    <xf numFmtId="0" fontId="58" fillId="4" borderId="1" xfId="0" applyNumberFormat="1" applyFont="1" applyFill="1" applyBorder="1" applyAlignment="1">
      <alignment horizontal="center" vertical="center"/>
    </xf>
    <xf numFmtId="0" fontId="21" fillId="4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 applyAlignment="1">
      <alignment horizontal="center" vertical="center"/>
    </xf>
    <xf numFmtId="0" fontId="58" fillId="0" borderId="1" xfId="0" applyNumberFormat="1" applyFont="1" applyBorder="1" applyAlignment="1">
      <alignment horizontal="center" vertical="center"/>
    </xf>
    <xf numFmtId="176" fontId="59" fillId="0" borderId="2" xfId="0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15" fillId="0" borderId="2" xfId="0" applyNumberFormat="1" applyFont="1" applyBorder="1" applyAlignment="1">
      <alignment horizontal="center" vertical="center"/>
    </xf>
    <xf numFmtId="177" fontId="17" fillId="0" borderId="17" xfId="0" applyNumberFormat="1" applyFont="1" applyBorder="1" applyAlignment="1">
      <alignment horizontal="center" vertical="center" wrapText="1"/>
    </xf>
    <xf numFmtId="0" fontId="58" fillId="0" borderId="1" xfId="0" applyNumberFormat="1" applyFont="1" applyBorder="1" applyAlignment="1">
      <alignment horizontal="center" vertical="center" wrapText="1"/>
    </xf>
    <xf numFmtId="0" fontId="60" fillId="0" borderId="1" xfId="0" applyNumberFormat="1" applyFont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left" vertical="center" wrapText="1"/>
    </xf>
    <xf numFmtId="0" fontId="31" fillId="0" borderId="4" xfId="0" applyNumberFormat="1" applyFont="1" applyBorder="1" applyAlignment="1">
      <alignment horizontal="left" vertical="center" wrapText="1"/>
    </xf>
    <xf numFmtId="0" fontId="61" fillId="0" borderId="4" xfId="0" applyNumberFormat="1" applyFont="1" applyBorder="1" applyAlignment="1">
      <alignment horizontal="left" vertical="center" wrapText="1"/>
    </xf>
    <xf numFmtId="176" fontId="62" fillId="0" borderId="2" xfId="286" applyFont="1" applyBorder="1" applyAlignment="1">
      <alignment horizontal="center" vertical="center" wrapText="1"/>
    </xf>
    <xf numFmtId="176" fontId="62" fillId="4" borderId="2" xfId="286" applyFont="1" applyFill="1" applyBorder="1" applyAlignment="1">
      <alignment horizontal="center" vertical="center" wrapText="1"/>
    </xf>
    <xf numFmtId="177" fontId="62" fillId="7" borderId="2" xfId="286" applyNumberFormat="1" applyFont="1" applyFill="1" applyBorder="1" applyAlignment="1">
      <alignment horizontal="center" vertical="center" wrapText="1"/>
    </xf>
    <xf numFmtId="177" fontId="63" fillId="7" borderId="2" xfId="286" applyNumberFormat="1" applyFont="1" applyFill="1" applyBorder="1" applyAlignment="1">
      <alignment horizontal="center" vertical="center" wrapText="1"/>
    </xf>
    <xf numFmtId="177" fontId="62" fillId="4" borderId="2" xfId="286" applyNumberFormat="1" applyFont="1" applyFill="1" applyBorder="1" applyAlignment="1">
      <alignment horizontal="center" vertical="center" wrapText="1"/>
    </xf>
    <xf numFmtId="49" fontId="62" fillId="0" borderId="2" xfId="286" applyNumberFormat="1" applyFont="1" applyBorder="1" applyAlignment="1">
      <alignment horizontal="center" vertical="center" wrapText="1"/>
    </xf>
    <xf numFmtId="49" fontId="64" fillId="0" borderId="2" xfId="286" applyNumberFormat="1" applyFont="1" applyBorder="1" applyAlignment="1">
      <alignment horizontal="center" vertical="center" wrapText="1"/>
    </xf>
    <xf numFmtId="49" fontId="62" fillId="4" borderId="2" xfId="286" applyNumberFormat="1" applyFont="1" applyFill="1" applyBorder="1" applyAlignment="1">
      <alignment horizontal="center" vertical="center" wrapText="1"/>
    </xf>
    <xf numFmtId="0" fontId="65" fillId="4" borderId="1" xfId="0" applyNumberFormat="1" applyFont="1" applyFill="1" applyBorder="1" applyAlignment="1">
      <alignment horizontal="center" vertical="center"/>
    </xf>
    <xf numFmtId="176" fontId="66" fillId="0" borderId="2" xfId="398" applyFont="1" applyBorder="1" applyAlignment="1">
      <alignment horizontal="center" vertical="center"/>
    </xf>
    <xf numFmtId="49" fontId="6" fillId="7" borderId="2" xfId="0" applyNumberFormat="1" applyFont="1" applyFill="1" applyBorder="1" applyAlignment="1">
      <alignment horizontal="center"/>
    </xf>
    <xf numFmtId="176" fontId="66" fillId="0" borderId="2" xfId="286" applyFont="1" applyBorder="1" applyAlignment="1">
      <alignment horizontal="center" vertical="center" wrapText="1"/>
    </xf>
    <xf numFmtId="0" fontId="62" fillId="4" borderId="2" xfId="286" applyNumberFormat="1" applyFont="1" applyFill="1" applyBorder="1" applyAlignment="1">
      <alignment horizontal="center" vertical="center" wrapText="1"/>
    </xf>
    <xf numFmtId="177" fontId="67" fillId="8" borderId="2" xfId="200" applyNumberFormat="1" applyFont="1" applyFill="1" applyBorder="1" applyAlignment="1">
      <alignment vertical="center" wrapText="1"/>
    </xf>
    <xf numFmtId="177" fontId="67" fillId="8" borderId="11" xfId="200" applyNumberFormat="1" applyFont="1" applyFill="1" applyBorder="1" applyAlignment="1">
      <alignment vertical="center" wrapText="1"/>
    </xf>
    <xf numFmtId="0" fontId="18" fillId="0" borderId="18" xfId="200" applyBorder="1" applyAlignment="1">
      <alignment horizontal="center" vertical="center"/>
    </xf>
    <xf numFmtId="177" fontId="68" fillId="0" borderId="2" xfId="200" applyNumberFormat="1" applyFont="1" applyBorder="1" applyAlignment="1">
      <alignment horizontal="left" vertical="center" wrapText="1"/>
    </xf>
    <xf numFmtId="177" fontId="68" fillId="0" borderId="2" xfId="200" applyNumberFormat="1" applyFont="1" applyBorder="1" applyAlignment="1">
      <alignment horizontal="center" vertical="center" wrapText="1"/>
    </xf>
    <xf numFmtId="177" fontId="69" fillId="0" borderId="2" xfId="200" applyNumberFormat="1" applyFont="1" applyBorder="1" applyAlignment="1">
      <alignment horizontal="center" vertical="center" wrapText="1"/>
    </xf>
    <xf numFmtId="177" fontId="69" fillId="0" borderId="2" xfId="200" applyNumberFormat="1" applyFont="1" applyBorder="1" applyAlignment="1">
      <alignment horizontal="left" vertical="center" wrapText="1"/>
    </xf>
    <xf numFmtId="177" fontId="68" fillId="22" borderId="2" xfId="200" applyNumberFormat="1" applyFont="1" applyFill="1" applyBorder="1" applyAlignment="1">
      <alignment horizontal="left" vertical="center" wrapText="1"/>
    </xf>
    <xf numFmtId="177" fontId="68" fillId="22" borderId="2" xfId="200" applyNumberFormat="1" applyFont="1" applyFill="1" applyBorder="1" applyAlignment="1">
      <alignment horizontal="center" vertical="center" wrapText="1"/>
    </xf>
    <xf numFmtId="177" fontId="69" fillId="22" borderId="2" xfId="200" applyNumberFormat="1" applyFont="1" applyFill="1" applyBorder="1" applyAlignment="1">
      <alignment horizontal="center" vertical="center" wrapText="1"/>
    </xf>
    <xf numFmtId="0" fontId="69" fillId="22" borderId="2" xfId="200" applyFont="1" applyFill="1" applyBorder="1" applyAlignment="1">
      <alignment horizontal="center" vertical="center" wrapText="1"/>
    </xf>
    <xf numFmtId="177" fontId="70" fillId="22" borderId="0" xfId="0" applyNumberFormat="1" applyFont="1" applyFill="1">
      <alignment vertical="center"/>
    </xf>
    <xf numFmtId="177" fontId="70" fillId="22" borderId="2" xfId="0" applyNumberFormat="1" applyFont="1" applyFill="1" applyBorder="1">
      <alignment vertical="center"/>
    </xf>
    <xf numFmtId="177" fontId="68" fillId="23" borderId="2" xfId="200" applyNumberFormat="1" applyFont="1" applyFill="1" applyBorder="1" applyAlignment="1">
      <alignment horizontal="left" vertical="center" wrapText="1"/>
    </xf>
    <xf numFmtId="177" fontId="68" fillId="23" borderId="2" xfId="200" applyNumberFormat="1" applyFont="1" applyFill="1" applyBorder="1" applyAlignment="1">
      <alignment horizontal="center" vertical="center" wrapText="1"/>
    </xf>
    <xf numFmtId="177" fontId="69" fillId="23" borderId="2" xfId="200" applyNumberFormat="1" applyFont="1" applyFill="1" applyBorder="1" applyAlignment="1">
      <alignment horizontal="center" vertical="center" wrapText="1"/>
    </xf>
    <xf numFmtId="0" fontId="69" fillId="23" borderId="2" xfId="200" applyFont="1" applyFill="1" applyBorder="1" applyAlignment="1">
      <alignment horizontal="center" vertical="center" wrapText="1"/>
    </xf>
    <xf numFmtId="177" fontId="70" fillId="23" borderId="2" xfId="0" applyNumberFormat="1" applyFont="1" applyFill="1" applyBorder="1">
      <alignment vertical="center"/>
    </xf>
    <xf numFmtId="177" fontId="18" fillId="0" borderId="0" xfId="200" applyNumberFormat="1"/>
    <xf numFmtId="177" fontId="18" fillId="0" borderId="0" xfId="200" applyNumberFormat="1" applyAlignment="1">
      <alignment horizontal="left"/>
    </xf>
    <xf numFmtId="177" fontId="18" fillId="0" borderId="0" xfId="200" applyNumberFormat="1" applyAlignment="1">
      <alignment horizontal="center" vertical="center"/>
    </xf>
    <xf numFmtId="177" fontId="68" fillId="0" borderId="11" xfId="200" applyNumberFormat="1" applyFont="1" applyBorder="1" applyAlignment="1">
      <alignment horizontal="center" vertical="center" wrapText="1"/>
    </xf>
    <xf numFmtId="0" fontId="18" fillId="0" borderId="0" xfId="200" applyAlignment="1">
      <alignment horizontal="left"/>
    </xf>
    <xf numFmtId="0" fontId="18" fillId="0" borderId="0" xfId="200" applyAlignment="1">
      <alignment horizontal="center" vertical="center"/>
    </xf>
    <xf numFmtId="0" fontId="57" fillId="0" borderId="1" xfId="657" applyNumberForma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left" vertical="center" wrapText="1"/>
    </xf>
    <xf numFmtId="0" fontId="33" fillId="0" borderId="2" xfId="0" applyNumberFormat="1" applyFont="1" applyBorder="1" applyAlignment="1">
      <alignment horizontal="left" vertical="center" wrapText="1"/>
    </xf>
    <xf numFmtId="176" fontId="11" fillId="0" borderId="2" xfId="0" applyFont="1" applyBorder="1" applyAlignment="1">
      <alignment horizontal="left" vertical="center"/>
    </xf>
    <xf numFmtId="49" fontId="24" fillId="0" borderId="2" xfId="20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left" vertical="center" wrapText="1"/>
    </xf>
    <xf numFmtId="176" fontId="1" fillId="7" borderId="1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77" fontId="68" fillId="22" borderId="2" xfId="200" applyNumberFormat="1" applyFont="1" applyFill="1" applyBorder="1" applyAlignment="1">
      <alignment horizontal="center" vertical="center" wrapText="1"/>
    </xf>
    <xf numFmtId="177" fontId="0" fillId="22" borderId="2" xfId="0" applyNumberFormat="1" applyFill="1" applyBorder="1" applyAlignment="1">
      <alignment horizontal="center" vertical="center" wrapText="1"/>
    </xf>
    <xf numFmtId="177" fontId="68" fillId="22" borderId="11" xfId="200" applyNumberFormat="1" applyFont="1" applyFill="1" applyBorder="1" applyAlignment="1">
      <alignment horizontal="center" vertical="center" wrapText="1"/>
    </xf>
    <xf numFmtId="177" fontId="0" fillId="22" borderId="18" xfId="0" applyNumberFormat="1" applyFill="1" applyBorder="1" applyAlignment="1">
      <alignment horizontal="center" vertical="center" wrapText="1"/>
    </xf>
    <xf numFmtId="177" fontId="68" fillId="23" borderId="2" xfId="200" applyNumberFormat="1" applyFont="1" applyFill="1" applyBorder="1" applyAlignment="1">
      <alignment horizontal="center" vertical="center" wrapText="1"/>
    </xf>
    <xf numFmtId="177" fontId="0" fillId="23" borderId="2" xfId="0" applyNumberFormat="1" applyFill="1" applyBorder="1" applyAlignment="1">
      <alignment horizontal="center" vertical="center" wrapText="1"/>
    </xf>
    <xf numFmtId="177" fontId="68" fillId="23" borderId="11" xfId="200" applyNumberFormat="1" applyFont="1" applyFill="1" applyBorder="1" applyAlignment="1">
      <alignment horizontal="center" vertical="center" wrapText="1"/>
    </xf>
    <xf numFmtId="177" fontId="0" fillId="23" borderId="18" xfId="0" applyNumberFormat="1" applyFill="1" applyBorder="1" applyAlignment="1">
      <alignment horizontal="center" vertical="center" wrapText="1"/>
    </xf>
    <xf numFmtId="0" fontId="2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 wrapText="1"/>
    </xf>
    <xf numFmtId="0" fontId="48" fillId="0" borderId="0" xfId="230" applyFont="1" applyAlignment="1">
      <alignment horizontal="center" vertical="center" wrapText="1"/>
    </xf>
    <xf numFmtId="179" fontId="17" fillId="9" borderId="1" xfId="0" applyNumberFormat="1" applyFont="1" applyFill="1" applyBorder="1" applyAlignment="1">
      <alignment horizontal="center" vertical="center" wrapText="1"/>
    </xf>
    <xf numFmtId="179" fontId="17" fillId="10" borderId="7" xfId="0" applyNumberFormat="1" applyFont="1" applyFill="1" applyBorder="1" applyAlignment="1">
      <alignment horizontal="center" vertical="center" wrapText="1"/>
    </xf>
    <xf numFmtId="180" fontId="17" fillId="10" borderId="7" xfId="0" applyNumberFormat="1" applyFont="1" applyFill="1" applyBorder="1" applyAlignment="1">
      <alignment horizontal="center" vertical="center" wrapText="1"/>
    </xf>
    <xf numFmtId="179" fontId="17" fillId="11" borderId="8" xfId="0" applyNumberFormat="1" applyFont="1" applyFill="1" applyBorder="1" applyAlignment="1">
      <alignment horizontal="center" vertical="center" wrapText="1"/>
    </xf>
  </cellXfs>
  <cellStyles count="658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4 2 2" xfId="481" xr:uid="{C830D140-2C8A-43B3-8D97-0D899E37FBDC}"/>
    <cellStyle name="常规 10 4 3" xfId="479" xr:uid="{85566263-CA00-49A0-BC57-206990D51C17}"/>
    <cellStyle name="常规 10 5" xfId="140" xr:uid="{00000000-0005-0000-0000-000034000000}"/>
    <cellStyle name="常规 10 5 2" xfId="142" xr:uid="{00000000-0005-0000-0000-000035000000}"/>
    <cellStyle name="常规 10 5 2 2" xfId="484" xr:uid="{524A3D47-8AAD-457A-B6AE-AE0C0E1C40DA}"/>
    <cellStyle name="常规 10 5 3" xfId="482" xr:uid="{A5C7C120-A8F7-48D6-99AB-133C606D0E54}"/>
    <cellStyle name="常规 10 6" xfId="144" xr:uid="{00000000-0005-0000-0000-000036000000}"/>
    <cellStyle name="常规 10 6 2" xfId="485" xr:uid="{5F5FDAED-E27B-4106-AA98-F02CA5509CF6}"/>
    <cellStyle name="常规 10 7" xfId="477" xr:uid="{B02A31A7-35BF-463D-96C1-5AB436361761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3 2 2" xfId="498" xr:uid="{4AE4F6E6-5AFD-4677-B892-5B0B4F394735}"/>
    <cellStyle name="常规 12 2 3 3" xfId="436" xr:uid="{0B21D92B-496E-4E71-8CB2-D2EEE98D8571}"/>
    <cellStyle name="常规 12 2 4" xfId="31" xr:uid="{00000000-0005-0000-0000-00004B000000}"/>
    <cellStyle name="常规 12 2 4 2" xfId="447" xr:uid="{63671775-7B32-4A0A-A3E4-2D6CA99715D2}"/>
    <cellStyle name="常规 12 2 5" xfId="496" xr:uid="{0D6FC8A8-009D-4831-8B69-239ECECCEC4B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4 2 2" xfId="504" xr:uid="{72EF0881-187D-4711-A595-E01556515E5C}"/>
    <cellStyle name="常规 12 4 3" xfId="502" xr:uid="{D26A5891-BEA5-4C67-8B9F-C3FA30609355}"/>
    <cellStyle name="常规 12 5" xfId="181" xr:uid="{00000000-0005-0000-0000-000052000000}"/>
    <cellStyle name="常规 12 5 2" xfId="182" xr:uid="{00000000-0005-0000-0000-000053000000}"/>
    <cellStyle name="常规 12 5 2 2" xfId="507" xr:uid="{E565A26E-A746-4301-9ED1-1C0CDC439CB9}"/>
    <cellStyle name="常规 12 5 3" xfId="506" xr:uid="{97EAFF4D-7C8D-4AC9-8F27-54E1D7C7B174}"/>
    <cellStyle name="常规 12 6" xfId="183" xr:uid="{00000000-0005-0000-0000-000054000000}"/>
    <cellStyle name="常规 12 6 2" xfId="508" xr:uid="{F098E0CB-C2FC-43BB-83F5-5BAC83E9C3AA}"/>
    <cellStyle name="常规 12 7" xfId="184" xr:uid="{00000000-0005-0000-0000-000055000000}"/>
    <cellStyle name="常规 12 7 2" xfId="509" xr:uid="{29339904-9C3E-4D10-80EE-9D20BCEA7D5E}"/>
    <cellStyle name="常规 12 8" xfId="495" xr:uid="{DBFAD533-F3D6-4101-89FF-323AB14E64C9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2 2 2" xfId="513" xr:uid="{45E20B03-CC11-4C88-8D25-461AB7052660}"/>
    <cellStyle name="常规 14 2 3" xfId="512" xr:uid="{C411D5FA-7692-4F36-889A-0FD773A5953B}"/>
    <cellStyle name="常规 14 3" xfId="198" xr:uid="{00000000-0005-0000-0000-000065000000}"/>
    <cellStyle name="常规 14 3 2" xfId="515" xr:uid="{5F487E9A-52CD-4C6E-B9DA-111F80E0FFE2}"/>
    <cellStyle name="常规 14 4" xfId="511" xr:uid="{3ACDAA57-ACDD-458B-8AC6-C1ABDBC0D0FC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2 2 2" xfId="521" xr:uid="{0A88A01C-2A13-41E1-9346-AC871B0A6A33}"/>
    <cellStyle name="常规 15 2 2 3" xfId="520" xr:uid="{580B8D00-1711-46CB-B74A-BCD04589B125}"/>
    <cellStyle name="常规 15 2 3" xfId="205" xr:uid="{00000000-0005-0000-0000-00006A000000}"/>
    <cellStyle name="常规 15 2 3 2" xfId="206" xr:uid="{00000000-0005-0000-0000-00006B000000}"/>
    <cellStyle name="常规 15 2 3 2 2" xfId="523" xr:uid="{8AD0EA49-2D39-4B82-B902-8467864A128E}"/>
    <cellStyle name="常规 15 2 3 3" xfId="522" xr:uid="{5CEF4CA7-CDDA-4BC9-9E8D-29EEDD9BB2D8}"/>
    <cellStyle name="常规 15 2 4" xfId="207" xr:uid="{00000000-0005-0000-0000-00006C000000}"/>
    <cellStyle name="常规 15 2 4 2" xfId="524" xr:uid="{6AEE5B41-DBC9-44CC-8606-AC1CE82B997C}"/>
    <cellStyle name="常规 15 2 5" xfId="519" xr:uid="{0DB80B3B-92FE-4944-9505-0BC14BD61AA6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2 2 2" xfId="526" xr:uid="{8EB25244-E320-4DC3-AC37-0D131EADEF08}"/>
    <cellStyle name="常规 15 3 2 3" xfId="464" xr:uid="{6C6FCBC4-CEC9-4AC5-8302-349A87F5DA04}"/>
    <cellStyle name="常规 15 3 3" xfId="211" xr:uid="{00000000-0005-0000-0000-000070000000}"/>
    <cellStyle name="常规 15 3 3 2" xfId="528" xr:uid="{4626B091-B1BA-478E-B178-25E7E3946D2D}"/>
    <cellStyle name="常规 15 3 4" xfId="463" xr:uid="{E5AC56FE-01CB-48A1-80DD-8AE74613C62E}"/>
    <cellStyle name="常规 15 4" xfId="82" xr:uid="{00000000-0005-0000-0000-000071000000}"/>
    <cellStyle name="常规 15 4 2" xfId="2" xr:uid="{00000000-0005-0000-0000-000072000000}"/>
    <cellStyle name="常规 15 4 2 2" xfId="432" xr:uid="{9CE6681B-0A4F-492C-B667-F67DAE1383F7}"/>
    <cellStyle name="常规 15 4 3" xfId="465" xr:uid="{53E721D3-E537-4358-99E0-E7B06E5B07FE}"/>
    <cellStyle name="常规 15 5" xfId="212" xr:uid="{00000000-0005-0000-0000-000073000000}"/>
    <cellStyle name="常规 15 5 2" xfId="529" xr:uid="{82B2859F-345A-4333-BFB2-182B893871A5}"/>
    <cellStyle name="常规 15 6" xfId="517" xr:uid="{1A5DDEC6-7F71-412D-B2AC-4A5ABBBB895C}"/>
    <cellStyle name="常规 16" xfId="214" xr:uid="{00000000-0005-0000-0000-000074000000}"/>
    <cellStyle name="常规 16 2" xfId="123" xr:uid="{00000000-0005-0000-0000-000075000000}"/>
    <cellStyle name="常规 16 2 2" xfId="476" xr:uid="{F448C600-020A-4955-A06E-D784128DEDE8}"/>
    <cellStyle name="常规 16 3" xfId="530" xr:uid="{68CA1742-57C7-4BB6-AFD9-5BEC95EE6459}"/>
    <cellStyle name="常规 17" xfId="218" xr:uid="{00000000-0005-0000-0000-000076000000}"/>
    <cellStyle name="常规 17 2" xfId="531" xr:uid="{48BE80CD-9E30-4CA2-8C97-AF52D5B11C92}"/>
    <cellStyle name="常规 18" xfId="156" xr:uid="{00000000-0005-0000-0000-000077000000}"/>
    <cellStyle name="常规 18 2" xfId="99" xr:uid="{00000000-0005-0000-0000-000078000000}"/>
    <cellStyle name="常规 18 2 2" xfId="468" xr:uid="{6AFA8C35-AF88-4AE9-924E-1B4E57BB8F52}"/>
    <cellStyle name="常规 18 3" xfId="491" xr:uid="{A1535369-362A-4D2C-971A-453C44998F11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2 2 2" xfId="537" xr:uid="{6074CA7B-E6CF-4DF9-8E77-83694D6D5574}"/>
    <cellStyle name="常规 2 2 2 2 3" xfId="527" xr:uid="{119FE1B7-777F-4AFC-9630-94CF4F80F567}"/>
    <cellStyle name="常规 2 2 2 3" xfId="236" xr:uid="{00000000-0005-0000-0000-000088000000}"/>
    <cellStyle name="常规 2 2 2 3 2" xfId="55" xr:uid="{00000000-0005-0000-0000-000089000000}"/>
    <cellStyle name="常规 2 2 2 3 2 2" xfId="455" xr:uid="{5A80F613-C47A-4DDA-8919-90F3BFC627B0}"/>
    <cellStyle name="常规 2 2 2 3 3" xfId="538" xr:uid="{39FCB97A-9250-4337-8752-09EE73EFC5F5}"/>
    <cellStyle name="常规 2 2 2 4" xfId="41" xr:uid="{00000000-0005-0000-0000-00008A000000}"/>
    <cellStyle name="常规 2 2 2 4 2" xfId="448" xr:uid="{FDAD4508-7661-4E7D-B3D5-D55A06501ED3}"/>
    <cellStyle name="常规 2 2 2 5" xfId="535" xr:uid="{8BD4995F-2F26-415B-A62A-F5DAEF82CB08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2 2 2" xfId="542" xr:uid="{C21B7F8A-B17F-4F02-8C25-A0A544DC525C}"/>
    <cellStyle name="常规 2 2 3 2 3" xfId="540" xr:uid="{46B7AA57-9E69-48C7-8B0B-02860F9C0F66}"/>
    <cellStyle name="常规 2 2 3 3" xfId="241" xr:uid="{00000000-0005-0000-0000-00008E000000}"/>
    <cellStyle name="常规 2 2 3 3 2" xfId="243" xr:uid="{00000000-0005-0000-0000-00008F000000}"/>
    <cellStyle name="常规 2 2 3 3 2 2" xfId="545" xr:uid="{395AC978-65A7-4837-B8B7-8CA9FD9155C3}"/>
    <cellStyle name="常规 2 2 3 3 3" xfId="543" xr:uid="{D84026E7-82BB-41D9-8DCA-D8913AD2A5F1}"/>
    <cellStyle name="常规 2 2 3 4" xfId="244" xr:uid="{00000000-0005-0000-0000-000090000000}"/>
    <cellStyle name="常规 2 2 3 4 2" xfId="546" xr:uid="{21F7E49B-F4D4-4F40-BA98-A648E8FAF461}"/>
    <cellStyle name="常规 2 2 3 5" xfId="539" xr:uid="{05FDD0D9-1BC8-47D2-9500-A8561D73EF3D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5 2 2" xfId="549" xr:uid="{E2A2B54B-0BDB-4B0D-BBC6-B67483E4D184}"/>
    <cellStyle name="常规 2 2 5 3" xfId="548" xr:uid="{A35113EA-4EA4-457D-854E-40DF400EBE24}"/>
    <cellStyle name="常规 2 2 6" xfId="251" xr:uid="{00000000-0005-0000-0000-000097000000}"/>
    <cellStyle name="常规 2 2 6 2" xfId="252" xr:uid="{00000000-0005-0000-0000-000098000000}"/>
    <cellStyle name="常规 2 2 6 2 2" xfId="551" xr:uid="{EE6FD6ED-7BD8-42CF-B885-B0318254F41E}"/>
    <cellStyle name="常规 2 2 6 3" xfId="550" xr:uid="{73E1E31F-F093-4900-8067-BFF655BD14ED}"/>
    <cellStyle name="常规 2 2 7" xfId="253" xr:uid="{00000000-0005-0000-0000-000099000000}"/>
    <cellStyle name="常规 2 2 7 2" xfId="552" xr:uid="{36B4E0DC-B80F-4493-9344-BDC9EEE76A8E}"/>
    <cellStyle name="常规 2 2 8" xfId="534" xr:uid="{8AD3103E-4B6B-4C0B-A705-CB244300C0F9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2 2 2" xfId="489" xr:uid="{577189AF-02CE-41BF-B66E-1E8BB9E456A7}"/>
    <cellStyle name="常规 2 3 2 2 3" xfId="488" xr:uid="{A955F36D-224D-419D-B045-6DE8C7883FEF}"/>
    <cellStyle name="常规 2 3 2 3" xfId="159" xr:uid="{00000000-0005-0000-0000-00009E000000}"/>
    <cellStyle name="常规 2 3 2 3 2" xfId="116" xr:uid="{00000000-0005-0000-0000-00009F000000}"/>
    <cellStyle name="常规 2 3 2 3 2 2" xfId="475" xr:uid="{02AE59BD-E763-4F81-B8C1-933112CC1DB5}"/>
    <cellStyle name="常规 2 3 2 3 3" xfId="492" xr:uid="{B7B96F64-25DF-4FA7-8E64-1C31D70DBFC2}"/>
    <cellStyle name="常规 2 3 2 4" xfId="161" xr:uid="{00000000-0005-0000-0000-0000A0000000}"/>
    <cellStyle name="常规 2 3 2 4 2" xfId="493" xr:uid="{DF2C578C-F20D-4F13-B65E-BC3BC2661EA4}"/>
    <cellStyle name="常规 2 3 2 5" xfId="556" xr:uid="{8563FE2D-9E3B-440D-82B1-CF9BC7A63AB4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2 2 2" xfId="500" xr:uid="{3FB4F8CC-3B07-4CE7-8969-207B8D36BBE5}"/>
    <cellStyle name="常规 2 3 3 2 3" xfId="499" xr:uid="{1145F449-3D70-452F-A323-E130067CD3DC}"/>
    <cellStyle name="常规 2 3 3 3" xfId="176" xr:uid="{00000000-0005-0000-0000-0000A4000000}"/>
    <cellStyle name="常规 2 3 3 3 2" xfId="178" xr:uid="{00000000-0005-0000-0000-0000A5000000}"/>
    <cellStyle name="常规 2 3 3 3 2 2" xfId="503" xr:uid="{45558EDC-16AF-463E-A2FE-2B8E4048B3E6}"/>
    <cellStyle name="常规 2 3 3 3 3" xfId="501" xr:uid="{CCCEAD12-AF87-485D-97EA-22A90356C450}"/>
    <cellStyle name="常规 2 3 3 4" xfId="180" xr:uid="{00000000-0005-0000-0000-0000A6000000}"/>
    <cellStyle name="常规 2 3 3 4 2" xfId="505" xr:uid="{6BCD8546-C081-4ED5-AE45-17750BAACC6D}"/>
    <cellStyle name="常规 2 3 3 5" xfId="557" xr:uid="{7AE10276-289A-47C0-80DC-F28DB182AF13}"/>
    <cellStyle name="常规 2 3 4" xfId="208" xr:uid="{00000000-0005-0000-0000-0000A7000000}"/>
    <cellStyle name="常规 2 3 4 2" xfId="189" xr:uid="{00000000-0005-0000-0000-0000A8000000}"/>
    <cellStyle name="常规 2 3 4 2 2" xfId="510" xr:uid="{2099B9DA-1B04-45DE-8101-1F7F93042910}"/>
    <cellStyle name="常规 2 3 4 3" xfId="525" xr:uid="{0E6CC999-9000-4FA2-800E-4F68EDD0E776}"/>
    <cellStyle name="常规 2 3 5" xfId="259" xr:uid="{00000000-0005-0000-0000-0000A9000000}"/>
    <cellStyle name="常规 2 3 5 2" xfId="197" xr:uid="{00000000-0005-0000-0000-0000AA000000}"/>
    <cellStyle name="常规 2 3 5 2 2" xfId="514" xr:uid="{E6543588-4C4E-47C2-913C-4A595E778FAA}"/>
    <cellStyle name="常规 2 3 5 3" xfId="558" xr:uid="{0C63469E-B6E8-4919-A3AA-C9893CB6FDA9}"/>
    <cellStyle name="常规 2 3 6" xfId="75" xr:uid="{00000000-0005-0000-0000-0000AB000000}"/>
    <cellStyle name="常规 2 3 6 2" xfId="462" xr:uid="{8C385F8B-7663-47A9-BC37-AD8777AC2206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2 2 2" xfId="486" xr:uid="{9A2B7672-8821-478E-A5C0-65BAD1396213}"/>
    <cellStyle name="常规 2 3 7 2 3" xfId="467" xr:uid="{0A7359C8-FCC0-4825-B36C-76FA4D9AD226}"/>
    <cellStyle name="常规 2 3 7 3" xfId="163" xr:uid="{00000000-0005-0000-0000-0000AF000000}"/>
    <cellStyle name="常规 2 3 7 3 2" xfId="494" xr:uid="{FBF1CE4B-B3B4-49F8-B26B-EA44F36A05E1}"/>
    <cellStyle name="常规 2 3 7 4" xfId="466" xr:uid="{DAEE8974-1C80-4044-9FB0-2DBB3662FB39}"/>
    <cellStyle name="常规 2 3 8" xfId="554" xr:uid="{F0F9E17B-0BBF-4E75-BB48-AC40C981738D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2 2 2" xfId="563" xr:uid="{690329AD-6AE2-4463-9BBE-44ACCD7D773E}"/>
    <cellStyle name="常规 2 4 2 3" xfId="562" xr:uid="{8AC4B622-60AA-4382-9313-66A0DD95A9CF}"/>
    <cellStyle name="常规 2 4 3" xfId="265" xr:uid="{00000000-0005-0000-0000-0000B3000000}"/>
    <cellStyle name="常规 2 4 3 2" xfId="266" xr:uid="{00000000-0005-0000-0000-0000B4000000}"/>
    <cellStyle name="常规 2 4 3 2 2" xfId="565" xr:uid="{31230493-DB87-4A04-A1E6-AAF405F1D659}"/>
    <cellStyle name="常规 2 4 3 3" xfId="564" xr:uid="{7A245CDC-1EEA-445A-87E3-CA9F31FCA047}"/>
    <cellStyle name="常规 2 4 4" xfId="234" xr:uid="{00000000-0005-0000-0000-0000B5000000}"/>
    <cellStyle name="常规 2 4 4 2" xfId="536" xr:uid="{EC98AF77-E15D-4E1C-82CB-6D9034ED0645}"/>
    <cellStyle name="常规 2 4 5" xfId="560" xr:uid="{A1E7919E-B7DA-4BAA-A543-9E3558BBEF31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2 2 2" xfId="438" xr:uid="{2B5776E4-1E13-4F54-98F8-230DB984E665}"/>
    <cellStyle name="常规 2 5 2 3" xfId="458" xr:uid="{463354D5-2D26-435E-BBE6-A7B2D3E89DD1}"/>
    <cellStyle name="常规 2 5 3" xfId="64" xr:uid="{00000000-0005-0000-0000-0000B9000000}"/>
    <cellStyle name="常规 2 5 3 2" xfId="49" xr:uid="{00000000-0005-0000-0000-0000BA000000}"/>
    <cellStyle name="常规 2 5 3 2 2" xfId="452" xr:uid="{97B62847-33D0-480D-8610-13C3BBF347E8}"/>
    <cellStyle name="常规 2 5 3 3" xfId="459" xr:uid="{D1F2F393-09CB-4603-91D7-46D123922FF7}"/>
    <cellStyle name="常规 2 5 4" xfId="54" xr:uid="{00000000-0005-0000-0000-0000BB000000}"/>
    <cellStyle name="常规 2 5 4 2" xfId="454" xr:uid="{AC26E7AC-D181-4237-A96B-7DA562F1B296}"/>
    <cellStyle name="常规 2 5 5" xfId="444" xr:uid="{DE41D7A9-1AD3-4158-82D4-B37B66D04274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2 2 2" xfId="566" xr:uid="{20AD3082-4A72-40D7-8337-4DFBE47A43AF}"/>
    <cellStyle name="常规 2 6 2 3" xfId="433" xr:uid="{D5F18893-D53F-4590-8A86-1EB270BDD48D}"/>
    <cellStyle name="常规 2 6 3" xfId="268" xr:uid="{00000000-0005-0000-0000-0000BF000000}"/>
    <cellStyle name="常规 2 6 3 2" xfId="269" xr:uid="{00000000-0005-0000-0000-0000C0000000}"/>
    <cellStyle name="常规 2 6 3 2 2" xfId="568" xr:uid="{FBB9DC9D-B507-476A-85ED-A2F651680AF2}"/>
    <cellStyle name="常规 2 6 3 3" xfId="567" xr:uid="{58BE3ECF-2BC4-49AB-94A1-83EBAEBAEFAF}"/>
    <cellStyle name="常规 2 6 4" xfId="270" xr:uid="{00000000-0005-0000-0000-0000C1000000}"/>
    <cellStyle name="常规 2 6 4 2" xfId="569" xr:uid="{D3009794-9F12-41BE-9C65-8D8861C54F34}"/>
    <cellStyle name="常规 2 6 5" xfId="461" xr:uid="{462AB108-2A18-4E20-9BF2-26E88AD48188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2 2 2" xfId="571" xr:uid="{15FE1D43-A32F-40A6-AEF6-A78D57E184C6}"/>
    <cellStyle name="常规 2 8 2 3" xfId="570" xr:uid="{6D1DAFDE-5C7E-49CC-A10B-2A61F22E6567}"/>
    <cellStyle name="常规 2 8 3" xfId="280" xr:uid="{00000000-0005-0000-0000-0000CB000000}"/>
    <cellStyle name="常规 2 8 3 2" xfId="281" xr:uid="{00000000-0005-0000-0000-0000CC000000}"/>
    <cellStyle name="常规 2 8 3 2 2" xfId="573" xr:uid="{3C75434E-F277-4A4B-9DAA-4CDF1D92F4FA}"/>
    <cellStyle name="常规 2 8 3 3" xfId="572" xr:uid="{17E945F5-35EF-4EA2-9D09-BAA9E87CE64E}"/>
    <cellStyle name="常规 2 8 4" xfId="282" xr:uid="{00000000-0005-0000-0000-0000CD000000}"/>
    <cellStyle name="常规 2 8 4 2" xfId="574" xr:uid="{123EBD7F-B47C-4F0D-A8EB-359874B72236}"/>
    <cellStyle name="常规 2 8 5" xfId="478" xr:uid="{3426BE98-A4C3-4682-A91C-3910E70BC364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2 2 2" xfId="555" xr:uid="{685509CB-4B3F-4210-9F88-85189029E79C}"/>
    <cellStyle name="常规 2 9 2 3" xfId="553" xr:uid="{0869CA2B-1A49-4A5A-8CC5-CB7E25EADD0A}"/>
    <cellStyle name="常规 2 9 3" xfId="260" xr:uid="{00000000-0005-0000-0000-0000D1000000}"/>
    <cellStyle name="常规 2 9 3 2" xfId="262" xr:uid="{00000000-0005-0000-0000-0000D2000000}"/>
    <cellStyle name="常规 2 9 3 2 2" xfId="561" xr:uid="{D2BD9705-91FD-4693-9B7F-29E736706300}"/>
    <cellStyle name="常规 2 9 3 3" xfId="559" xr:uid="{1B84D3D7-C08F-4D0A-ADEA-DBC6D61B3A85}"/>
    <cellStyle name="常规 2 9 4" xfId="23" xr:uid="{00000000-0005-0000-0000-0000D3000000}"/>
    <cellStyle name="常规 2 9 4 2" xfId="443" xr:uid="{A885B696-CD19-4EE9-AF82-17CE6652C84D}"/>
    <cellStyle name="常规 2 9 5" xfId="575" xr:uid="{E26F0633-FB56-4E10-A2AD-6434FE7AE243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0 2 2" xfId="518" xr:uid="{034C62C0-D29B-4929-A824-98B97507DDF6}"/>
    <cellStyle name="常规 20 3" xfId="516" xr:uid="{2562FE2D-82F4-4322-AE37-902958DA5739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3 2" xfId="490" xr:uid="{F19F8FF1-A650-4908-B1CA-FB748FD0C767}"/>
    <cellStyle name="常规 24" xfId="219" xr:uid="{00000000-0005-0000-0000-0000DA000000}"/>
    <cellStyle name="常规 24 2" xfId="532" xr:uid="{9B6E07CA-29F8-4622-AF10-2F88AA0172CD}"/>
    <cellStyle name="常规 25" xfId="285" xr:uid="{00000000-0005-0000-0000-0000DB000000}"/>
    <cellStyle name="常规 26" xfId="430" xr:uid="{E3B860BC-759D-47B0-A7C3-8B95EAEFFE7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0 2 2" xfId="471" xr:uid="{8E729725-B962-4CA9-A192-4C1358F4CDC9}"/>
    <cellStyle name="常规 3 10 3" xfId="547" xr:uid="{7662266A-ADDF-422A-BA40-272FC9D54DD9}"/>
    <cellStyle name="常规 3 11" xfId="288" xr:uid="{00000000-0005-0000-0000-0000DF000000}"/>
    <cellStyle name="常规 3 11 2" xfId="577" xr:uid="{9AC87660-570D-4AC7-843D-6EDBF561C9BE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2 2 2" xfId="581" xr:uid="{C2037E69-AED4-4ABE-AF30-2B5291A97989}"/>
    <cellStyle name="常规 3 12 2 3" xfId="580" xr:uid="{A683A9C6-8DA3-4EAA-B7E7-C630CDCFEC3C}"/>
    <cellStyle name="常规 3 12 3" xfId="294" xr:uid="{00000000-0005-0000-0000-0000E3000000}"/>
    <cellStyle name="常规 3 12 3 2" xfId="582" xr:uid="{7DBC87FA-08B7-4710-AE83-32FDF330BF10}"/>
    <cellStyle name="常规 3 12 4" xfId="579" xr:uid="{F3867AA4-B32E-4F1B-8A06-6716FD5F985A}"/>
    <cellStyle name="常规 3 13" xfId="295" xr:uid="{00000000-0005-0000-0000-0000E4000000}"/>
    <cellStyle name="常规 3 13 2" xfId="583" xr:uid="{B36E148A-7678-4BEE-8D2F-A13AB3FD4D6B}"/>
    <cellStyle name="常规 3 14" xfId="431" xr:uid="{A28BF7F3-1E67-4F25-B7B1-BF573B8779AB}"/>
    <cellStyle name="常规 3 15" xfId="576" xr:uid="{C6201A08-4505-43A5-9617-CFBE67A8923A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3 2 2" xfId="586" xr:uid="{611EB60B-8845-4DE2-A684-CF479B079137}"/>
    <cellStyle name="常规 3 2 3 3" xfId="585" xr:uid="{54669EBC-95A4-4BAE-97F1-D652D41C42F1}"/>
    <cellStyle name="常规 3 2 4" xfId="303" xr:uid="{00000000-0005-0000-0000-0000EC000000}"/>
    <cellStyle name="常规 3 2 4 2" xfId="304" xr:uid="{00000000-0005-0000-0000-0000ED000000}"/>
    <cellStyle name="常规 3 2 4 2 2" xfId="588" xr:uid="{BB8879FD-FB5E-4B45-B3B9-7D1357598C8F}"/>
    <cellStyle name="常规 3 2 4 3" xfId="587" xr:uid="{F70AFA29-B739-4145-A5A2-8C8AA703DA06}"/>
    <cellStyle name="常规 3 2 5" xfId="305" xr:uid="{00000000-0005-0000-0000-0000EE000000}"/>
    <cellStyle name="常规 3 2 5 2" xfId="589" xr:uid="{3956DB6C-CFBA-4945-8214-5AE84D8DFE7D}"/>
    <cellStyle name="常规 3 2 6" xfId="584" xr:uid="{8A169921-8997-4BE6-86B4-AC0DB5C9A1FE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2 2 2" xfId="592" xr:uid="{3F86EF4A-B845-446F-B45C-5757AE507A94}"/>
    <cellStyle name="常规 3 3 2 3" xfId="591" xr:uid="{EE54AB6F-9CC1-411A-88A6-4D7DACC7B312}"/>
    <cellStyle name="常规 3 3 3" xfId="310" xr:uid="{00000000-0005-0000-0000-0000F2000000}"/>
    <cellStyle name="常规 3 3 3 2" xfId="311" xr:uid="{00000000-0005-0000-0000-0000F3000000}"/>
    <cellStyle name="常规 3 3 3 2 2" xfId="594" xr:uid="{C8D6FBD9-BB23-446D-950A-392750BF70AB}"/>
    <cellStyle name="常规 3 3 3 3" xfId="593" xr:uid="{40651AC0-6B79-4EA2-8E1D-097FC4FEF05E}"/>
    <cellStyle name="常规 3 3 4" xfId="224" xr:uid="{00000000-0005-0000-0000-0000F4000000}"/>
    <cellStyle name="常规 3 3 4 2" xfId="533" xr:uid="{78B4DBD3-9C34-421F-AECB-612DF8D936EF}"/>
    <cellStyle name="常规 3 3 5" xfId="590" xr:uid="{A6E0052E-70DE-44F8-8510-08D8F79FFD63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2 2 2" xfId="470" xr:uid="{83721B8C-4B6E-40AE-9593-3EDBE57313E8}"/>
    <cellStyle name="常规 3 4 2 3" xfId="469" xr:uid="{BA68FFA6-78C2-4CF1-B066-FBCA3C0CF4D4}"/>
    <cellStyle name="常规 3 4 3" xfId="5" xr:uid="{00000000-0005-0000-0000-0000F8000000}"/>
    <cellStyle name="常规 3 4 3 2" xfId="44" xr:uid="{00000000-0005-0000-0000-0000F9000000}"/>
    <cellStyle name="常规 3 4 3 2 2" xfId="449" xr:uid="{FFA13722-6C62-46EB-8CA4-464DB757B33F}"/>
    <cellStyle name="常规 3 4 3 3" xfId="434" xr:uid="{369DAEF3-686D-4B55-9137-852501D8B93D}"/>
    <cellStyle name="常规 3 4 4" xfId="239" xr:uid="{00000000-0005-0000-0000-0000FA000000}"/>
    <cellStyle name="常规 3 4 4 2" xfId="541" xr:uid="{30E96F87-3CB4-4111-92B9-45A639773323}"/>
    <cellStyle name="常规 3 4 5" xfId="595" xr:uid="{5E35465C-7FED-4CA4-8AFF-3DE498ED8AD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2 2 2" xfId="599" xr:uid="{B054DAA1-E667-4F91-A014-1765583C8BB9}"/>
    <cellStyle name="常规 3 5 2 3" xfId="598" xr:uid="{CABD96D4-1E87-4A03-B97C-C44424846D8E}"/>
    <cellStyle name="常规 3 5 3" xfId="318" xr:uid="{00000000-0005-0000-0000-0000FE000000}"/>
    <cellStyle name="常规 3 5 3 2" xfId="319" xr:uid="{00000000-0005-0000-0000-0000FF000000}"/>
    <cellStyle name="常规 3 5 3 2 2" xfId="601" xr:uid="{36B48253-B4B8-4E21-9392-0BB5ACE2D332}"/>
    <cellStyle name="常规 3 5 3 3" xfId="600" xr:uid="{A4DCE965-F43C-48AC-8CED-CF0E5C9E8A31}"/>
    <cellStyle name="常规 3 5 4" xfId="242" xr:uid="{00000000-0005-0000-0000-000000010000}"/>
    <cellStyle name="常规 3 5 4 2" xfId="544" xr:uid="{84A91FB2-996A-4EDA-A6AC-7F604AF107E9}"/>
    <cellStyle name="常规 3 5 5" xfId="597" xr:uid="{CC92A03A-7B24-4C41-AA2B-287636FF6352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2 2 2" xfId="604" xr:uid="{6A35E1C5-E61E-4665-B94D-074F9C65465E}"/>
    <cellStyle name="常规 3 6 2 3" xfId="603" xr:uid="{BBECB865-15EE-4542-836A-2A5A9279679A}"/>
    <cellStyle name="常规 3 6 3" xfId="8" xr:uid="{00000000-0005-0000-0000-000004010000}"/>
    <cellStyle name="常规 3 6 3 2" xfId="324" xr:uid="{00000000-0005-0000-0000-000005010000}"/>
    <cellStyle name="常规 3 6 3 2 2" xfId="605" xr:uid="{ABC9EBFC-60C2-4389-B2E7-AC543E06DB27}"/>
    <cellStyle name="常规 3 6 3 3" xfId="437" xr:uid="{DCAADA00-12B3-47B5-B9FA-4257E133C50B}"/>
    <cellStyle name="常规 3 6 4" xfId="325" xr:uid="{00000000-0005-0000-0000-000006010000}"/>
    <cellStyle name="常规 3 6 4 2" xfId="606" xr:uid="{29F0A612-7FA1-4A5E-8754-BC1EECC8F78B}"/>
    <cellStyle name="常规 3 6 5" xfId="602" xr:uid="{27470127-0D9C-4780-8EE2-621871EB3714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2 2 2" xfId="457" xr:uid="{2F105AB7-CD23-4DC9-855B-5F7C73FE2A1F}"/>
    <cellStyle name="常规 3 8 2 2 3" xfId="442" xr:uid="{2AA09541-D84A-41A2-9FD9-BE1E783ABC02}"/>
    <cellStyle name="常规 3 8 2 3" xfId="68" xr:uid="{00000000-0005-0000-0000-00000F010000}"/>
    <cellStyle name="常规 3 8 2 3 2" xfId="460" xr:uid="{47078438-4477-4246-A5EF-1A07B005AF4B}"/>
    <cellStyle name="常规 3 8 2 4" xfId="450" xr:uid="{24862B1C-32A0-48EC-A981-61F1E7BF625F}"/>
    <cellStyle name="常规 3 8 3" xfId="48" xr:uid="{00000000-0005-0000-0000-000010010000}"/>
    <cellStyle name="常规 3 8 3 2" xfId="313" xr:uid="{00000000-0005-0000-0000-000011010000}"/>
    <cellStyle name="常规 3 8 3 2 2" xfId="596" xr:uid="{C47A90CD-F8A5-4A63-87F4-B4128645D39C}"/>
    <cellStyle name="常规 3 8 3 3" xfId="451" xr:uid="{ADD3086B-85C4-4440-A161-52FF0CD40C8F}"/>
    <cellStyle name="常规 3 8 4" xfId="53" xr:uid="{00000000-0005-0000-0000-000012010000}"/>
    <cellStyle name="常规 3 8 4 2" xfId="453" xr:uid="{644606C3-64FF-43C2-9072-C526034368B8}"/>
    <cellStyle name="常规 3 8 5" xfId="456" xr:uid="{83E7D591-6E60-4BE3-A4DF-5734AC3BB68E}"/>
    <cellStyle name="常规 3 9" xfId="328" xr:uid="{00000000-0005-0000-0000-000013010000}"/>
    <cellStyle name="常规 3 9 2" xfId="330" xr:uid="{00000000-0005-0000-0000-000014010000}"/>
    <cellStyle name="常规 3 9 2 2" xfId="608" xr:uid="{89779BA5-233E-4003-B9E2-9EBAF5F2D265}"/>
    <cellStyle name="常规 3 9 3" xfId="607" xr:uid="{37E10825-00B7-491C-ACD4-FDA192B7352E}"/>
    <cellStyle name="常规 3_IP地址规划表" xfId="30" xr:uid="{00000000-0005-0000-0000-000015010000}"/>
    <cellStyle name="常规 4" xfId="332" xr:uid="{00000000-0005-0000-0000-000016010000}"/>
    <cellStyle name="常规 4 10" xfId="610" xr:uid="{1A4D0D23-308D-4BE7-B4C7-2FEBEB8A515D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2 2 2" xfId="613" xr:uid="{EC823711-5908-4F19-A858-20809BE75ACF}"/>
    <cellStyle name="常规 4 2 2 3" xfId="612" xr:uid="{E0A66E96-47D7-40B2-8CB0-211D71A3A562}"/>
    <cellStyle name="常规 4 2 3" xfId="340" xr:uid="{00000000-0005-0000-0000-00001A010000}"/>
    <cellStyle name="常规 4 2 3 2" xfId="343" xr:uid="{00000000-0005-0000-0000-00001B010000}"/>
    <cellStyle name="常规 4 2 3 2 2" xfId="618" xr:uid="{9797CFB5-55FD-40BF-9B56-826D056EF926}"/>
    <cellStyle name="常规 4 2 3 3" xfId="615" xr:uid="{660D449D-D139-4CE7-BA59-288E6EAE2E7B}"/>
    <cellStyle name="常规 4 2 4" xfId="345" xr:uid="{00000000-0005-0000-0000-00001C010000}"/>
    <cellStyle name="常规 4 2 4 2" xfId="620" xr:uid="{B3F2FE57-6687-454E-9400-F9EC5512B7BF}"/>
    <cellStyle name="常规 4 2 5" xfId="611" xr:uid="{B0C26316-99CB-411E-8D3A-33B6369233CE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2 2 2" xfId="625" xr:uid="{652AA2F4-EEB7-4409-9302-0C14E956586A}"/>
    <cellStyle name="常规 4 3 2 3" xfId="623" xr:uid="{214EC0DA-D731-4CAE-B2A3-0BE8B7EDF948}"/>
    <cellStyle name="常规 4 3 3" xfId="352" xr:uid="{00000000-0005-0000-0000-000020010000}"/>
    <cellStyle name="常规 4 3 3 2" xfId="354" xr:uid="{00000000-0005-0000-0000-000021010000}"/>
    <cellStyle name="常规 4 3 3 2 2" xfId="627" xr:uid="{BA9CB418-176E-4040-A109-72811ECAD670}"/>
    <cellStyle name="常规 4 3 3 3" xfId="626" xr:uid="{F565EDC3-59BC-434F-AE5D-A19EDCECD35D}"/>
    <cellStyle name="常规 4 3 4" xfId="356" xr:uid="{00000000-0005-0000-0000-000022010000}"/>
    <cellStyle name="常规 4 3 4 2" xfId="628" xr:uid="{081A147E-17AF-4823-8554-0CCF95926F80}"/>
    <cellStyle name="常规 4 3 5" xfId="621" xr:uid="{9F085DFA-749A-49A8-B4F2-424DD6D7D206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5 2 2" xfId="617" xr:uid="{2DBABE48-0E1B-41FC-B31A-D60CD0009A95}"/>
    <cellStyle name="常规 4 5 3" xfId="614" xr:uid="{44E5CE8B-0604-4D49-A6F6-BE43CFD2B0BE}"/>
    <cellStyle name="常规 4 6" xfId="344" xr:uid="{00000000-0005-0000-0000-000029010000}"/>
    <cellStyle name="常规 4 6 2" xfId="358" xr:uid="{00000000-0005-0000-0000-00002A010000}"/>
    <cellStyle name="常规 4 6 2 2" xfId="629" xr:uid="{907D4038-AA21-4333-BED0-54A976C14D7F}"/>
    <cellStyle name="常规 4 6 3" xfId="619" xr:uid="{BB9177E3-B76E-45D7-9B1D-3101B1F38FC0}"/>
    <cellStyle name="常规 4 7" xfId="138" xr:uid="{00000000-0005-0000-0000-00002B010000}"/>
    <cellStyle name="常规 4 7 2" xfId="480" xr:uid="{7EA24329-406F-4875-AD06-383162C27158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2 2 2" xfId="632" xr:uid="{75A8E845-B754-4253-BC37-4C6BA6E368AC}"/>
    <cellStyle name="常规 4 8 2 3" xfId="631" xr:uid="{78CF8E5B-1063-42CB-880A-269226EE451B}"/>
    <cellStyle name="常规 4 8 3" xfId="362" xr:uid="{00000000-0005-0000-0000-00002F010000}"/>
    <cellStyle name="常规 4 8 3 2" xfId="633" xr:uid="{A4FBBCB3-1AFD-4767-AC1B-A41DC2AFA59F}"/>
    <cellStyle name="常规 4 8 4" xfId="630" xr:uid="{46CD0C1B-407C-4556-8E1D-581CBEC3B034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3 2 2" xfId="473" xr:uid="{280D6076-D39D-45A6-94E8-9273FD374C7E}"/>
    <cellStyle name="常规 5 2 3 3" xfId="446" xr:uid="{2C27E97B-1898-4C7D-BA7E-A3049E4CA3AC}"/>
    <cellStyle name="常规 5 2 4" xfId="16" xr:uid="{00000000-0005-0000-0000-00003C010000}"/>
    <cellStyle name="常规 5 2 4 2" xfId="368" xr:uid="{00000000-0005-0000-0000-00003D010000}"/>
    <cellStyle name="常规 5 2 4 2 2" xfId="634" xr:uid="{7734CF95-FF29-444A-9C33-4355F26372BF}"/>
    <cellStyle name="常规 5 2 4 3" xfId="439" xr:uid="{63CCAC3E-2A08-4956-A796-E7287BFC4C55}"/>
    <cellStyle name="常规 5 2 5" xfId="115" xr:uid="{00000000-0005-0000-0000-00003E010000}"/>
    <cellStyle name="常规 5 2 5 2" xfId="474" xr:uid="{794B5D29-EB66-4170-B877-C3149C59ABD9}"/>
    <cellStyle name="常规 5 2 6" xfId="441" xr:uid="{9539CEB5-F460-4702-A58F-90D138A82E67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2 2" xfId="609" xr:uid="{0EE584D1-E43F-42D0-89DF-C623E91A1166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2 2 2" xfId="445" xr:uid="{BA8FAE08-6ABC-4F31-B522-ACFD2D1F302A}"/>
    <cellStyle name="常规 5 3 2 3 2 3" xfId="440" xr:uid="{982DAC72-E522-4F2D-ACCA-CB80D1949244}"/>
    <cellStyle name="常规 5 3 2 3 3" xfId="369" xr:uid="{00000000-0005-0000-0000-000045010000}"/>
    <cellStyle name="常规 5 3 2 3 3 2" xfId="635" xr:uid="{4F39669B-FF76-4819-9ABB-A5BC57AD2522}"/>
    <cellStyle name="常规 5 3 2 3 4" xfId="497" xr:uid="{F2CAC33D-A0DD-4C20-AAE3-09D46A1F2A40}"/>
    <cellStyle name="常规 5 3 2 4" xfId="637" xr:uid="{B84D75C9-929D-4689-91DA-C1C044D69F6C}"/>
    <cellStyle name="常规 5 3 3" xfId="372" xr:uid="{00000000-0005-0000-0000-000046010000}"/>
    <cellStyle name="常规 5 3 3 2" xfId="374" xr:uid="{00000000-0005-0000-0000-000047010000}"/>
    <cellStyle name="常规 5 3 3 2 2" xfId="639" xr:uid="{25B9EF5E-0B35-4523-A940-DB055F10AC7E}"/>
    <cellStyle name="常规 5 3 3 3" xfId="638" xr:uid="{0A69EA33-3B62-46E3-A399-068CF3C9C359}"/>
    <cellStyle name="常规 5 3 4" xfId="375" xr:uid="{00000000-0005-0000-0000-000048010000}"/>
    <cellStyle name="常规 5 3 4 2" xfId="640" xr:uid="{8B36DD9E-9B44-4F02-BB25-E43D31DCA091}"/>
    <cellStyle name="常规 5 3 5" xfId="636" xr:uid="{0F73AEAC-5EF0-41DE-9399-0A5C486BF193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2 2 2" xfId="641" xr:uid="{3E280FE3-CBEF-4625-A4D1-51C8DCD6DDE8}"/>
    <cellStyle name="常规 5 4 2 3" xfId="624" xr:uid="{33D9DDFA-2DFB-4AB9-B9E6-85F2BAFF0C26}"/>
    <cellStyle name="常规 5 4 3" xfId="148" xr:uid="{00000000-0005-0000-0000-00004C010000}"/>
    <cellStyle name="常规 5 4 3 2" xfId="290" xr:uid="{00000000-0005-0000-0000-00004D010000}"/>
    <cellStyle name="常规 5 4 3 2 2" xfId="578" xr:uid="{BCA64B5F-985E-4A3F-AC0A-1E133F61BFB9}"/>
    <cellStyle name="常规 5 4 3 3" xfId="487" xr:uid="{2B26CBC4-02B4-450A-9D0E-B17B027AEEF5}"/>
    <cellStyle name="常规 5 4 4" xfId="378" xr:uid="{00000000-0005-0000-0000-00004E010000}"/>
    <cellStyle name="常规 5 4 4 2" xfId="642" xr:uid="{D5787BE4-2CFE-4C0E-B958-DD57454637D3}"/>
    <cellStyle name="常规 5 4 5" xfId="622" xr:uid="{89B3A9F4-AA88-4AE1-9CF1-1CF0F78FBECB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7 2 2" xfId="643" xr:uid="{15B09289-BE48-4151-A054-8C045AA276FF}"/>
    <cellStyle name="常规 5 7 3" xfId="483" xr:uid="{A32F1609-1F12-45F0-A903-CC4099E1B9E5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2 2 2" xfId="647" xr:uid="{C52A9604-D3DD-4A38-93C1-DF938DADBEE6}"/>
    <cellStyle name="常规 7 2 2 3" xfId="646" xr:uid="{AF0BEAC5-E866-4CA5-9367-AE56988F9EDB}"/>
    <cellStyle name="常规 7 2 3" xfId="112" xr:uid="{00000000-0005-0000-0000-000064010000}"/>
    <cellStyle name="常规 7 2 3 2" xfId="472" xr:uid="{607F6F0E-51C8-4630-8E0B-0D6905BFCDCD}"/>
    <cellStyle name="常规 7 2 4" xfId="645" xr:uid="{1B7C08AB-4A91-4C55-A94D-5D4D6E538C7D}"/>
    <cellStyle name="常规 7 3" xfId="6" xr:uid="{00000000-0005-0000-0000-000065010000}"/>
    <cellStyle name="常规 7 3 2" xfId="391" xr:uid="{00000000-0005-0000-0000-000066010000}"/>
    <cellStyle name="常规 7 3 2 2" xfId="648" xr:uid="{876D4293-707C-49C2-AE6B-AB0E825B9247}"/>
    <cellStyle name="常规 7 3 3" xfId="435" xr:uid="{D5F59FF0-0E00-4D6F-BC2E-47B873D2E1C1}"/>
    <cellStyle name="常规 7 4" xfId="341" xr:uid="{00000000-0005-0000-0000-000067010000}"/>
    <cellStyle name="常规 7 4 2" xfId="392" xr:uid="{00000000-0005-0000-0000-000068010000}"/>
    <cellStyle name="常规 7 4 2 2" xfId="649" xr:uid="{E0B0094D-6255-43F0-B4D0-2C966081495E}"/>
    <cellStyle name="常规 7 4 3" xfId="616" xr:uid="{F8CC20D5-B0D5-4310-BD31-E6AAD8CF4C5E}"/>
    <cellStyle name="常规 7 5" xfId="393" xr:uid="{00000000-0005-0000-0000-000069010000}"/>
    <cellStyle name="常规 7 5 2" xfId="650" xr:uid="{2BCC24E4-CF00-4558-BEE3-F4E3A6A365F2}"/>
    <cellStyle name="常规 7 6" xfId="644" xr:uid="{ECD38BCA-D4ED-41CF-9270-B269FAA84174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4 2 2" xfId="653" xr:uid="{BEB0B787-F74F-412A-9773-4AAB21D9F8DF}"/>
    <cellStyle name="常规 9 4 3" xfId="652" xr:uid="{C35EAB74-739D-4B41-985B-A6D2A9ED67C2}"/>
    <cellStyle name="常规 9 5" xfId="404" xr:uid="{00000000-0005-0000-0000-00007D010000}"/>
    <cellStyle name="常规 9 5 2" xfId="405" xr:uid="{00000000-0005-0000-0000-00007E010000}"/>
    <cellStyle name="常规 9 5 2 2" xfId="655" xr:uid="{2410D2E7-99D2-489E-9243-36E99FBA911E}"/>
    <cellStyle name="常规 9 5 3" xfId="654" xr:uid="{B6A27CF7-2AD1-424A-AFAA-41C328926710}"/>
    <cellStyle name="常规 9 6" xfId="406" xr:uid="{00000000-0005-0000-0000-00007F010000}"/>
    <cellStyle name="常规 9 6 2" xfId="656" xr:uid="{5C0B178E-BF76-45F9-B2BB-316399EAFB63}"/>
    <cellStyle name="常规 9 7" xfId="651" xr:uid="{D44D904B-D5EE-4A84-9E07-FBCBC03129D1}"/>
    <cellStyle name="超链接" xfId="657" builtinId="8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1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ideal.sharepoint.com/sites/ideal/Shared%20Documents/General/&#27827;&#21335;/&#27827;&#21335;&#19968;&#22478;&#19968;&#27744;2022&#35268;&#21010;/&#24179;&#21488;&#22320;&#22336;&#32593;&#32476;&#35268;&#21010;/&#27827;&#21335;&#19968;&#22478;&#19968;&#27744;_&#23433;&#38451;_&#32593;&#32476;&#35268;&#21010;v1.0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说明"/>
      <sheetName val="版本记录"/>
      <sheetName val="网络规划概要"/>
      <sheetName val="OpenStack平台"/>
      <sheetName val="项目文档"/>
      <sheetName val="地址统计"/>
      <sheetName val="基础数据"/>
      <sheetName val="基础数据2"/>
    </sheetNames>
    <sheetDataSet>
      <sheetData sheetId="0">
        <row r="4">
          <cell r="B4">
            <v>500</v>
          </cell>
        </row>
        <row r="6">
          <cell r="B6">
            <v>8</v>
          </cell>
        </row>
        <row r="8">
          <cell r="C8">
            <v>301</v>
          </cell>
        </row>
        <row r="9">
          <cell r="C9">
            <v>300</v>
          </cell>
        </row>
        <row r="10">
          <cell r="C10">
            <v>150</v>
          </cell>
        </row>
        <row r="11">
          <cell r="C11">
            <v>151</v>
          </cell>
        </row>
        <row r="12">
          <cell r="C12">
            <v>302</v>
          </cell>
        </row>
        <row r="13">
          <cell r="C13">
            <v>200</v>
          </cell>
        </row>
        <row r="14">
          <cell r="C14">
            <v>153</v>
          </cell>
        </row>
        <row r="15">
          <cell r="C15">
            <v>307</v>
          </cell>
        </row>
        <row r="16">
          <cell r="E16" t="str">
            <v>21.14.208.0</v>
          </cell>
        </row>
        <row r="18">
          <cell r="C18">
            <v>199</v>
          </cell>
        </row>
        <row r="19">
          <cell r="C19">
            <v>208</v>
          </cell>
        </row>
        <row r="20">
          <cell r="B20" t="str">
            <v>21.14.191.0-21.14.207.255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Q2" t="str">
            <v>21</v>
          </cell>
        </row>
        <row r="3">
          <cell r="Q3" t="str">
            <v>14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hyperlink" Target="mailto:root/ctyun@123" TargetMode="External"/><Relationship Id="rId1" Type="http://schemas.openxmlformats.org/officeDocument/2006/relationships/hyperlink" Target="mailto:root/ctyun@123" TargetMode="Externa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root/ctyun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ot/ctyun@123" TargetMode="External"/><Relationship Id="rId1" Type="http://schemas.openxmlformats.org/officeDocument/2006/relationships/hyperlink" Target="mailto:root/ctyun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1" sqref="B11"/>
    </sheetView>
  </sheetViews>
  <sheetFormatPr defaultColWidth="9.1640625" defaultRowHeight="14"/>
  <cols>
    <col min="1" max="1" width="17.4140625" customWidth="1"/>
    <col min="2" max="2" width="70.58203125" customWidth="1"/>
    <col min="3" max="3" width="22.1640625" customWidth="1"/>
    <col min="4" max="4" width="15.58203125" customWidth="1"/>
  </cols>
  <sheetData>
    <row r="1" spans="1:3" ht="25.15" customHeight="1">
      <c r="A1" s="109" t="s">
        <v>0</v>
      </c>
      <c r="B1" s="217" t="s">
        <v>1</v>
      </c>
      <c r="C1" s="217"/>
    </row>
    <row r="2" spans="1:3" ht="25.15" customHeight="1">
      <c r="A2" s="109" t="s">
        <v>2</v>
      </c>
      <c r="B2" s="217" t="s">
        <v>3</v>
      </c>
      <c r="C2" s="217"/>
    </row>
    <row r="3" spans="1:3" ht="25.15" customHeight="1">
      <c r="A3" s="109" t="s">
        <v>4</v>
      </c>
      <c r="B3" s="217" t="s">
        <v>5</v>
      </c>
      <c r="C3" s="217"/>
    </row>
    <row r="4" spans="1:3" ht="110.15" customHeight="1">
      <c r="A4" s="109" t="s">
        <v>6</v>
      </c>
      <c r="B4" s="218" t="s">
        <v>7</v>
      </c>
      <c r="C4" s="217"/>
    </row>
    <row r="5" spans="1:3" ht="52.15" customHeight="1">
      <c r="A5" s="219" t="s">
        <v>8</v>
      </c>
      <c r="B5" s="219"/>
      <c r="C5" s="219"/>
    </row>
  </sheetData>
  <mergeCells count="5">
    <mergeCell ref="B1:C1"/>
    <mergeCell ref="B2:C2"/>
    <mergeCell ref="B3:C3"/>
    <mergeCell ref="B4:C4"/>
    <mergeCell ref="A5:C5"/>
  </mergeCells>
  <phoneticPr fontId="4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zoomScale="130" zoomScaleNormal="130" workbookViewId="0">
      <selection activeCell="C28" sqref="C28"/>
    </sheetView>
  </sheetViews>
  <sheetFormatPr defaultColWidth="9" defaultRowHeight="14"/>
  <cols>
    <col min="1" max="1" width="8.4140625" style="1" customWidth="1"/>
    <col min="2" max="2" width="17.25" style="69" customWidth="1"/>
    <col min="3" max="3" width="51" style="1" customWidth="1"/>
    <col min="4" max="4" width="71.75" style="1" customWidth="1"/>
    <col min="5" max="6" width="53.58203125" style="1" customWidth="1"/>
    <col min="7" max="7" width="9" style="1" customWidth="1"/>
    <col min="8" max="16384" width="9" style="1"/>
  </cols>
  <sheetData>
    <row r="1" spans="1:4">
      <c r="A1" s="82" t="s">
        <v>9</v>
      </c>
      <c r="B1" s="68" t="s">
        <v>10</v>
      </c>
      <c r="C1" s="82" t="s">
        <v>11</v>
      </c>
      <c r="D1" s="82" t="s">
        <v>12</v>
      </c>
    </row>
    <row r="2" spans="1:4" s="81" customFormat="1" ht="13">
      <c r="A2" s="80" t="s">
        <v>13</v>
      </c>
      <c r="B2" s="83" t="s">
        <v>14</v>
      </c>
      <c r="C2" s="84" t="s">
        <v>15</v>
      </c>
      <c r="D2" s="84" t="s">
        <v>16</v>
      </c>
    </row>
    <row r="3" spans="1:4" s="81" customFormat="1" ht="13">
      <c r="A3" s="80" t="s">
        <v>13</v>
      </c>
      <c r="B3" s="83" t="s">
        <v>17</v>
      </c>
      <c r="C3" s="85" t="s">
        <v>18</v>
      </c>
      <c r="D3" s="84" t="s">
        <v>16</v>
      </c>
    </row>
    <row r="4" spans="1:4" s="81" customFormat="1" ht="13">
      <c r="A4" s="80" t="s">
        <v>13</v>
      </c>
      <c r="B4" s="83" t="s">
        <v>19</v>
      </c>
      <c r="C4" s="86" t="s">
        <v>20</v>
      </c>
      <c r="D4" s="84" t="s">
        <v>21</v>
      </c>
    </row>
    <row r="5" spans="1:4" s="81" customFormat="1" ht="13">
      <c r="A5" s="80" t="s">
        <v>13</v>
      </c>
      <c r="B5" s="83" t="s">
        <v>22</v>
      </c>
      <c r="C5" s="86" t="s">
        <v>23</v>
      </c>
      <c r="D5" s="84" t="s">
        <v>16</v>
      </c>
    </row>
    <row r="6" spans="1:4" s="81" customFormat="1" ht="13">
      <c r="A6" s="80" t="s">
        <v>13</v>
      </c>
      <c r="B6" s="83" t="s">
        <v>24</v>
      </c>
      <c r="C6" s="86" t="s">
        <v>25</v>
      </c>
      <c r="D6" s="84"/>
    </row>
    <row r="7" spans="1:4" s="81" customFormat="1" ht="13">
      <c r="A7" s="80" t="s">
        <v>13</v>
      </c>
      <c r="B7" s="83" t="s">
        <v>26</v>
      </c>
      <c r="C7" s="86" t="s">
        <v>27</v>
      </c>
      <c r="D7" s="84"/>
    </row>
    <row r="8" spans="1:4" s="81" customFormat="1" ht="13">
      <c r="A8" s="80" t="s">
        <v>13</v>
      </c>
      <c r="B8" s="83" t="s">
        <v>28</v>
      </c>
      <c r="C8" s="86" t="s">
        <v>29</v>
      </c>
      <c r="D8" s="84"/>
    </row>
    <row r="9" spans="1:4" s="81" customFormat="1" ht="12.65" customHeight="1">
      <c r="A9" s="80" t="s">
        <v>30</v>
      </c>
      <c r="B9" s="83" t="s">
        <v>31</v>
      </c>
      <c r="C9" s="86" t="s">
        <v>32</v>
      </c>
      <c r="D9" s="84" t="s">
        <v>33</v>
      </c>
    </row>
    <row r="10" spans="1:4" s="81" customFormat="1" ht="13">
      <c r="A10" s="80" t="s">
        <v>13</v>
      </c>
      <c r="B10" s="83" t="s">
        <v>34</v>
      </c>
      <c r="C10" s="87" t="s">
        <v>35</v>
      </c>
      <c r="D10" s="84" t="s">
        <v>36</v>
      </c>
    </row>
    <row r="11" spans="1:4" s="81" customFormat="1" ht="13">
      <c r="A11" s="80" t="s">
        <v>13</v>
      </c>
      <c r="B11" s="83" t="s">
        <v>37</v>
      </c>
      <c r="C11" s="86" t="s">
        <v>38</v>
      </c>
      <c r="D11" s="84" t="s">
        <v>39</v>
      </c>
    </row>
    <row r="12" spans="1:4" s="81" customFormat="1" ht="13">
      <c r="A12" s="80" t="s">
        <v>13</v>
      </c>
      <c r="B12" s="83" t="s">
        <v>40</v>
      </c>
      <c r="C12" s="121" t="s">
        <v>41</v>
      </c>
      <c r="D12" s="84" t="s">
        <v>42</v>
      </c>
    </row>
    <row r="13" spans="1:4" s="81" customFormat="1" ht="13">
      <c r="A13" s="80" t="s">
        <v>13</v>
      </c>
      <c r="B13" s="83" t="s">
        <v>43</v>
      </c>
      <c r="C13" s="84" t="s">
        <v>44</v>
      </c>
      <c r="D13" s="84" t="s">
        <v>45</v>
      </c>
    </row>
    <row r="14" spans="1:4" s="81" customFormat="1" ht="13">
      <c r="A14" s="80" t="s">
        <v>13</v>
      </c>
      <c r="B14" s="83" t="s">
        <v>46</v>
      </c>
      <c r="C14" s="84" t="s">
        <v>47</v>
      </c>
      <c r="D14" s="84" t="s">
        <v>48</v>
      </c>
    </row>
    <row r="15" spans="1:4" s="81" customFormat="1" ht="13">
      <c r="A15" s="80" t="s">
        <v>49</v>
      </c>
      <c r="B15" s="83" t="s">
        <v>50</v>
      </c>
      <c r="C15" s="84" t="s">
        <v>51</v>
      </c>
      <c r="D15" s="84" t="s">
        <v>52</v>
      </c>
    </row>
    <row r="16" spans="1:4" s="81" customFormat="1" ht="13">
      <c r="A16" s="80" t="s">
        <v>53</v>
      </c>
      <c r="B16" s="83" t="s">
        <v>54</v>
      </c>
      <c r="C16" s="88">
        <v>47</v>
      </c>
      <c r="D16" s="84" t="s">
        <v>55</v>
      </c>
    </row>
    <row r="17" spans="1:4" s="81" customFormat="1" ht="13">
      <c r="A17" s="80" t="s">
        <v>53</v>
      </c>
      <c r="B17" s="83" t="s">
        <v>56</v>
      </c>
      <c r="C17" s="88" t="s">
        <v>57</v>
      </c>
      <c r="D17" s="88" t="s">
        <v>58</v>
      </c>
    </row>
    <row r="18" spans="1:4" s="81" customFormat="1" ht="13">
      <c r="A18" s="80" t="s">
        <v>53</v>
      </c>
      <c r="B18" s="83" t="s">
        <v>59</v>
      </c>
      <c r="C18" s="88">
        <v>20</v>
      </c>
      <c r="D18" s="88" t="s">
        <v>60</v>
      </c>
    </row>
    <row r="19" spans="1:4" s="81" customFormat="1" ht="13">
      <c r="A19" s="80" t="s">
        <v>53</v>
      </c>
      <c r="B19" s="83" t="s">
        <v>61</v>
      </c>
      <c r="C19" s="88">
        <v>32</v>
      </c>
      <c r="D19" s="88" t="s">
        <v>60</v>
      </c>
    </row>
    <row r="20" spans="1:4" s="81" customFormat="1" ht="13">
      <c r="A20" s="80" t="s">
        <v>53</v>
      </c>
      <c r="B20" s="83" t="s">
        <v>62</v>
      </c>
      <c r="C20" s="88" t="s">
        <v>63</v>
      </c>
      <c r="D20" s="88" t="s">
        <v>60</v>
      </c>
    </row>
  </sheetData>
  <phoneticPr fontId="4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38"/>
  <sheetViews>
    <sheetView tabSelected="1" zoomScale="92" zoomScaleNormal="92" workbookViewId="0">
      <selection activeCell="H2" sqref="H2:H18"/>
    </sheetView>
  </sheetViews>
  <sheetFormatPr defaultColWidth="9" defaultRowHeight="14.25" customHeight="1"/>
  <cols>
    <col min="1" max="1" width="9" style="76"/>
    <col min="2" max="2" width="10.1640625" style="76" customWidth="1"/>
    <col min="3" max="3" width="17.1640625" style="76" customWidth="1"/>
    <col min="4" max="4" width="28" style="76" customWidth="1"/>
    <col min="5" max="5" width="5.25" style="76" customWidth="1"/>
    <col min="6" max="6" width="9.4140625" style="77" customWidth="1"/>
    <col min="7" max="7" width="80.1640625" style="76" customWidth="1"/>
    <col min="8" max="8" width="7.58203125" style="76" customWidth="1"/>
    <col min="9" max="9" width="21.58203125" style="76" customWidth="1"/>
    <col min="10" max="10" width="43.1640625" style="76" customWidth="1"/>
    <col min="11" max="11" width="20.25" style="76" customWidth="1"/>
    <col min="12" max="12" width="21.58203125" style="76" customWidth="1"/>
    <col min="13" max="13" width="18.25" style="76" customWidth="1"/>
    <col min="14" max="14" width="20.25" style="76" customWidth="1"/>
    <col min="15" max="18" width="21.58203125" style="76" customWidth="1"/>
    <col min="19" max="19" width="31" style="76" customWidth="1"/>
    <col min="20" max="20" width="21.1640625" style="76" customWidth="1"/>
    <col min="21" max="21" width="10.1640625" style="76" customWidth="1"/>
    <col min="22" max="22" width="9" style="76" customWidth="1"/>
    <col min="23" max="16384" width="9" style="76"/>
  </cols>
  <sheetData>
    <row r="1" spans="1:22" s="115" customFormat="1" ht="28">
      <c r="A1" s="115" t="s">
        <v>64</v>
      </c>
      <c r="B1" s="116" t="s">
        <v>65</v>
      </c>
      <c r="C1" s="116" t="s">
        <v>66</v>
      </c>
      <c r="D1" s="78" t="s">
        <v>67</v>
      </c>
      <c r="E1" s="78" t="s">
        <v>68</v>
      </c>
      <c r="F1" s="78" t="s">
        <v>69</v>
      </c>
      <c r="G1" s="78" t="s">
        <v>70</v>
      </c>
      <c r="H1" s="99" t="s">
        <v>71</v>
      </c>
      <c r="I1" s="78" t="s">
        <v>72</v>
      </c>
      <c r="J1" s="117" t="s">
        <v>73</v>
      </c>
      <c r="K1" s="99" t="s">
        <v>74</v>
      </c>
      <c r="L1" s="99" t="s">
        <v>75</v>
      </c>
      <c r="M1" s="99" t="s">
        <v>76</v>
      </c>
      <c r="N1" s="99" t="s">
        <v>77</v>
      </c>
      <c r="O1" s="99" t="s">
        <v>78</v>
      </c>
      <c r="P1" s="99" t="s">
        <v>79</v>
      </c>
      <c r="Q1" s="99" t="s">
        <v>80</v>
      </c>
      <c r="R1" s="99" t="s">
        <v>81</v>
      </c>
      <c r="S1" s="99" t="s">
        <v>82</v>
      </c>
      <c r="T1" s="99" t="s">
        <v>83</v>
      </c>
      <c r="U1" s="153" t="s">
        <v>84</v>
      </c>
      <c r="V1" s="118"/>
    </row>
    <row r="2" spans="1:22" s="94" customFormat="1" ht="19.899999999999999" customHeight="1">
      <c r="A2" s="220" t="s">
        <v>85</v>
      </c>
      <c r="B2" s="79">
        <v>1</v>
      </c>
      <c r="C2" s="89" t="s">
        <v>86</v>
      </c>
      <c r="D2" s="165" t="s">
        <v>87</v>
      </c>
      <c r="E2" s="90" t="s">
        <v>88</v>
      </c>
      <c r="F2" s="166">
        <v>36</v>
      </c>
      <c r="G2" s="91" t="s">
        <v>89</v>
      </c>
      <c r="H2" s="92" t="s">
        <v>2002</v>
      </c>
      <c r="I2" s="93" t="s">
        <v>91</v>
      </c>
      <c r="J2" s="111" t="str">
        <f>D2&amp;"-"&amp;I2&amp;IF(C2="","","-"&amp;C2)</f>
        <v>标准型存储服务器-H3C R4300G3-存储</v>
      </c>
      <c r="K2" s="119" t="str" cm="1">
        <f t="array" ref="K2">IF(_xlfn.IFS(_xlfn.IFNA(VLOOKUP(J2,服务器!$D:$D,1,FALSE),1)=1,1,EXACT(VLOOKUP(J2,服务器!$D:$D,1,FALSE),J2)=FALSE,1,EXACT(VLOOKUP(J2,服务器!$D:$D,1,FALSE),J2)=TRUE,FALSE),"请修改设备名称列,或者设备不存在","OK")</f>
        <v>OK</v>
      </c>
      <c r="L2" s="170" t="s">
        <v>92</v>
      </c>
      <c r="M2" s="90" t="s">
        <v>93</v>
      </c>
      <c r="N2" s="90" t="s">
        <v>94</v>
      </c>
      <c r="O2" s="90" t="s">
        <v>95</v>
      </c>
      <c r="P2" s="90" t="s">
        <v>96</v>
      </c>
      <c r="Q2" s="90">
        <v>50000</v>
      </c>
      <c r="R2" s="171" t="s">
        <v>97</v>
      </c>
      <c r="S2" s="90" t="s">
        <v>98</v>
      </c>
      <c r="T2" s="90"/>
      <c r="U2" s="152"/>
    </row>
    <row r="3" spans="1:22" s="94" customFormat="1" ht="19.899999999999999" customHeight="1">
      <c r="A3" s="220"/>
      <c r="B3" s="79">
        <v>2</v>
      </c>
      <c r="C3" s="89" t="s">
        <v>86</v>
      </c>
      <c r="D3" s="165" t="s">
        <v>99</v>
      </c>
      <c r="E3" s="90" t="s">
        <v>88</v>
      </c>
      <c r="F3" s="166">
        <v>8</v>
      </c>
      <c r="G3" s="91" t="s">
        <v>100</v>
      </c>
      <c r="H3" s="92" t="s">
        <v>2002</v>
      </c>
      <c r="I3" s="93" t="s">
        <v>102</v>
      </c>
      <c r="J3" s="111" t="str">
        <f>D3&amp;"-"&amp;I3&amp;IF(C3="","","-"&amp;C3)</f>
        <v>应用服务器(接入1)-超聚变 2288HV5-存储</v>
      </c>
      <c r="K3" s="119" t="str" cm="1">
        <f t="array" ref="K3">IF(_xlfn.IFS(_xlfn.IFNA(VLOOKUP(J3,服务器!$D:$D,1,FALSE),1)=1,1,EXACT(VLOOKUP(J3,服务器!$D:$D,1,FALSE),J3)=FALSE,1,EXACT(VLOOKUP(J3,服务器!$D:$D,1,FALSE),J3)=TRUE,FALSE),"请修改设备名称列,或者设备不存在","OK")</f>
        <v>OK</v>
      </c>
      <c r="L3" s="170" t="s">
        <v>103</v>
      </c>
      <c r="M3" s="90" t="s">
        <v>93</v>
      </c>
      <c r="N3" s="90" t="s">
        <v>104</v>
      </c>
      <c r="O3" s="90" t="s">
        <v>95</v>
      </c>
      <c r="P3" s="90" t="s">
        <v>105</v>
      </c>
      <c r="Q3" s="90">
        <v>50000</v>
      </c>
      <c r="R3" s="171" t="s">
        <v>106</v>
      </c>
      <c r="S3" s="90" t="s">
        <v>98</v>
      </c>
      <c r="T3" s="90"/>
      <c r="U3" s="152"/>
    </row>
    <row r="4" spans="1:22" s="94" customFormat="1" ht="19.899999999999999" customHeight="1">
      <c r="A4" s="220"/>
      <c r="B4" s="79">
        <v>3</v>
      </c>
      <c r="C4" s="89" t="s">
        <v>86</v>
      </c>
      <c r="D4" s="165" t="s">
        <v>107</v>
      </c>
      <c r="E4" s="90" t="s">
        <v>88</v>
      </c>
      <c r="F4" s="166">
        <v>10</v>
      </c>
      <c r="G4" s="91" t="s">
        <v>108</v>
      </c>
      <c r="H4" s="92" t="s">
        <v>2002</v>
      </c>
      <c r="I4" s="93" t="s">
        <v>102</v>
      </c>
      <c r="J4" s="111" t="str">
        <f t="shared" ref="J4:J38" si="0">D4&amp;"-"&amp;I4&amp;IF(C4="","","-"&amp;C4)</f>
        <v>应用服务器(服务2)-超聚变 2288HV5-存储</v>
      </c>
      <c r="K4" s="119" t="str" cm="1">
        <f t="array" ref="K4">IF(_xlfn.IFS(_xlfn.IFNA(VLOOKUP(J4,服务器!$D:$D,1,FALSE),1)=1,1,EXACT(VLOOKUP(J4,服务器!$D:$D,1,FALSE),J4)=FALSE,1,EXACT(VLOOKUP(J4,服务器!$D:$D,1,FALSE),J4)=TRUE,FALSE),"请修改设备名称列,或者设备不存在","OK")</f>
        <v>OK</v>
      </c>
      <c r="L4" s="170" t="s">
        <v>103</v>
      </c>
      <c r="M4" s="90" t="s">
        <v>93</v>
      </c>
      <c r="N4" s="90" t="s">
        <v>104</v>
      </c>
      <c r="O4" s="90" t="s">
        <v>95</v>
      </c>
      <c r="P4" s="90" t="s">
        <v>105</v>
      </c>
      <c r="Q4" s="90">
        <v>50000</v>
      </c>
      <c r="R4" s="171" t="s">
        <v>106</v>
      </c>
      <c r="S4" s="90" t="s">
        <v>98</v>
      </c>
      <c r="T4" s="90"/>
      <c r="U4" s="152"/>
    </row>
    <row r="5" spans="1:22" s="94" customFormat="1" ht="19.899999999999999" customHeight="1">
      <c r="A5" s="220"/>
      <c r="B5" s="79">
        <v>4</v>
      </c>
      <c r="C5" s="89" t="s">
        <v>86</v>
      </c>
      <c r="D5" s="165" t="s">
        <v>109</v>
      </c>
      <c r="E5" s="90" t="s">
        <v>88</v>
      </c>
      <c r="F5" s="166">
        <v>9</v>
      </c>
      <c r="G5" s="91" t="s">
        <v>110</v>
      </c>
      <c r="H5" s="92" t="s">
        <v>2002</v>
      </c>
      <c r="I5" s="93" t="s">
        <v>102</v>
      </c>
      <c r="J5" s="111" t="str">
        <f t="shared" si="0"/>
        <v>应用服务器(控制)-超聚变 2288HV5-存储</v>
      </c>
      <c r="K5" s="119" t="str" cm="1">
        <f t="array" ref="K5">IF(_xlfn.IFS(_xlfn.IFNA(VLOOKUP(J5,服务器!$D:$D,1,FALSE),1)=1,1,EXACT(VLOOKUP(J5,服务器!$D:$D,1,FALSE),J5)=FALSE,1,EXACT(VLOOKUP(J5,服务器!$D:$D,1,FALSE),J5)=TRUE,FALSE),"请修改设备名称列,或者设备不存在","OK")</f>
        <v>OK</v>
      </c>
      <c r="L5" s="170" t="s">
        <v>103</v>
      </c>
      <c r="M5" s="90" t="s">
        <v>93</v>
      </c>
      <c r="N5" s="90" t="s">
        <v>104</v>
      </c>
      <c r="O5" s="90" t="s">
        <v>95</v>
      </c>
      <c r="P5" s="90" t="s">
        <v>105</v>
      </c>
      <c r="Q5" s="90">
        <v>50000</v>
      </c>
      <c r="R5" s="171" t="s">
        <v>106</v>
      </c>
      <c r="S5" s="90" t="s">
        <v>98</v>
      </c>
      <c r="T5" s="90"/>
      <c r="U5" s="152"/>
    </row>
    <row r="6" spans="1:22" s="94" customFormat="1" ht="19.899999999999999" customHeight="1">
      <c r="A6" s="220"/>
      <c r="B6" s="79">
        <v>5</v>
      </c>
      <c r="C6" s="89" t="s">
        <v>86</v>
      </c>
      <c r="D6" s="165" t="s">
        <v>111</v>
      </c>
      <c r="E6" s="90" t="s">
        <v>88</v>
      </c>
      <c r="F6" s="166">
        <v>2</v>
      </c>
      <c r="G6" s="91" t="s">
        <v>112</v>
      </c>
      <c r="H6" s="92" t="s">
        <v>2002</v>
      </c>
      <c r="I6" s="93" t="s">
        <v>102</v>
      </c>
      <c r="J6" s="111" t="str">
        <f t="shared" si="0"/>
        <v>应用服务器(管理)-超聚变 2288HV5-存储</v>
      </c>
      <c r="K6" s="119" t="str" cm="1">
        <f t="array" ref="K6">IF(_xlfn.IFS(_xlfn.IFNA(VLOOKUP(J6,服务器!$D:$D,1,FALSE),1)=1,1,EXACT(VLOOKUP(J6,服务器!$D:$D,1,FALSE),J6)=FALSE,1,EXACT(VLOOKUP(J6,服务器!$D:$D,1,FALSE),J6)=TRUE,FALSE),"请修改设备名称列,或者设备不存在","OK")</f>
        <v>OK</v>
      </c>
      <c r="L6" s="170" t="s">
        <v>103</v>
      </c>
      <c r="M6" s="90" t="s">
        <v>93</v>
      </c>
      <c r="N6" s="90" t="s">
        <v>104</v>
      </c>
      <c r="O6" s="90" t="s">
        <v>95</v>
      </c>
      <c r="P6" s="90" t="s">
        <v>105</v>
      </c>
      <c r="Q6" s="90">
        <v>50000</v>
      </c>
      <c r="R6" s="171" t="s">
        <v>106</v>
      </c>
      <c r="S6" s="90" t="s">
        <v>98</v>
      </c>
      <c r="T6" s="90"/>
      <c r="U6" s="152"/>
    </row>
    <row r="7" spans="1:22" s="94" customFormat="1" ht="19.899999999999999" customHeight="1">
      <c r="A7" s="220"/>
      <c r="B7" s="79">
        <v>6</v>
      </c>
      <c r="C7" s="89"/>
      <c r="D7" s="165" t="s">
        <v>113</v>
      </c>
      <c r="E7" s="90" t="s">
        <v>88</v>
      </c>
      <c r="F7" s="166">
        <v>3</v>
      </c>
      <c r="G7" s="91" t="s">
        <v>114</v>
      </c>
      <c r="H7" s="92" t="s">
        <v>2002</v>
      </c>
      <c r="I7" s="93" t="s">
        <v>102</v>
      </c>
      <c r="J7" s="111" t="str">
        <f t="shared" si="0"/>
        <v>TiDB(计算层)-超聚变 2288HV5</v>
      </c>
      <c r="K7" s="119" t="str" cm="1">
        <f t="array" ref="K7">IF(_xlfn.IFS(_xlfn.IFNA(VLOOKUP(J7,服务器!$D:$D,1,FALSE),1)=1,1,EXACT(VLOOKUP(J7,服务器!$D:$D,1,FALSE),J7)=FALSE,1,EXACT(VLOOKUP(J7,服务器!$D:$D,1,FALSE),J7)=TRUE,FALSE),"请修改设备名称列,或者设备不存在","OK")</f>
        <v>OK</v>
      </c>
      <c r="L7" s="170" t="s">
        <v>103</v>
      </c>
      <c r="M7" s="90" t="s">
        <v>93</v>
      </c>
      <c r="N7" s="90" t="s">
        <v>104</v>
      </c>
      <c r="O7" s="90" t="s">
        <v>95</v>
      </c>
      <c r="P7" s="90" t="s">
        <v>105</v>
      </c>
      <c r="Q7" s="90">
        <v>50000</v>
      </c>
      <c r="R7" s="171" t="s">
        <v>106</v>
      </c>
      <c r="S7" s="90" t="s">
        <v>98</v>
      </c>
      <c r="T7" s="90"/>
      <c r="U7" s="152"/>
    </row>
    <row r="8" spans="1:22" s="94" customFormat="1" ht="19.899999999999999" customHeight="1">
      <c r="A8" s="220"/>
      <c r="B8" s="79">
        <v>7</v>
      </c>
      <c r="C8" s="89"/>
      <c r="D8" s="165" t="s">
        <v>115</v>
      </c>
      <c r="E8" s="90" t="s">
        <v>88</v>
      </c>
      <c r="F8" s="166">
        <v>8</v>
      </c>
      <c r="G8" s="91" t="s">
        <v>116</v>
      </c>
      <c r="H8" s="92" t="s">
        <v>2002</v>
      </c>
      <c r="I8" s="93" t="s">
        <v>102</v>
      </c>
      <c r="J8" s="111" t="str">
        <f t="shared" si="0"/>
        <v>TiKV(存储层)-超聚变 2288HV5</v>
      </c>
      <c r="K8" s="119" t="str" cm="1">
        <f t="array" ref="K8">IF(_xlfn.IFS(_xlfn.IFNA(VLOOKUP(J8,服务器!$D:$D,1,FALSE),1)=1,1,EXACT(VLOOKUP(J8,服务器!$D:$D,1,FALSE),J8)=FALSE,1,EXACT(VLOOKUP(J8,服务器!$D:$D,1,FALSE),J8)=TRUE,FALSE),"请修改设备名称列,或者设备不存在","OK")</f>
        <v>OK</v>
      </c>
      <c r="L8" s="170" t="s">
        <v>103</v>
      </c>
      <c r="M8" s="90" t="s">
        <v>93</v>
      </c>
      <c r="N8" s="90" t="s">
        <v>94</v>
      </c>
      <c r="O8" s="90" t="s">
        <v>95</v>
      </c>
      <c r="P8" s="90" t="s">
        <v>105</v>
      </c>
      <c r="Q8" s="90">
        <v>50000</v>
      </c>
      <c r="R8" s="171" t="s">
        <v>106</v>
      </c>
      <c r="S8" s="90" t="s">
        <v>98</v>
      </c>
      <c r="T8" s="90"/>
      <c r="U8" s="152"/>
    </row>
    <row r="9" spans="1:22" s="94" customFormat="1" ht="19.899999999999999" customHeight="1">
      <c r="A9" s="220"/>
      <c r="B9" s="79">
        <v>8</v>
      </c>
      <c r="C9" s="89" t="s">
        <v>117</v>
      </c>
      <c r="D9" s="165" t="s">
        <v>117</v>
      </c>
      <c r="E9" s="90" t="s">
        <v>88</v>
      </c>
      <c r="F9" s="166">
        <v>36</v>
      </c>
      <c r="G9" s="91" t="s">
        <v>118</v>
      </c>
      <c r="H9" s="92" t="s">
        <v>2002</v>
      </c>
      <c r="I9" s="93" t="s">
        <v>119</v>
      </c>
      <c r="J9" s="111" t="str">
        <f t="shared" si="0"/>
        <v>性能型存储-DELL R740-性能型存储</v>
      </c>
      <c r="K9" s="119" t="str" cm="1">
        <f t="array" ref="K9">IF(_xlfn.IFS(_xlfn.IFNA(VLOOKUP(J9,服务器!$D:$D,1,FALSE),1)=1,1,EXACT(VLOOKUP(J9,服务器!$D:$D,1,FALSE),J9)=FALSE,1,EXACT(VLOOKUP(J9,服务器!$D:$D,1,FALSE),J9)=TRUE,FALSE),"请修改设备名称列,或者设备不存在","OK")</f>
        <v>OK</v>
      </c>
      <c r="L9" s="170" t="s">
        <v>120</v>
      </c>
      <c r="M9" s="90" t="s">
        <v>93</v>
      </c>
      <c r="N9" s="90" t="s">
        <v>94</v>
      </c>
      <c r="O9" s="90" t="s">
        <v>95</v>
      </c>
      <c r="P9" s="90" t="s">
        <v>96</v>
      </c>
      <c r="Q9" s="90">
        <v>50000</v>
      </c>
      <c r="R9" s="171" t="s">
        <v>121</v>
      </c>
      <c r="S9" s="90" t="s">
        <v>98</v>
      </c>
      <c r="T9" s="90"/>
      <c r="U9" s="152"/>
    </row>
    <row r="10" spans="1:22" s="94" customFormat="1" ht="19.899999999999999" customHeight="1">
      <c r="A10" s="220"/>
      <c r="B10" s="79">
        <v>9</v>
      </c>
      <c r="C10" s="89" t="s">
        <v>117</v>
      </c>
      <c r="D10" s="165" t="s">
        <v>99</v>
      </c>
      <c r="E10" s="90" t="s">
        <v>88</v>
      </c>
      <c r="F10" s="166">
        <v>4</v>
      </c>
      <c r="G10" s="91" t="s">
        <v>100</v>
      </c>
      <c r="H10" s="92" t="s">
        <v>2002</v>
      </c>
      <c r="I10" s="93" t="s">
        <v>102</v>
      </c>
      <c r="J10" s="111" t="str">
        <f t="shared" si="0"/>
        <v>应用服务器(接入1)-超聚变 2288HV5-性能型存储</v>
      </c>
      <c r="K10" s="119" t="str" cm="1">
        <f t="array" ref="K10">IF(_xlfn.IFS(_xlfn.IFNA(VLOOKUP(J10,服务器!$D:$D,1,FALSE),1)=1,1,EXACT(VLOOKUP(J10,服务器!$D:$D,1,FALSE),J10)=FALSE,1,EXACT(VLOOKUP(J10,服务器!$D:$D,1,FALSE),J10)=TRUE,FALSE),"请修改设备名称列,或者设备不存在","OK")</f>
        <v>OK</v>
      </c>
      <c r="L10" s="170" t="s">
        <v>103</v>
      </c>
      <c r="M10" s="90" t="s">
        <v>93</v>
      </c>
      <c r="N10" s="90" t="s">
        <v>104</v>
      </c>
      <c r="O10" s="90" t="s">
        <v>95</v>
      </c>
      <c r="P10" s="90" t="s">
        <v>105</v>
      </c>
      <c r="Q10" s="90">
        <v>50000</v>
      </c>
      <c r="R10" s="171" t="s">
        <v>106</v>
      </c>
      <c r="S10" s="90" t="s">
        <v>98</v>
      </c>
      <c r="T10" s="90"/>
      <c r="U10" s="152"/>
    </row>
    <row r="11" spans="1:22" s="94" customFormat="1" ht="19.899999999999999" customHeight="1">
      <c r="A11" s="220"/>
      <c r="B11" s="79">
        <v>10</v>
      </c>
      <c r="C11" s="89" t="s">
        <v>117</v>
      </c>
      <c r="D11" s="165" t="s">
        <v>122</v>
      </c>
      <c r="E11" s="90" t="s">
        <v>88</v>
      </c>
      <c r="F11" s="166">
        <v>4</v>
      </c>
      <c r="G11" s="91" t="s">
        <v>123</v>
      </c>
      <c r="H11" s="92" t="s">
        <v>2002</v>
      </c>
      <c r="I11" s="93" t="s">
        <v>102</v>
      </c>
      <c r="J11" s="111" t="str">
        <f t="shared" si="0"/>
        <v>应用服务器(服务1)-超聚变 2288HV5-性能型存储</v>
      </c>
      <c r="K11" s="119" t="str" cm="1">
        <f t="array" ref="K11">IF(_xlfn.IFS(_xlfn.IFNA(VLOOKUP(J11,服务器!$D:$D,1,FALSE),1)=1,1,EXACT(VLOOKUP(J11,服务器!$D:$D,1,FALSE),J11)=FALSE,1,EXACT(VLOOKUP(J11,服务器!$D:$D,1,FALSE),J11)=TRUE,FALSE),"请修改设备名称列,或者设备不存在","OK")</f>
        <v>OK</v>
      </c>
      <c r="L11" s="170" t="s">
        <v>103</v>
      </c>
      <c r="M11" s="90" t="s">
        <v>93</v>
      </c>
      <c r="N11" s="90" t="s">
        <v>104</v>
      </c>
      <c r="O11" s="90" t="s">
        <v>95</v>
      </c>
      <c r="P11" s="90" t="s">
        <v>105</v>
      </c>
      <c r="Q11" s="90">
        <v>50000</v>
      </c>
      <c r="R11" s="171" t="s">
        <v>106</v>
      </c>
      <c r="S11" s="90" t="s">
        <v>98</v>
      </c>
      <c r="T11" s="90"/>
      <c r="U11" s="152"/>
    </row>
    <row r="12" spans="1:22" s="94" customFormat="1" ht="19.899999999999999" customHeight="1">
      <c r="A12" s="220"/>
      <c r="B12" s="79">
        <v>11</v>
      </c>
      <c r="C12" s="89" t="s">
        <v>117</v>
      </c>
      <c r="D12" s="165" t="s">
        <v>109</v>
      </c>
      <c r="E12" s="90" t="s">
        <v>88</v>
      </c>
      <c r="F12" s="166">
        <v>3</v>
      </c>
      <c r="G12" s="95" t="s">
        <v>110</v>
      </c>
      <c r="H12" s="92" t="s">
        <v>2002</v>
      </c>
      <c r="I12" s="93" t="s">
        <v>102</v>
      </c>
      <c r="J12" s="111" t="str">
        <f t="shared" si="0"/>
        <v>应用服务器(控制)-超聚变 2288HV5-性能型存储</v>
      </c>
      <c r="K12" s="119" t="str" cm="1">
        <f t="array" ref="K12">IF(_xlfn.IFS(_xlfn.IFNA(VLOOKUP(J12,服务器!$D:$D,1,FALSE),1)=1,1,EXACT(VLOOKUP(J12,服务器!$D:$D,1,FALSE),J12)=FALSE,1,EXACT(VLOOKUP(J12,服务器!$D:$D,1,FALSE),J12)=TRUE,FALSE),"请修改设备名称列,或者设备不存在","OK")</f>
        <v>OK</v>
      </c>
      <c r="L12" s="170" t="s">
        <v>103</v>
      </c>
      <c r="M12" s="90" t="s">
        <v>93</v>
      </c>
      <c r="N12" s="90" t="s">
        <v>104</v>
      </c>
      <c r="O12" s="90" t="s">
        <v>95</v>
      </c>
      <c r="P12" s="90" t="s">
        <v>105</v>
      </c>
      <c r="Q12" s="90">
        <v>50000</v>
      </c>
      <c r="R12" s="171" t="s">
        <v>106</v>
      </c>
      <c r="S12" s="90" t="s">
        <v>98</v>
      </c>
      <c r="T12" s="90"/>
      <c r="U12" s="152"/>
    </row>
    <row r="13" spans="1:22" s="94" customFormat="1" ht="19.899999999999999" customHeight="1">
      <c r="A13" s="220"/>
      <c r="B13" s="79">
        <v>12</v>
      </c>
      <c r="C13" s="89" t="s">
        <v>117</v>
      </c>
      <c r="D13" s="165" t="s">
        <v>111</v>
      </c>
      <c r="E13" s="90" t="s">
        <v>88</v>
      </c>
      <c r="F13" s="166">
        <v>2</v>
      </c>
      <c r="G13" s="96" t="s">
        <v>112</v>
      </c>
      <c r="H13" s="92" t="s">
        <v>2002</v>
      </c>
      <c r="I13" s="93" t="s">
        <v>102</v>
      </c>
      <c r="J13" s="111" t="str">
        <f t="shared" si="0"/>
        <v>应用服务器(管理)-超聚变 2288HV5-性能型存储</v>
      </c>
      <c r="K13" s="119" t="str" cm="1">
        <f t="array" ref="K13">IF(_xlfn.IFS(_xlfn.IFNA(VLOOKUP(J13,服务器!$D:$D,1,FALSE),1)=1,1,EXACT(VLOOKUP(J13,服务器!$D:$D,1,FALSE),J13)=FALSE,1,EXACT(VLOOKUP(J13,服务器!$D:$D,1,FALSE),J13)=TRUE,FALSE),"请修改设备名称列,或者设备不存在","OK")</f>
        <v>OK</v>
      </c>
      <c r="L13" s="170" t="s">
        <v>103</v>
      </c>
      <c r="M13" s="90" t="s">
        <v>93</v>
      </c>
      <c r="N13" s="90" t="s">
        <v>104</v>
      </c>
      <c r="O13" s="90" t="s">
        <v>95</v>
      </c>
      <c r="P13" s="90" t="s">
        <v>105</v>
      </c>
      <c r="Q13" s="90">
        <v>50000</v>
      </c>
      <c r="R13" s="171" t="s">
        <v>106</v>
      </c>
      <c r="S13" s="90" t="s">
        <v>98</v>
      </c>
      <c r="T13" s="90"/>
      <c r="U13" s="152"/>
    </row>
    <row r="14" spans="1:22" s="94" customFormat="1" ht="19.899999999999999" customHeight="1">
      <c r="A14" s="220"/>
      <c r="B14" s="79">
        <v>13</v>
      </c>
      <c r="C14" s="89" t="s">
        <v>124</v>
      </c>
      <c r="D14" s="167" t="s">
        <v>125</v>
      </c>
      <c r="E14" s="90" t="s">
        <v>88</v>
      </c>
      <c r="F14" s="166">
        <v>8</v>
      </c>
      <c r="G14" s="96" t="s">
        <v>126</v>
      </c>
      <c r="H14" s="92" t="s">
        <v>2002</v>
      </c>
      <c r="I14" s="93" t="s">
        <v>128</v>
      </c>
      <c r="J14" s="111" t="str">
        <f t="shared" ref="J14:J24" si="1">D14&amp;"-"&amp;I14&amp;IF(C14="","","-"&amp;C14)</f>
        <v>高性能型存储-FitServer R2200 V5-宿主机及AI</v>
      </c>
      <c r="K14" s="119" t="str" cm="1">
        <f t="array" ref="K14">IF(_xlfn.IFS(_xlfn.IFNA(VLOOKUP(J14,服务器!$D:$D,1,FALSE),1)=1,1,EXACT(VLOOKUP(J14,服务器!$D:$D,1,FALSE),J14)=FALSE,1,EXACT(VLOOKUP(J14,服务器!$D:$D,1,FALSE),J14)=TRUE,FALSE),"请修改设备名称列,或者设备不存在","OK")</f>
        <v>OK</v>
      </c>
      <c r="L14" s="170" t="s">
        <v>128</v>
      </c>
      <c r="M14" s="90" t="s">
        <v>93</v>
      </c>
      <c r="N14" s="90" t="s">
        <v>94</v>
      </c>
      <c r="O14" s="90" t="s">
        <v>129</v>
      </c>
      <c r="P14" s="90" t="s">
        <v>105</v>
      </c>
      <c r="Q14" s="90">
        <v>50000</v>
      </c>
      <c r="R14" s="171" t="s">
        <v>130</v>
      </c>
      <c r="S14" s="90" t="s">
        <v>98</v>
      </c>
      <c r="T14" s="90"/>
      <c r="U14" s="152"/>
    </row>
    <row r="15" spans="1:22" s="94" customFormat="1" ht="19.899999999999999" customHeight="1">
      <c r="A15" s="220"/>
      <c r="B15" s="79">
        <v>14</v>
      </c>
      <c r="C15" s="89" t="s">
        <v>131</v>
      </c>
      <c r="D15" s="167" t="s">
        <v>117</v>
      </c>
      <c r="E15" s="90" t="s">
        <v>88</v>
      </c>
      <c r="F15" s="166">
        <v>18</v>
      </c>
      <c r="G15" s="96" t="s">
        <v>118</v>
      </c>
      <c r="H15" s="92" t="s">
        <v>2002</v>
      </c>
      <c r="I15" s="93" t="s">
        <v>119</v>
      </c>
      <c r="J15" s="111" t="str">
        <f t="shared" si="1"/>
        <v>性能型存储-DELL R740-宿主机及AI</v>
      </c>
      <c r="K15" s="119" t="str" cm="1">
        <f t="array" ref="K15">IF(_xlfn.IFS(_xlfn.IFNA(VLOOKUP(J15,服务器!$D:$D,1,FALSE),1)=1,1,EXACT(VLOOKUP(J15,服务器!$D:$D,1,FALSE),J15)=FALSE,1,EXACT(VLOOKUP(J15,服务器!$D:$D,1,FALSE),J15)=TRUE,FALSE),"请修改设备名称列,或者设备不存在","OK")</f>
        <v>OK</v>
      </c>
      <c r="L15" s="170" t="s">
        <v>120</v>
      </c>
      <c r="M15" s="90" t="s">
        <v>93</v>
      </c>
      <c r="N15" s="90" t="s">
        <v>94</v>
      </c>
      <c r="O15" s="90" t="s">
        <v>95</v>
      </c>
      <c r="P15" s="90" t="s">
        <v>96</v>
      </c>
      <c r="Q15" s="90">
        <v>50000</v>
      </c>
      <c r="R15" s="171" t="s">
        <v>132</v>
      </c>
      <c r="S15" s="90" t="s">
        <v>98</v>
      </c>
      <c r="T15" s="90"/>
      <c r="U15" s="152"/>
    </row>
    <row r="16" spans="1:22" s="94" customFormat="1" ht="19.899999999999999" customHeight="1">
      <c r="A16" s="220"/>
      <c r="B16" s="79">
        <v>15</v>
      </c>
      <c r="C16" s="89" t="s">
        <v>131</v>
      </c>
      <c r="D16" s="165" t="s">
        <v>133</v>
      </c>
      <c r="E16" s="90" t="s">
        <v>88</v>
      </c>
      <c r="F16" s="166">
        <v>7</v>
      </c>
      <c r="G16" s="96" t="s">
        <v>134</v>
      </c>
      <c r="H16" s="92" t="s">
        <v>2002</v>
      </c>
      <c r="I16" s="93" t="s">
        <v>128</v>
      </c>
      <c r="J16" s="111" t="str">
        <f t="shared" si="1"/>
        <v>宿主机-FitServer R2200 V5-宿主机及AI</v>
      </c>
      <c r="K16" s="119" t="str" cm="1">
        <f t="array" ref="K16">IF(_xlfn.IFS(_xlfn.IFNA(VLOOKUP(J16,服务器!$D:$D,1,FALSE),1)=1,1,EXACT(VLOOKUP(J16,服务器!$D:$D,1,FALSE),J16)=FALSE,1,EXACT(VLOOKUP(J16,服务器!$D:$D,1,FALSE),J16)=TRUE,FALSE),"请修改设备名称列,或者设备不存在","OK")</f>
        <v>OK</v>
      </c>
      <c r="L16" s="170" t="s">
        <v>128</v>
      </c>
      <c r="M16" s="90" t="s">
        <v>93</v>
      </c>
      <c r="N16" s="90" t="s">
        <v>135</v>
      </c>
      <c r="O16" s="90" t="s">
        <v>136</v>
      </c>
      <c r="P16" s="90" t="s">
        <v>137</v>
      </c>
      <c r="Q16" s="90">
        <v>50000</v>
      </c>
      <c r="R16" s="171" t="s">
        <v>132</v>
      </c>
      <c r="S16" s="90" t="s">
        <v>98</v>
      </c>
      <c r="T16" s="90"/>
      <c r="U16" s="152"/>
    </row>
    <row r="17" spans="1:21" s="94" customFormat="1" ht="19.899999999999999" customHeight="1">
      <c r="A17" s="220"/>
      <c r="B17" s="79">
        <v>16</v>
      </c>
      <c r="C17" s="89" t="s">
        <v>131</v>
      </c>
      <c r="D17" s="187" t="s">
        <v>138</v>
      </c>
      <c r="E17" s="90" t="s">
        <v>88</v>
      </c>
      <c r="F17" s="166">
        <v>2</v>
      </c>
      <c r="G17" s="96" t="s">
        <v>123</v>
      </c>
      <c r="H17" s="92" t="s">
        <v>2002</v>
      </c>
      <c r="I17" s="93" t="s">
        <v>102</v>
      </c>
      <c r="J17" s="111" t="str">
        <f t="shared" si="1"/>
        <v>应用服务器(服务1)-超聚变 2288HV5-宿主机及AI</v>
      </c>
      <c r="K17" s="119" t="str" cm="1">
        <f t="array" ref="K17">IF(_xlfn.IFS(_xlfn.IFNA(VLOOKUP(J17,服务器!$D:$D,1,FALSE),1)=1,1,EXACT(VLOOKUP(J17,服务器!$D:$D,1,FALSE),J17)=FALSE,1,EXACT(VLOOKUP(J17,服务器!$D:$D,1,FALSE),J17)=TRUE,FALSE),"请修改设备名称列,或者设备不存在","OK")</f>
        <v>OK</v>
      </c>
      <c r="L17" s="170" t="s">
        <v>103</v>
      </c>
      <c r="M17" s="90" t="s">
        <v>93</v>
      </c>
      <c r="N17" s="90" t="s">
        <v>104</v>
      </c>
      <c r="O17" s="90" t="s">
        <v>95</v>
      </c>
      <c r="P17" s="90" t="s">
        <v>105</v>
      </c>
      <c r="Q17" s="90">
        <v>50000</v>
      </c>
      <c r="R17" s="171" t="s">
        <v>106</v>
      </c>
      <c r="S17" s="90" t="s">
        <v>98</v>
      </c>
      <c r="T17" s="90"/>
      <c r="U17" s="152"/>
    </row>
    <row r="18" spans="1:21" s="94" customFormat="1" ht="19.899999999999999" customHeight="1">
      <c r="A18" s="220"/>
      <c r="B18" s="79">
        <v>17</v>
      </c>
      <c r="C18" s="89" t="s">
        <v>131</v>
      </c>
      <c r="D18" s="167" t="s">
        <v>107</v>
      </c>
      <c r="E18" s="90" t="s">
        <v>88</v>
      </c>
      <c r="F18" s="166">
        <v>2</v>
      </c>
      <c r="G18" s="96" t="s">
        <v>108</v>
      </c>
      <c r="H18" s="92" t="s">
        <v>2002</v>
      </c>
      <c r="I18" s="93" t="s">
        <v>102</v>
      </c>
      <c r="J18" s="111" t="str">
        <f t="shared" ref="J18:J23" si="2">D18&amp;"-"&amp;I18&amp;IF(C18="","","-"&amp;C18)</f>
        <v>应用服务器(服务2)-超聚变 2288HV5-宿主机及AI</v>
      </c>
      <c r="K18" s="119" t="str" cm="1">
        <f t="array" ref="K18">IF(_xlfn.IFS(_xlfn.IFNA(VLOOKUP(J18,服务器!$D:$D,1,FALSE),1)=1,1,EXACT(VLOOKUP(J18,服务器!$D:$D,1,FALSE),J18)=FALSE,1,EXACT(VLOOKUP(J18,服务器!$D:$D,1,FALSE),J18)=TRUE,FALSE),"请修改设备名称列,或者设备不存在","OK")</f>
        <v>OK</v>
      </c>
      <c r="L18" s="170" t="s">
        <v>103</v>
      </c>
      <c r="M18" s="90" t="s">
        <v>93</v>
      </c>
      <c r="N18" s="90" t="s">
        <v>104</v>
      </c>
      <c r="O18" s="90" t="s">
        <v>95</v>
      </c>
      <c r="P18" s="90" t="s">
        <v>105</v>
      </c>
      <c r="Q18" s="90">
        <v>50000</v>
      </c>
      <c r="R18" s="171" t="s">
        <v>106</v>
      </c>
      <c r="S18" s="90" t="s">
        <v>98</v>
      </c>
      <c r="T18" s="90"/>
      <c r="U18" s="152"/>
    </row>
    <row r="19" spans="1:21" s="94" customFormat="1" ht="19.899999999999999" customHeight="1">
      <c r="A19" s="220"/>
      <c r="B19" s="79">
        <v>18</v>
      </c>
      <c r="C19" s="89"/>
      <c r="D19" s="166" t="s">
        <v>139</v>
      </c>
      <c r="E19" s="90" t="s">
        <v>88</v>
      </c>
      <c r="F19" s="166">
        <v>2</v>
      </c>
      <c r="G19" s="96" t="s">
        <v>140</v>
      </c>
      <c r="H19" s="92" t="s">
        <v>2002</v>
      </c>
      <c r="I19" s="183" t="s">
        <v>141</v>
      </c>
      <c r="J19" s="111" t="str">
        <f t="shared" si="2"/>
        <v>GPU服务器(T4)-H3C R5300G3</v>
      </c>
      <c r="K19" s="119" t="str" cm="1">
        <f t="array" ref="K19">IF(_xlfn.IFS(_xlfn.IFNA(VLOOKUP(J19,服务器!$D:$D,1,FALSE),1)=1,1,EXACT(VLOOKUP(J19,服务器!$D:$D,1,FALSE),J19)=FALSE,1,EXACT(VLOOKUP(J19,服务器!$D:$D,1,FALSE),J19)=TRUE,FALSE),"请修改设备名称列,或者设备不存在","OK")</f>
        <v>OK</v>
      </c>
      <c r="L19" s="170" t="s">
        <v>142</v>
      </c>
      <c r="M19" s="90" t="s">
        <v>93</v>
      </c>
      <c r="N19" s="90" t="s">
        <v>104</v>
      </c>
      <c r="O19" s="90" t="s">
        <v>136</v>
      </c>
      <c r="P19" s="90" t="s">
        <v>105</v>
      </c>
      <c r="Q19" s="90">
        <v>50000</v>
      </c>
      <c r="R19" s="171" t="s">
        <v>143</v>
      </c>
      <c r="S19" s="90" t="s">
        <v>98</v>
      </c>
      <c r="T19" s="90"/>
      <c r="U19" s="152"/>
    </row>
    <row r="20" spans="1:21" s="94" customFormat="1" ht="19.899999999999999" customHeight="1">
      <c r="A20" s="220"/>
      <c r="B20" s="79">
        <v>19</v>
      </c>
      <c r="C20" s="89"/>
      <c r="D20" s="166" t="s">
        <v>144</v>
      </c>
      <c r="E20" s="90" t="s">
        <v>88</v>
      </c>
      <c r="F20" s="166">
        <v>5</v>
      </c>
      <c r="G20" s="96" t="s">
        <v>145</v>
      </c>
      <c r="H20" s="92" t="s">
        <v>2003</v>
      </c>
      <c r="I20" s="183" t="s">
        <v>141</v>
      </c>
      <c r="J20" s="111" t="str">
        <f t="shared" si="2"/>
        <v>GPU服务器(A10)-H3C R5300G3</v>
      </c>
      <c r="K20" s="119" t="str" cm="1">
        <f t="array" ref="K20">IF(_xlfn.IFS(_xlfn.IFNA(VLOOKUP(J20,服务器!$D:$D,1,FALSE),1)=1,1,EXACT(VLOOKUP(J20,服务器!$D:$D,1,FALSE),J20)=FALSE,1,EXACT(VLOOKUP(J20,服务器!$D:$D,1,FALSE),J20)=TRUE,FALSE),"请修改设备名称列,或者设备不存在","OK")</f>
        <v>OK</v>
      </c>
      <c r="L20" s="170" t="s">
        <v>142</v>
      </c>
      <c r="M20" s="90" t="s">
        <v>93</v>
      </c>
      <c r="N20" s="90" t="s">
        <v>104</v>
      </c>
      <c r="O20" s="90" t="s">
        <v>136</v>
      </c>
      <c r="P20" s="90" t="s">
        <v>105</v>
      </c>
      <c r="Q20" s="90">
        <v>50000</v>
      </c>
      <c r="R20" s="171" t="s">
        <v>146</v>
      </c>
      <c r="S20" s="90" t="s">
        <v>98</v>
      </c>
      <c r="T20" s="90"/>
      <c r="U20" s="152"/>
    </row>
    <row r="21" spans="1:21" s="94" customFormat="1" ht="19.899999999999999" customHeight="1">
      <c r="A21" s="220"/>
      <c r="B21" s="79">
        <v>20</v>
      </c>
      <c r="C21" s="89"/>
      <c r="D21" s="165" t="s">
        <v>147</v>
      </c>
      <c r="E21" s="90" t="s">
        <v>88</v>
      </c>
      <c r="F21" s="166">
        <v>3</v>
      </c>
      <c r="G21" s="96" t="s">
        <v>148</v>
      </c>
      <c r="H21" s="92" t="s">
        <v>127</v>
      </c>
      <c r="I21" s="93" t="s">
        <v>128</v>
      </c>
      <c r="J21" s="111" t="str">
        <f t="shared" si="2"/>
        <v>安全资源池硬件服务器-FitServer R2200 V5</v>
      </c>
      <c r="K21" s="119" t="str" cm="1">
        <f t="array" ref="K21">IF(_xlfn.IFS(_xlfn.IFNA(VLOOKUP(J21,服务器!$D:$D,1,FALSE),1)=1,1,EXACT(VLOOKUP(J21,服务器!$D:$D,1,FALSE),J21)=FALSE,1,EXACT(VLOOKUP(J21,服务器!$D:$D,1,FALSE),J21)=TRUE,FALSE),"请修改设备名称列,或者设备不存在","OK")</f>
        <v>OK</v>
      </c>
      <c r="L21" s="170" t="s">
        <v>128</v>
      </c>
      <c r="M21" s="90" t="s">
        <v>93</v>
      </c>
      <c r="N21" s="90" t="s">
        <v>149</v>
      </c>
      <c r="O21" s="90" t="s">
        <v>136</v>
      </c>
      <c r="P21" s="90" t="s">
        <v>150</v>
      </c>
      <c r="Q21" s="90">
        <v>50000</v>
      </c>
      <c r="R21" s="171" t="s">
        <v>151</v>
      </c>
      <c r="S21" s="90" t="s">
        <v>98</v>
      </c>
      <c r="T21" s="90"/>
      <c r="U21" s="152"/>
    </row>
    <row r="22" spans="1:21" s="94" customFormat="1" ht="19.899999999999999" customHeight="1">
      <c r="A22" s="220"/>
      <c r="B22" s="79">
        <v>21</v>
      </c>
      <c r="C22" s="89"/>
      <c r="D22" s="165" t="s">
        <v>152</v>
      </c>
      <c r="E22" s="90" t="s">
        <v>88</v>
      </c>
      <c r="F22" s="166">
        <v>3</v>
      </c>
      <c r="G22" s="96" t="s">
        <v>153</v>
      </c>
      <c r="H22" s="92" t="s">
        <v>127</v>
      </c>
      <c r="I22" s="93" t="s">
        <v>128</v>
      </c>
      <c r="J22" s="111" t="str">
        <f t="shared" si="2"/>
        <v>专线网关服务器-FitServer R2200 V5</v>
      </c>
      <c r="K22" s="119" t="str" cm="1">
        <f t="array" ref="K22">IF(_xlfn.IFS(_xlfn.IFNA(VLOOKUP(J22,服务器!$D:$D,1,FALSE),1)=1,1,EXACT(VLOOKUP(J22,服务器!$D:$D,1,FALSE),J22)=FALSE,1,EXACT(VLOOKUP(J22,服务器!$D:$D,1,FALSE),J22)=TRUE,FALSE),"请修改设备名称列,或者设备不存在","OK")</f>
        <v>OK</v>
      </c>
      <c r="L22" s="170" t="s">
        <v>128</v>
      </c>
      <c r="M22" s="90" t="s">
        <v>93</v>
      </c>
      <c r="N22" s="90" t="s">
        <v>149</v>
      </c>
      <c r="O22" s="90" t="s">
        <v>136</v>
      </c>
      <c r="P22" s="90" t="s">
        <v>137</v>
      </c>
      <c r="Q22" s="90">
        <v>50000</v>
      </c>
      <c r="R22" s="171" t="s">
        <v>132</v>
      </c>
      <c r="S22" s="90" t="s">
        <v>98</v>
      </c>
      <c r="T22" s="90"/>
      <c r="U22" s="152"/>
    </row>
    <row r="23" spans="1:21" s="94" customFormat="1" ht="19.899999999999999" customHeight="1">
      <c r="A23" s="220"/>
      <c r="B23" s="79">
        <v>22</v>
      </c>
      <c r="C23" s="89"/>
      <c r="D23" s="165" t="s">
        <v>154</v>
      </c>
      <c r="E23" s="90" t="s">
        <v>88</v>
      </c>
      <c r="F23" s="166">
        <v>2</v>
      </c>
      <c r="G23" s="96" t="s">
        <v>155</v>
      </c>
      <c r="H23" s="92" t="s">
        <v>127</v>
      </c>
      <c r="I23" s="93" t="s">
        <v>128</v>
      </c>
      <c r="J23" s="111" t="str">
        <f t="shared" si="2"/>
        <v>云调采集机-FitServer R2200 V5</v>
      </c>
      <c r="K23" s="119" t="str" cm="1">
        <f t="array" ref="K23">IF(_xlfn.IFS(_xlfn.IFNA(VLOOKUP(J23,服务器!$D:$D,1,FALSE),1)=1,1,EXACT(VLOOKUP(J23,服务器!$D:$D,1,FALSE),J23)=FALSE,1,EXACT(VLOOKUP(J23,服务器!$D:$D,1,FALSE),J23)=TRUE,FALSE),"请修改设备名称列,或者设备不存在","OK")</f>
        <v>OK</v>
      </c>
      <c r="L23" s="170" t="s">
        <v>128</v>
      </c>
      <c r="M23" s="90" t="s">
        <v>93</v>
      </c>
      <c r="N23" s="90" t="s">
        <v>149</v>
      </c>
      <c r="O23" s="90" t="s">
        <v>156</v>
      </c>
      <c r="P23" s="90" t="s">
        <v>96</v>
      </c>
      <c r="Q23" s="90">
        <v>50000</v>
      </c>
      <c r="R23" s="171" t="s">
        <v>157</v>
      </c>
      <c r="S23" s="90" t="s">
        <v>158</v>
      </c>
      <c r="T23" s="90"/>
      <c r="U23" s="152"/>
    </row>
    <row r="24" spans="1:21" s="94" customFormat="1" ht="19.899999999999999" customHeight="1">
      <c r="A24" s="220"/>
      <c r="B24" s="79">
        <v>23</v>
      </c>
      <c r="C24" s="89" t="s">
        <v>159</v>
      </c>
      <c r="D24" s="168" t="s">
        <v>87</v>
      </c>
      <c r="E24" s="90" t="s">
        <v>88</v>
      </c>
      <c r="F24" s="174">
        <v>36</v>
      </c>
      <c r="G24" s="176" t="s">
        <v>160</v>
      </c>
      <c r="H24" s="92" t="s">
        <v>161</v>
      </c>
      <c r="I24" s="93" t="s">
        <v>162</v>
      </c>
      <c r="J24" s="111" t="str">
        <f t="shared" si="1"/>
        <v>标准型存储服务器-浪潮 NF5466M6-云存储</v>
      </c>
      <c r="K24" s="119" t="str" cm="1">
        <f t="array" ref="K24">IF(_xlfn.IFS(_xlfn.IFNA(VLOOKUP(J24,服务器!$D:$D,1,FALSE),1)=1,1,EXACT(VLOOKUP(J24,服务器!$D:$D,1,FALSE),J24)=FALSE,1,EXACT(VLOOKUP(J24,服务器!$D:$D,1,FALSE),J24)=TRUE,FALSE),"请修改设备名称列,或者设备不存在","OK")</f>
        <v>OK</v>
      </c>
      <c r="L24" s="170" t="s">
        <v>163</v>
      </c>
      <c r="M24" s="90" t="s">
        <v>93</v>
      </c>
      <c r="N24" s="90" t="s">
        <v>104</v>
      </c>
      <c r="O24" s="90" t="s">
        <v>95</v>
      </c>
      <c r="P24" s="90" t="s">
        <v>105</v>
      </c>
      <c r="Q24" s="90">
        <v>50000</v>
      </c>
      <c r="R24" s="171" t="s">
        <v>106</v>
      </c>
      <c r="S24" s="90" t="s">
        <v>98</v>
      </c>
      <c r="T24" s="90"/>
      <c r="U24" s="152"/>
    </row>
    <row r="25" spans="1:21" s="94" customFormat="1" ht="19.899999999999999" customHeight="1">
      <c r="A25" s="220"/>
      <c r="B25" s="79">
        <v>24</v>
      </c>
      <c r="C25" s="89" t="s">
        <v>159</v>
      </c>
      <c r="D25" s="165" t="s">
        <v>99</v>
      </c>
      <c r="E25" s="90" t="s">
        <v>88</v>
      </c>
      <c r="F25" s="174">
        <v>4</v>
      </c>
      <c r="G25" s="177" t="s">
        <v>164</v>
      </c>
      <c r="H25" s="92" t="s">
        <v>101</v>
      </c>
      <c r="I25" s="93" t="s">
        <v>102</v>
      </c>
      <c r="J25" s="111" t="str">
        <f>D25&amp;"-"&amp;I25&amp;IF(C25="","","-"&amp;C25)</f>
        <v>应用服务器(接入1)-超聚变 2288HV5-云存储</v>
      </c>
      <c r="K25" s="119" t="str" cm="1">
        <f t="array" ref="K25">IF(_xlfn.IFS(_xlfn.IFNA(VLOOKUP(J25,服务器!$D:$D,1,FALSE),1)=1,1,EXACT(VLOOKUP(J25,服务器!$D:$D,1,FALSE),J25)=FALSE,1,EXACT(VLOOKUP(J25,服务器!$D:$D,1,FALSE),J25)=TRUE,FALSE),"请修改设备名称列,或者设备不存在","OK")</f>
        <v>OK</v>
      </c>
      <c r="L25" s="170" t="s">
        <v>103</v>
      </c>
      <c r="M25" s="90" t="s">
        <v>93</v>
      </c>
      <c r="N25" s="90" t="s">
        <v>104</v>
      </c>
      <c r="O25" s="90" t="s">
        <v>136</v>
      </c>
      <c r="P25" s="90" t="s">
        <v>105</v>
      </c>
      <c r="Q25" s="90">
        <v>50000</v>
      </c>
      <c r="R25" s="171" t="s">
        <v>143</v>
      </c>
      <c r="S25" s="90" t="s">
        <v>98</v>
      </c>
      <c r="T25" s="90"/>
      <c r="U25" s="152"/>
    </row>
    <row r="26" spans="1:21" s="94" customFormat="1" ht="19.899999999999999" customHeight="1">
      <c r="A26" s="220"/>
      <c r="B26" s="79">
        <v>25</v>
      </c>
      <c r="C26" s="89" t="s">
        <v>159</v>
      </c>
      <c r="D26" s="165" t="s">
        <v>165</v>
      </c>
      <c r="E26" s="90" t="s">
        <v>88</v>
      </c>
      <c r="F26" s="175">
        <v>2</v>
      </c>
      <c r="G26" s="178" t="s">
        <v>166</v>
      </c>
      <c r="H26" s="92" t="s">
        <v>101</v>
      </c>
      <c r="I26" s="93" t="s">
        <v>102</v>
      </c>
      <c r="J26" s="111" t="str">
        <f>D26&amp;"-"&amp;I26&amp;IF(C26="","","-"&amp;C26)</f>
        <v>应用服务器(接入2)-超聚变 2288HV5-云存储</v>
      </c>
      <c r="K26" s="119" t="str" cm="1">
        <f t="array" ref="K26">IF(_xlfn.IFS(_xlfn.IFNA(VLOOKUP(J26,服务器!$D:$D,1,FALSE),1)=1,1,EXACT(VLOOKUP(J26,服务器!$D:$D,1,FALSE),J26)=FALSE,1,EXACT(VLOOKUP(J26,服务器!$D:$D,1,FALSE),J26)=TRUE,FALSE),"请修改设备名称列,或者设备不存在","OK")</f>
        <v>OK</v>
      </c>
      <c r="L26" s="170" t="s">
        <v>103</v>
      </c>
      <c r="M26" s="90" t="s">
        <v>93</v>
      </c>
      <c r="N26" s="90" t="s">
        <v>104</v>
      </c>
      <c r="O26" s="90" t="s">
        <v>136</v>
      </c>
      <c r="P26" s="90" t="s">
        <v>105</v>
      </c>
      <c r="Q26" s="90">
        <v>50000</v>
      </c>
      <c r="R26" s="171" t="s">
        <v>146</v>
      </c>
      <c r="S26" s="90" t="s">
        <v>98</v>
      </c>
      <c r="T26" s="90"/>
      <c r="U26" s="152"/>
    </row>
    <row r="27" spans="1:21" s="94" customFormat="1" ht="19.899999999999999" customHeight="1">
      <c r="A27" s="220"/>
      <c r="B27" s="79">
        <v>26</v>
      </c>
      <c r="C27" s="89" t="s">
        <v>159</v>
      </c>
      <c r="D27" s="168" t="s">
        <v>107</v>
      </c>
      <c r="E27" s="90" t="s">
        <v>88</v>
      </c>
      <c r="F27" s="174">
        <v>6</v>
      </c>
      <c r="G27" s="178" t="s">
        <v>167</v>
      </c>
      <c r="H27" s="92" t="s">
        <v>101</v>
      </c>
      <c r="I27" s="93" t="s">
        <v>102</v>
      </c>
      <c r="J27" s="111" t="str">
        <f t="shared" ref="J27:J29" si="3">D27&amp;"-"&amp;I27&amp;IF(C27="","","-"&amp;C27)</f>
        <v>应用服务器(服务2)-超聚变 2288HV5-云存储</v>
      </c>
      <c r="K27" s="119" t="str" cm="1">
        <f t="array" ref="K27">IF(_xlfn.IFS(_xlfn.IFNA(VLOOKUP(J27,服务器!$D:$D,1,FALSE),1)=1,1,EXACT(VLOOKUP(J27,服务器!$D:$D,1,FALSE),J27)=FALSE,1,EXACT(VLOOKUP(J27,服务器!$D:$D,1,FALSE),J27)=TRUE,FALSE),"请修改设备名称列,或者设备不存在","OK")</f>
        <v>OK</v>
      </c>
      <c r="L27" s="170" t="s">
        <v>103</v>
      </c>
      <c r="M27" s="90" t="s">
        <v>93</v>
      </c>
      <c r="N27" s="90" t="s">
        <v>149</v>
      </c>
      <c r="O27" s="90" t="s">
        <v>136</v>
      </c>
      <c r="P27" s="90" t="s">
        <v>150</v>
      </c>
      <c r="Q27" s="90">
        <v>50000</v>
      </c>
      <c r="R27" s="171" t="s">
        <v>151</v>
      </c>
      <c r="S27" s="90" t="s">
        <v>98</v>
      </c>
      <c r="T27" s="90"/>
      <c r="U27" s="152"/>
    </row>
    <row r="28" spans="1:21" s="94" customFormat="1" ht="19.899999999999999" customHeight="1">
      <c r="A28" s="220"/>
      <c r="B28" s="79">
        <v>27</v>
      </c>
      <c r="C28" s="89" t="s">
        <v>159</v>
      </c>
      <c r="D28" s="168" t="s">
        <v>109</v>
      </c>
      <c r="E28" s="90" t="s">
        <v>88</v>
      </c>
      <c r="F28" s="174">
        <v>3</v>
      </c>
      <c r="G28" s="177" t="s">
        <v>168</v>
      </c>
      <c r="H28" s="92" t="s">
        <v>101</v>
      </c>
      <c r="I28" s="93" t="s">
        <v>102</v>
      </c>
      <c r="J28" s="111" t="str">
        <f t="shared" si="3"/>
        <v>应用服务器(控制)-超聚变 2288HV5-云存储</v>
      </c>
      <c r="K28" s="119" t="str" cm="1">
        <f t="array" ref="K28">IF(_xlfn.IFS(_xlfn.IFNA(VLOOKUP(J28,服务器!$D:$D,1,FALSE),1)=1,1,EXACT(VLOOKUP(J28,服务器!$D:$D,1,FALSE),J28)=FALSE,1,EXACT(VLOOKUP(J28,服务器!$D:$D,1,FALSE),J28)=TRUE,FALSE),"请修改设备名称列,或者设备不存在","OK")</f>
        <v>OK</v>
      </c>
      <c r="L28" s="170" t="s">
        <v>103</v>
      </c>
      <c r="M28" s="90" t="s">
        <v>93</v>
      </c>
      <c r="N28" s="90" t="s">
        <v>149</v>
      </c>
      <c r="O28" s="90" t="s">
        <v>136</v>
      </c>
      <c r="P28" s="90" t="s">
        <v>137</v>
      </c>
      <c r="Q28" s="90">
        <v>50000</v>
      </c>
      <c r="R28" s="171" t="s">
        <v>132</v>
      </c>
      <c r="S28" s="90" t="s">
        <v>98</v>
      </c>
      <c r="T28" s="90"/>
      <c r="U28" s="152"/>
    </row>
    <row r="29" spans="1:21" s="94" customFormat="1" ht="19.899999999999999" customHeight="1">
      <c r="A29" s="220"/>
      <c r="B29" s="79">
        <v>28</v>
      </c>
      <c r="C29" s="89" t="s">
        <v>159</v>
      </c>
      <c r="D29" s="165" t="s">
        <v>111</v>
      </c>
      <c r="E29" s="90" t="s">
        <v>88</v>
      </c>
      <c r="F29" s="174">
        <v>2</v>
      </c>
      <c r="G29" s="178" t="s">
        <v>169</v>
      </c>
      <c r="H29" s="92" t="s">
        <v>101</v>
      </c>
      <c r="I29" s="93" t="s">
        <v>102</v>
      </c>
      <c r="J29" s="111" t="str">
        <f t="shared" si="3"/>
        <v>应用服务器(管理)-超聚变 2288HV5-云存储</v>
      </c>
      <c r="K29" s="119" t="str" cm="1">
        <f t="array" ref="K29">IF(_xlfn.IFS(_xlfn.IFNA(VLOOKUP(J29,服务器!$D:$D,1,FALSE),1)=1,1,EXACT(VLOOKUP(J29,服务器!$D:$D,1,FALSE),J29)=FALSE,1,EXACT(VLOOKUP(J29,服务器!$D:$D,1,FALSE),J29)=TRUE,FALSE),"请修改设备名称列,或者设备不存在","OK")</f>
        <v>OK</v>
      </c>
      <c r="L29" s="170" t="s">
        <v>103</v>
      </c>
      <c r="M29" s="90" t="s">
        <v>93</v>
      </c>
      <c r="N29" s="90" t="s">
        <v>149</v>
      </c>
      <c r="O29" s="90" t="s">
        <v>156</v>
      </c>
      <c r="P29" s="90" t="s">
        <v>96</v>
      </c>
      <c r="Q29" s="90">
        <v>50000</v>
      </c>
      <c r="R29" s="171" t="s">
        <v>157</v>
      </c>
      <c r="S29" s="90" t="s">
        <v>98</v>
      </c>
      <c r="T29" s="90"/>
      <c r="U29" s="152"/>
    </row>
    <row r="30" spans="1:21" s="94" customFormat="1" ht="19.899999999999999" customHeight="1">
      <c r="A30" s="100"/>
      <c r="B30" s="101"/>
      <c r="C30" s="102"/>
      <c r="D30" s="103"/>
      <c r="E30" s="104"/>
      <c r="F30" s="105"/>
      <c r="G30" s="106"/>
      <c r="H30" s="107"/>
      <c r="I30" s="108"/>
      <c r="J30" s="112"/>
      <c r="K30" s="120" t="s">
        <v>170</v>
      </c>
      <c r="L30" s="108"/>
      <c r="M30" s="104"/>
      <c r="N30" s="104"/>
      <c r="O30" s="104"/>
      <c r="P30" s="104"/>
      <c r="Q30" s="104"/>
      <c r="R30" s="104"/>
      <c r="S30" s="104"/>
      <c r="T30" s="104"/>
      <c r="U30" s="102"/>
    </row>
    <row r="31" spans="1:21" s="94" customFormat="1" ht="19.899999999999999" customHeight="1">
      <c r="A31" s="220" t="s">
        <v>171</v>
      </c>
      <c r="B31" s="79" t="s">
        <v>172</v>
      </c>
      <c r="C31" s="89"/>
      <c r="D31" s="168" t="s">
        <v>173</v>
      </c>
      <c r="E31" s="97" t="s">
        <v>88</v>
      </c>
      <c r="F31" s="169">
        <v>2</v>
      </c>
      <c r="G31" s="95" t="s">
        <v>174</v>
      </c>
      <c r="H31" s="92" t="s">
        <v>175</v>
      </c>
      <c r="I31" s="98" t="s">
        <v>176</v>
      </c>
      <c r="J31" s="111" t="str">
        <f t="shared" si="0"/>
        <v>核心交换机-锐捷N18018-X</v>
      </c>
      <c r="K31" s="119" t="str" cm="1">
        <f t="array" ref="K31">IF(_xlfn.IFS(_xlfn.IFNA(VLOOKUP(J31,网络设备!$D:$D,1,FALSE),1)=1,1,EXACT(VLOOKUP(J31,网络设备!$D:$D,1,FALSE),J31)=FALSE,1,EXACT(VLOOKUP(J31,网络设备!$D:$D,1,FALSE),J31)=TRUE,FALSE),"请修改设备名称列,或者设备不存在","OK")</f>
        <v>OK</v>
      </c>
      <c r="L31" s="173" t="s">
        <v>177</v>
      </c>
      <c r="M31" s="90" t="s">
        <v>93</v>
      </c>
      <c r="N31" s="90" t="s">
        <v>32</v>
      </c>
      <c r="O31" s="90"/>
      <c r="P31" s="90"/>
      <c r="Q31" s="90" t="s">
        <v>178</v>
      </c>
      <c r="R31" s="172" t="s">
        <v>179</v>
      </c>
      <c r="S31" s="90" t="s">
        <v>180</v>
      </c>
      <c r="T31" s="90" t="s">
        <v>181</v>
      </c>
      <c r="U31" s="89"/>
    </row>
    <row r="32" spans="1:21" s="94" customFormat="1" ht="19.899999999999999" customHeight="1">
      <c r="A32" s="220"/>
      <c r="B32" s="79" t="s">
        <v>182</v>
      </c>
      <c r="C32" s="89"/>
      <c r="D32" s="168" t="s">
        <v>183</v>
      </c>
      <c r="E32" s="97" t="s">
        <v>88</v>
      </c>
      <c r="F32" s="169">
        <v>30</v>
      </c>
      <c r="G32" s="95" t="s">
        <v>184</v>
      </c>
      <c r="H32" s="92" t="s">
        <v>90</v>
      </c>
      <c r="I32" s="98" t="s">
        <v>185</v>
      </c>
      <c r="J32" s="111" t="str">
        <f t="shared" si="0"/>
        <v>25GE接入交换机-H3C LS-S6825-54HP</v>
      </c>
      <c r="K32" s="119" t="str" cm="1">
        <f t="array" ref="K32">IF(_xlfn.IFS(_xlfn.IFNA(VLOOKUP(J32,网络设备!$D:$D,1,FALSE),1)=1,1,EXACT(VLOOKUP(J32,网络设备!$D:$D,1,FALSE),J32)=FALSE,1,EXACT(VLOOKUP(J32,网络设备!$D:$D,1,FALSE),J32)=TRUE,FALSE),"请修改设备名称列,或者设备不存在","OK")</f>
        <v>OK</v>
      </c>
      <c r="L32" s="173" t="s">
        <v>186</v>
      </c>
      <c r="M32" s="90" t="s">
        <v>93</v>
      </c>
      <c r="N32" s="90" t="s">
        <v>32</v>
      </c>
      <c r="O32" s="90"/>
      <c r="P32" s="90"/>
      <c r="Q32" s="90" t="s">
        <v>178</v>
      </c>
      <c r="R32" s="172" t="s">
        <v>187</v>
      </c>
      <c r="S32" s="90" t="s">
        <v>188</v>
      </c>
      <c r="T32" s="90" t="s">
        <v>181</v>
      </c>
      <c r="U32" s="89"/>
    </row>
    <row r="33" spans="1:21" s="94" customFormat="1" ht="19.899999999999999" customHeight="1">
      <c r="A33" s="220"/>
      <c r="B33" s="79" t="s">
        <v>189</v>
      </c>
      <c r="C33" s="89"/>
      <c r="D33" s="168" t="s">
        <v>190</v>
      </c>
      <c r="E33" s="97" t="s">
        <v>88</v>
      </c>
      <c r="F33" s="169">
        <v>2</v>
      </c>
      <c r="G33" s="95" t="s">
        <v>191</v>
      </c>
      <c r="H33" s="92" t="s">
        <v>90</v>
      </c>
      <c r="I33" s="98" t="s">
        <v>192</v>
      </c>
      <c r="J33" s="111" t="str">
        <f t="shared" si="0"/>
        <v>管理汇聚交换机-H3C LS-S6900-54HQF-F</v>
      </c>
      <c r="K33" s="119" t="str" cm="1">
        <f t="array" ref="K33">IF(_xlfn.IFS(_xlfn.IFNA(VLOOKUP(J33,网络设备!$D:$D,1,FALSE),1)=1,1,EXACT(VLOOKUP(J33,网络设备!$D:$D,1,FALSE),J33)=FALSE,1,EXACT(VLOOKUP(J33,网络设备!$D:$D,1,FALSE),J33)=TRUE,FALSE),"请修改设备名称列,或者设备不存在","OK")</f>
        <v>OK</v>
      </c>
      <c r="L33" s="173" t="s">
        <v>193</v>
      </c>
      <c r="M33" s="90" t="s">
        <v>93</v>
      </c>
      <c r="N33" s="90" t="s">
        <v>32</v>
      </c>
      <c r="O33" s="90"/>
      <c r="P33" s="90"/>
      <c r="Q33" s="90" t="s">
        <v>178</v>
      </c>
      <c r="R33" s="172" t="s">
        <v>187</v>
      </c>
      <c r="S33" s="90" t="s">
        <v>194</v>
      </c>
      <c r="T33" s="90" t="s">
        <v>181</v>
      </c>
      <c r="U33" s="89"/>
    </row>
    <row r="34" spans="1:21" s="94" customFormat="1" ht="19.899999999999999" customHeight="1">
      <c r="A34" s="220"/>
      <c r="B34" s="79" t="s">
        <v>195</v>
      </c>
      <c r="C34" s="89"/>
      <c r="D34" s="168" t="s">
        <v>196</v>
      </c>
      <c r="E34" s="97" t="s">
        <v>88</v>
      </c>
      <c r="F34" s="169">
        <v>7</v>
      </c>
      <c r="G34" s="95" t="s">
        <v>197</v>
      </c>
      <c r="H34" s="92" t="s">
        <v>90</v>
      </c>
      <c r="I34" s="98" t="s">
        <v>198</v>
      </c>
      <c r="J34" s="111" t="str">
        <f t="shared" si="0"/>
        <v>千兆带外管理交换机-H3C S5554S-EI-D</v>
      </c>
      <c r="K34" s="119" t="str" cm="1">
        <f t="array" ref="K34">IF(_xlfn.IFS(_xlfn.IFNA(VLOOKUP(J34,网络设备!$D:$D,1,FALSE),1)=1,1,EXACT(VLOOKUP(J34,网络设备!$D:$D,1,FALSE),J34)=FALSE,1,EXACT(VLOOKUP(J34,网络设备!$D:$D,1,FALSE),J34)=TRUE,FALSE),"请修改设备名称列,或者设备不存在","OK")</f>
        <v>OK</v>
      </c>
      <c r="L34" s="173" t="s">
        <v>199</v>
      </c>
      <c r="M34" s="90" t="s">
        <v>93</v>
      </c>
      <c r="N34" s="90" t="s">
        <v>32</v>
      </c>
      <c r="O34" s="90"/>
      <c r="P34" s="90"/>
      <c r="Q34" s="90" t="s">
        <v>178</v>
      </c>
      <c r="R34" s="172" t="s">
        <v>200</v>
      </c>
      <c r="S34" s="90" t="s">
        <v>201</v>
      </c>
      <c r="T34" s="90" t="s">
        <v>181</v>
      </c>
      <c r="U34" s="89"/>
    </row>
    <row r="35" spans="1:21" s="94" customFormat="1" ht="19.899999999999999" customHeight="1">
      <c r="A35" s="220"/>
      <c r="B35" s="79" t="s">
        <v>202</v>
      </c>
      <c r="C35" s="89"/>
      <c r="D35" s="168" t="s">
        <v>203</v>
      </c>
      <c r="E35" s="97" t="s">
        <v>88</v>
      </c>
      <c r="F35" s="169">
        <v>3</v>
      </c>
      <c r="G35" s="95" t="s">
        <v>204</v>
      </c>
      <c r="H35" s="92" t="s">
        <v>205</v>
      </c>
      <c r="I35" s="98" t="s">
        <v>206</v>
      </c>
      <c r="J35" s="111" t="str">
        <f t="shared" si="0"/>
        <v>串口交换机-华讯ACS8000</v>
      </c>
      <c r="K35" s="119" t="str" cm="1">
        <f t="array" ref="K35">IF(_xlfn.IFS(_xlfn.IFNA(VLOOKUP(J35,网络设备!$D:$D,1,FALSE),1)=1,1,EXACT(VLOOKUP(J35,网络设备!$D:$D,1,FALSE),J35)=FALSE,1,EXACT(VLOOKUP(J35,网络设备!$D:$D,1,FALSE),J35)=TRUE,FALSE),"请修改设备名称列,或者设备不存在","OK")</f>
        <v>OK</v>
      </c>
      <c r="L35" s="173" t="s">
        <v>207</v>
      </c>
      <c r="M35" s="90" t="s">
        <v>93</v>
      </c>
      <c r="N35" s="90" t="s">
        <v>32</v>
      </c>
      <c r="O35" s="90"/>
      <c r="P35" s="90"/>
      <c r="Q35" s="90" t="s">
        <v>178</v>
      </c>
      <c r="R35" s="172" t="s">
        <v>187</v>
      </c>
      <c r="S35" s="90" t="s">
        <v>208</v>
      </c>
      <c r="T35" s="90" t="s">
        <v>181</v>
      </c>
      <c r="U35" s="89"/>
    </row>
    <row r="36" spans="1:21" s="94" customFormat="1" ht="19.899999999999999" customHeight="1">
      <c r="A36" s="220"/>
      <c r="B36" s="79" t="s">
        <v>209</v>
      </c>
      <c r="C36" s="89"/>
      <c r="D36" s="165" t="s">
        <v>210</v>
      </c>
      <c r="E36" s="97" t="s">
        <v>88</v>
      </c>
      <c r="F36" s="166">
        <v>2</v>
      </c>
      <c r="G36" s="95" t="s">
        <v>211</v>
      </c>
      <c r="H36" s="92" t="s">
        <v>90</v>
      </c>
      <c r="I36" s="98" t="s">
        <v>192</v>
      </c>
      <c r="J36" s="111" t="str">
        <f t="shared" si="0"/>
        <v>大客户接入交换机-H3C LS-S6900-54HQF-F</v>
      </c>
      <c r="K36" s="119" t="str" cm="1">
        <f t="array" ref="K36">IF(_xlfn.IFS(_xlfn.IFNA(VLOOKUP(J36,网络设备!$D:$D,1,FALSE),1)=1,1,EXACT(VLOOKUP(J36,网络设备!$D:$D,1,FALSE),J36)=FALSE,1,EXACT(VLOOKUP(J36,网络设备!$D:$D,1,FALSE),J36)=TRUE,FALSE),"请修改设备名称列,或者设备不存在","OK")</f>
        <v>OK</v>
      </c>
      <c r="L36" s="173" t="s">
        <v>193</v>
      </c>
      <c r="M36" s="90" t="s">
        <v>93</v>
      </c>
      <c r="N36" s="90" t="s">
        <v>32</v>
      </c>
      <c r="O36" s="90"/>
      <c r="P36" s="90"/>
      <c r="Q36" s="90" t="s">
        <v>178</v>
      </c>
      <c r="R36" s="172" t="s">
        <v>187</v>
      </c>
      <c r="S36" s="90" t="s">
        <v>194</v>
      </c>
      <c r="T36" s="90" t="s">
        <v>181</v>
      </c>
      <c r="U36" s="89"/>
    </row>
    <row r="37" spans="1:21" s="94" customFormat="1" ht="19.899999999999999" customHeight="1">
      <c r="A37" s="220"/>
      <c r="B37" s="79" t="s">
        <v>212</v>
      </c>
      <c r="C37" s="89"/>
      <c r="D37" s="165" t="s">
        <v>213</v>
      </c>
      <c r="E37" s="97" t="s">
        <v>88</v>
      </c>
      <c r="F37" s="166">
        <v>2</v>
      </c>
      <c r="G37" s="95" t="s">
        <v>214</v>
      </c>
      <c r="H37" s="92" t="s">
        <v>90</v>
      </c>
      <c r="I37" s="98" t="s">
        <v>215</v>
      </c>
      <c r="J37" s="111" t="str">
        <f t="shared" si="0"/>
        <v>安全接入交换机-H3C LS-S6900-54HQF-F</v>
      </c>
      <c r="K37" s="119" t="str" cm="1">
        <f t="array" ref="K37">IF(_xlfn.IFS(_xlfn.IFNA(VLOOKUP(J37,网络设备!$D:$D,1,FALSE),1)=1,1,EXACT(VLOOKUP(J37,网络设备!$D:$D,1,FALSE),J37)=FALSE,1,EXACT(VLOOKUP(J37,网络设备!$D:$D,1,FALSE),J37)=TRUE,FALSE),"请修改设备名称列,或者设备不存在","OK")</f>
        <v>OK</v>
      </c>
      <c r="L37" s="173" t="s">
        <v>193</v>
      </c>
      <c r="M37" s="90" t="s">
        <v>93</v>
      </c>
      <c r="N37" s="90" t="s">
        <v>32</v>
      </c>
      <c r="O37" s="90"/>
      <c r="P37" s="90"/>
      <c r="Q37" s="90" t="s">
        <v>178</v>
      </c>
      <c r="R37" s="172" t="s">
        <v>187</v>
      </c>
      <c r="S37" s="90" t="s">
        <v>194</v>
      </c>
      <c r="T37" s="90" t="s">
        <v>181</v>
      </c>
      <c r="U37" s="89"/>
    </row>
    <row r="38" spans="1:21" s="94" customFormat="1" ht="19.899999999999999" customHeight="1">
      <c r="A38" s="220"/>
      <c r="B38" s="79" t="s">
        <v>216</v>
      </c>
      <c r="C38" s="89"/>
      <c r="D38" s="165" t="s">
        <v>217</v>
      </c>
      <c r="E38" s="97" t="s">
        <v>88</v>
      </c>
      <c r="F38" s="166">
        <v>2</v>
      </c>
      <c r="G38" s="95" t="s">
        <v>218</v>
      </c>
      <c r="H38" s="92" t="s">
        <v>219</v>
      </c>
      <c r="I38" s="98" t="s">
        <v>220</v>
      </c>
      <c r="J38" s="111" t="str">
        <f t="shared" si="0"/>
        <v>下一代防火墙-NSG8000</v>
      </c>
      <c r="K38" s="119" t="str" cm="1">
        <f t="array" ref="K38">IF(_xlfn.IFS(_xlfn.IFNA(VLOOKUP(J38,网络设备!$D:$D,1,FALSE),1)=1,1,EXACT(VLOOKUP(J38,网络设备!$D:$D,1,FALSE),J38)=FALSE,1,EXACT(VLOOKUP(J38,网络设备!$D:$D,1,FALSE),J38)=TRUE,FALSE),"请修改设备名称列,或者设备不存在","OK")</f>
        <v>OK</v>
      </c>
      <c r="L38" s="173" t="s">
        <v>221</v>
      </c>
      <c r="M38" s="90" t="s">
        <v>93</v>
      </c>
      <c r="N38" s="90" t="s">
        <v>32</v>
      </c>
      <c r="O38" s="90"/>
      <c r="P38" s="90"/>
      <c r="Q38" s="90" t="s">
        <v>178</v>
      </c>
      <c r="R38" s="172" t="s">
        <v>222</v>
      </c>
      <c r="S38" s="90" t="s">
        <v>223</v>
      </c>
      <c r="T38" s="90" t="s">
        <v>181</v>
      </c>
      <c r="U38" s="89"/>
    </row>
  </sheetData>
  <mergeCells count="2">
    <mergeCell ref="A2:A29"/>
    <mergeCell ref="A31:A38"/>
  </mergeCells>
  <phoneticPr fontId="4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rgb="FFFF0000"/>
  </sheetPr>
  <dimension ref="A1:O44"/>
  <sheetViews>
    <sheetView showGridLines="0" topLeftCell="A26" zoomScale="80" zoomScaleNormal="80" workbookViewId="0">
      <selection activeCell="E20" sqref="E20"/>
    </sheetView>
  </sheetViews>
  <sheetFormatPr defaultColWidth="9" defaultRowHeight="14"/>
  <cols>
    <col min="1" max="1" width="15.25" customWidth="1"/>
    <col min="2" max="2" width="16.4140625" customWidth="1"/>
    <col min="3" max="3" width="13.58203125" customWidth="1"/>
    <col min="4" max="4" width="14.25" customWidth="1"/>
    <col min="5" max="5" width="22.25" customWidth="1"/>
    <col min="6" max="6" width="18.25" customWidth="1"/>
    <col min="7" max="7" width="15.58203125" customWidth="1"/>
    <col min="8" max="8" width="47.58203125" customWidth="1"/>
    <col min="9" max="9" width="104.58203125" customWidth="1"/>
    <col min="10" max="10" width="11.4140625" customWidth="1"/>
  </cols>
  <sheetData>
    <row r="1" spans="1:15">
      <c r="A1" s="60" t="s">
        <v>224</v>
      </c>
      <c r="B1" s="61" t="str">
        <f>项目信息!C13</f>
        <v>10.16.157.136</v>
      </c>
      <c r="C1" s="61" t="str">
        <f>项目信息!D13</f>
        <v>云调采集机-1</v>
      </c>
    </row>
    <row r="2" spans="1:15">
      <c r="A2" s="60" t="s">
        <v>225</v>
      </c>
      <c r="B2" s="61" t="str">
        <f>项目信息!C14</f>
        <v>10.16.157.137</v>
      </c>
      <c r="C2" s="61" t="str">
        <f>项目信息!D14</f>
        <v>云调采集机-2</v>
      </c>
    </row>
    <row r="5" spans="1:15">
      <c r="A5" s="7" t="s">
        <v>226</v>
      </c>
    </row>
    <row r="6" spans="1:15" s="1" customFormat="1" ht="16.899999999999999" customHeight="1">
      <c r="A6" s="222" t="s">
        <v>227</v>
      </c>
      <c r="B6" s="62" t="s">
        <v>228</v>
      </c>
      <c r="C6" s="62" t="s">
        <v>229</v>
      </c>
      <c r="D6" s="62" t="s">
        <v>230</v>
      </c>
      <c r="E6" s="62" t="s">
        <v>231</v>
      </c>
      <c r="F6" s="62" t="s">
        <v>232</v>
      </c>
      <c r="G6" s="62" t="s">
        <v>233</v>
      </c>
      <c r="I6" s="75"/>
      <c r="J6" s="75"/>
      <c r="K6" s="75"/>
      <c r="L6" s="75"/>
      <c r="M6" s="75"/>
      <c r="N6" s="75"/>
      <c r="O6" s="75"/>
    </row>
    <row r="7" spans="1:15" s="1" customFormat="1" ht="16.899999999999999" customHeight="1">
      <c r="A7" s="222"/>
      <c r="B7" s="63">
        <v>2</v>
      </c>
      <c r="C7" s="63" t="s">
        <v>85</v>
      </c>
      <c r="D7" s="63" t="s">
        <v>234</v>
      </c>
      <c r="E7" s="63" t="s">
        <v>235</v>
      </c>
      <c r="F7" s="64" t="s">
        <v>236</v>
      </c>
      <c r="G7" s="63" t="s">
        <v>237</v>
      </c>
      <c r="I7" s="75"/>
      <c r="J7" s="75"/>
      <c r="K7" s="75"/>
      <c r="L7" s="75"/>
      <c r="M7" s="75"/>
      <c r="N7" s="75"/>
      <c r="O7" s="75"/>
    </row>
    <row r="8" spans="1:15" s="1" customFormat="1" ht="16.899999999999999" hidden="1" customHeight="1">
      <c r="A8" s="222"/>
      <c r="B8" s="63">
        <v>3</v>
      </c>
      <c r="C8" s="63" t="s">
        <v>85</v>
      </c>
      <c r="D8" s="63" t="s">
        <v>238</v>
      </c>
      <c r="E8" s="63" t="s">
        <v>239</v>
      </c>
      <c r="F8" s="64" t="s">
        <v>236</v>
      </c>
      <c r="G8" s="63" t="s">
        <v>237</v>
      </c>
      <c r="I8" s="75"/>
      <c r="J8" s="75"/>
      <c r="K8" s="75"/>
      <c r="L8" s="75"/>
      <c r="M8" s="75"/>
      <c r="N8" s="75"/>
      <c r="O8" s="75"/>
    </row>
    <row r="9" spans="1:15" s="1" customFormat="1" ht="16.899999999999999" customHeight="1">
      <c r="A9" s="222"/>
      <c r="B9" s="63">
        <v>3</v>
      </c>
      <c r="C9" s="63" t="s">
        <v>85</v>
      </c>
      <c r="D9" s="63" t="s">
        <v>240</v>
      </c>
      <c r="E9" s="63" t="s">
        <v>241</v>
      </c>
      <c r="F9" s="64" t="s">
        <v>236</v>
      </c>
      <c r="G9" s="63" t="s">
        <v>237</v>
      </c>
      <c r="H9" s="1" t="s">
        <v>242</v>
      </c>
      <c r="I9" s="75"/>
      <c r="J9" s="75"/>
      <c r="K9" s="75"/>
      <c r="L9" s="75"/>
      <c r="M9" s="75"/>
      <c r="N9" s="75"/>
      <c r="O9" s="75"/>
    </row>
    <row r="10" spans="1:15" s="1" customFormat="1" ht="16.899999999999999" hidden="1" customHeight="1">
      <c r="A10" s="222"/>
      <c r="B10" s="63">
        <v>4</v>
      </c>
      <c r="C10" s="63" t="s">
        <v>85</v>
      </c>
      <c r="D10" s="63" t="s">
        <v>243</v>
      </c>
      <c r="E10" s="63" t="s">
        <v>244</v>
      </c>
      <c r="F10" s="64" t="s">
        <v>236</v>
      </c>
      <c r="G10" s="63" t="s">
        <v>237</v>
      </c>
      <c r="H10" s="1" t="s">
        <v>245</v>
      </c>
      <c r="I10" s="75"/>
      <c r="J10" s="75"/>
      <c r="K10" s="75"/>
      <c r="L10" s="75"/>
      <c r="M10" s="75"/>
      <c r="N10" s="75"/>
      <c r="O10" s="75"/>
    </row>
    <row r="11" spans="1:15" s="1" customFormat="1" ht="16.899999999999999" hidden="1" customHeight="1">
      <c r="A11" s="222"/>
      <c r="B11" s="63">
        <v>4</v>
      </c>
      <c r="C11" s="63" t="s">
        <v>85</v>
      </c>
      <c r="D11" s="63" t="s">
        <v>238</v>
      </c>
      <c r="E11" s="63" t="s">
        <v>246</v>
      </c>
      <c r="F11" s="64" t="s">
        <v>236</v>
      </c>
      <c r="G11" s="63" t="s">
        <v>237</v>
      </c>
      <c r="I11" s="75"/>
      <c r="J11" s="75"/>
      <c r="K11" s="75"/>
      <c r="L11" s="75"/>
      <c r="M11" s="75"/>
      <c r="N11" s="75"/>
      <c r="O11" s="75"/>
    </row>
    <row r="12" spans="1:15" s="1" customFormat="1" ht="16.899999999999999" customHeight="1">
      <c r="A12" s="222"/>
      <c r="B12" s="63">
        <v>4</v>
      </c>
      <c r="C12" s="63" t="s">
        <v>85</v>
      </c>
      <c r="D12" s="63" t="s">
        <v>240</v>
      </c>
      <c r="E12" s="63" t="s">
        <v>247</v>
      </c>
      <c r="F12" s="64" t="s">
        <v>236</v>
      </c>
      <c r="G12" s="63" t="s">
        <v>237</v>
      </c>
      <c r="H12" s="1" t="s">
        <v>248</v>
      </c>
      <c r="I12" s="75"/>
      <c r="J12" s="75"/>
      <c r="K12" s="75"/>
      <c r="L12" s="75"/>
      <c r="M12" s="75"/>
      <c r="N12" s="75"/>
      <c r="O12" s="75"/>
    </row>
    <row r="13" spans="1:15" s="1" customFormat="1" ht="16.899999999999999" customHeight="1">
      <c r="A13" s="222"/>
      <c r="B13" s="63">
        <v>4</v>
      </c>
      <c r="C13" s="63" t="s">
        <v>85</v>
      </c>
      <c r="D13" s="63" t="s">
        <v>240</v>
      </c>
      <c r="E13" s="63" t="s">
        <v>249</v>
      </c>
      <c r="F13" s="64" t="s">
        <v>236</v>
      </c>
      <c r="G13" s="63" t="s">
        <v>237</v>
      </c>
      <c r="H13" s="1" t="s">
        <v>250</v>
      </c>
      <c r="I13" s="75"/>
      <c r="J13" s="75"/>
      <c r="K13" s="75"/>
      <c r="L13" s="75"/>
      <c r="M13" s="75"/>
      <c r="N13" s="75"/>
      <c r="O13" s="75"/>
    </row>
    <row r="14" spans="1:15" s="1" customFormat="1" ht="16.899999999999999" hidden="1" customHeight="1">
      <c r="A14" s="222"/>
      <c r="B14" s="63">
        <v>5</v>
      </c>
      <c r="C14" s="63" t="s">
        <v>85</v>
      </c>
      <c r="D14" s="63" t="s">
        <v>238</v>
      </c>
      <c r="E14" s="63" t="s">
        <v>251</v>
      </c>
      <c r="F14" s="64" t="s">
        <v>236</v>
      </c>
      <c r="G14" s="63" t="s">
        <v>237</v>
      </c>
      <c r="I14" s="75"/>
      <c r="J14" s="75"/>
      <c r="K14" s="75"/>
      <c r="L14" s="75"/>
      <c r="M14" s="75"/>
      <c r="N14" s="75"/>
      <c r="O14" s="75"/>
    </row>
    <row r="15" spans="1:15" s="1" customFormat="1" ht="16.899999999999999" customHeight="1">
      <c r="A15" s="222"/>
      <c r="B15" s="63">
        <v>6</v>
      </c>
      <c r="C15" s="63" t="s">
        <v>85</v>
      </c>
      <c r="D15" s="63" t="s">
        <v>234</v>
      </c>
      <c r="E15" s="63" t="s">
        <v>252</v>
      </c>
      <c r="F15" s="63" t="s">
        <v>253</v>
      </c>
      <c r="G15" s="63" t="s">
        <v>254</v>
      </c>
      <c r="I15" s="75"/>
      <c r="J15" s="75"/>
      <c r="K15" s="75"/>
      <c r="L15" s="75"/>
      <c r="M15" s="75"/>
      <c r="N15" s="75"/>
      <c r="O15" s="75"/>
    </row>
    <row r="16" spans="1:15" s="1" customFormat="1" ht="16.899999999999999" customHeight="1">
      <c r="A16" s="222"/>
      <c r="B16" s="63">
        <v>7</v>
      </c>
      <c r="C16" s="63" t="s">
        <v>85</v>
      </c>
      <c r="D16" s="63" t="s">
        <v>234</v>
      </c>
      <c r="E16" s="63" t="s">
        <v>255</v>
      </c>
      <c r="F16" s="63" t="s">
        <v>256</v>
      </c>
      <c r="G16" s="63" t="s">
        <v>237</v>
      </c>
      <c r="I16" s="75"/>
      <c r="J16" s="75"/>
      <c r="K16" s="75"/>
      <c r="L16" s="75"/>
      <c r="M16" s="75"/>
      <c r="N16" s="75"/>
      <c r="O16" s="75"/>
    </row>
    <row r="17" spans="1:15" s="1" customFormat="1" ht="16.899999999999999" customHeight="1">
      <c r="A17" s="222"/>
      <c r="B17" s="65">
        <v>8</v>
      </c>
      <c r="C17" s="65" t="s">
        <v>85</v>
      </c>
      <c r="D17" s="65" t="s">
        <v>234</v>
      </c>
      <c r="E17" s="65" t="s">
        <v>257</v>
      </c>
      <c r="F17" s="65" t="s">
        <v>258</v>
      </c>
      <c r="G17" s="63" t="s">
        <v>237</v>
      </c>
      <c r="I17" s="75"/>
      <c r="J17" s="75"/>
      <c r="K17" s="75"/>
      <c r="L17" s="75"/>
      <c r="M17" s="75"/>
      <c r="N17" s="75"/>
      <c r="O17" s="75"/>
    </row>
    <row r="18" spans="1:15" s="1" customFormat="1" ht="16.899999999999999" customHeight="1">
      <c r="A18" s="66"/>
      <c r="B18" s="67"/>
      <c r="C18" s="67"/>
      <c r="D18" s="67"/>
      <c r="E18" s="67"/>
      <c r="F18" s="67"/>
      <c r="G18" s="67"/>
      <c r="I18" s="75"/>
      <c r="J18" s="75"/>
      <c r="K18" s="75"/>
      <c r="L18" s="75"/>
      <c r="M18" s="75"/>
      <c r="N18" s="75"/>
      <c r="O18" s="75"/>
    </row>
    <row r="19" spans="1:15">
      <c r="A19" s="68" t="s">
        <v>259</v>
      </c>
    </row>
    <row r="20" spans="1:15">
      <c r="A20" s="69" t="s">
        <v>260</v>
      </c>
    </row>
    <row r="21" spans="1:15">
      <c r="A21" s="110" t="s">
        <v>261</v>
      </c>
    </row>
    <row r="22" spans="1:15">
      <c r="A22" s="110" t="s">
        <v>262</v>
      </c>
    </row>
    <row r="23" spans="1:15">
      <c r="A23" s="110" t="s">
        <v>263</v>
      </c>
    </row>
    <row r="24" spans="1:15">
      <c r="A24" s="110" t="s">
        <v>264</v>
      </c>
    </row>
    <row r="25" spans="1:15">
      <c r="A25" s="70" t="s">
        <v>265</v>
      </c>
    </row>
    <row r="28" spans="1:15">
      <c r="A28" s="7" t="s">
        <v>266</v>
      </c>
    </row>
    <row r="29" spans="1:15">
      <c r="A29" s="110" t="s">
        <v>267</v>
      </c>
    </row>
    <row r="30" spans="1:15">
      <c r="A30" s="110" t="s">
        <v>268</v>
      </c>
    </row>
    <row r="31" spans="1:15">
      <c r="A31" s="70" t="s">
        <v>265</v>
      </c>
    </row>
    <row r="33" spans="1:8" ht="45" customHeight="1"/>
    <row r="34" spans="1:8" ht="22.5" customHeight="1">
      <c r="A34" s="7" t="s">
        <v>269</v>
      </c>
      <c r="C34" s="67"/>
    </row>
    <row r="35" spans="1:8" ht="175.9" customHeight="1">
      <c r="A35" s="71" t="s">
        <v>270</v>
      </c>
      <c r="B35" s="223" t="s">
        <v>271</v>
      </c>
      <c r="C35" s="223"/>
      <c r="D35" s="223"/>
      <c r="E35" s="223" t="s">
        <v>272</v>
      </c>
      <c r="F35" s="223"/>
      <c r="G35" s="223"/>
      <c r="H35" s="72" t="s">
        <v>12</v>
      </c>
    </row>
    <row r="36" spans="1:8" ht="150" customHeight="1">
      <c r="A36" s="73" t="s">
        <v>273</v>
      </c>
      <c r="B36" s="221" t="s">
        <v>274</v>
      </c>
      <c r="C36" s="221"/>
      <c r="D36" s="221"/>
      <c r="E36" s="221" t="s">
        <v>275</v>
      </c>
      <c r="F36" s="221"/>
      <c r="G36" s="221"/>
      <c r="H36" s="74"/>
    </row>
    <row r="37" spans="1:8" ht="211.9" customHeight="1">
      <c r="A37" s="73" t="s">
        <v>276</v>
      </c>
      <c r="B37" s="221" t="s">
        <v>277</v>
      </c>
      <c r="C37" s="221"/>
      <c r="D37" s="221"/>
      <c r="E37" s="221" t="s">
        <v>278</v>
      </c>
      <c r="F37" s="221"/>
      <c r="G37" s="221"/>
      <c r="H37" s="74"/>
    </row>
    <row r="38" spans="1:8" ht="157.9" customHeight="1">
      <c r="A38" s="73" t="s">
        <v>279</v>
      </c>
      <c r="B38" s="221" t="s">
        <v>280</v>
      </c>
      <c r="C38" s="221"/>
      <c r="D38" s="221"/>
      <c r="E38" s="221" t="s">
        <v>281</v>
      </c>
      <c r="F38" s="221"/>
      <c r="G38" s="221"/>
      <c r="H38" s="74" t="s">
        <v>282</v>
      </c>
    </row>
    <row r="39" spans="1:8" ht="246" customHeight="1">
      <c r="A39" s="73" t="s">
        <v>279</v>
      </c>
      <c r="B39" s="221" t="s">
        <v>283</v>
      </c>
      <c r="C39" s="221"/>
      <c r="D39" s="221"/>
      <c r="E39" s="221" t="s">
        <v>284</v>
      </c>
      <c r="F39" s="221"/>
      <c r="G39" s="221"/>
      <c r="H39" s="74" t="s">
        <v>285</v>
      </c>
    </row>
    <row r="40" spans="1:8" ht="92.65" customHeight="1">
      <c r="A40" s="73" t="s">
        <v>286</v>
      </c>
      <c r="B40" s="221" t="s">
        <v>287</v>
      </c>
      <c r="C40" s="221"/>
      <c r="D40" s="221"/>
      <c r="E40" s="221" t="s">
        <v>288</v>
      </c>
      <c r="F40" s="221"/>
      <c r="G40" s="221"/>
      <c r="H40" s="74"/>
    </row>
    <row r="41" spans="1:8" ht="132.65" customHeight="1">
      <c r="A41" s="73" t="s">
        <v>289</v>
      </c>
      <c r="B41" s="221" t="s">
        <v>290</v>
      </c>
      <c r="C41" s="221"/>
      <c r="D41" s="221"/>
      <c r="E41" s="221" t="s">
        <v>291</v>
      </c>
      <c r="F41" s="221"/>
      <c r="G41" s="221"/>
      <c r="H41" s="74"/>
    </row>
    <row r="42" spans="1:8" ht="168.4" customHeight="1">
      <c r="A42" s="73" t="s">
        <v>292</v>
      </c>
      <c r="B42" s="221" t="s">
        <v>293</v>
      </c>
      <c r="C42" s="221"/>
      <c r="D42" s="221"/>
      <c r="E42" s="221" t="s">
        <v>294</v>
      </c>
      <c r="F42" s="221"/>
      <c r="G42" s="221"/>
      <c r="H42" s="74"/>
    </row>
    <row r="43" spans="1:8" ht="168.4" customHeight="1">
      <c r="A43" s="73" t="s">
        <v>295</v>
      </c>
      <c r="B43" s="221" t="s">
        <v>296</v>
      </c>
      <c r="C43" s="221"/>
      <c r="D43" s="221"/>
      <c r="E43" s="221" t="s">
        <v>297</v>
      </c>
      <c r="F43" s="221"/>
      <c r="G43" s="221"/>
      <c r="H43" s="74"/>
    </row>
    <row r="44" spans="1:8" ht="67.150000000000006" customHeight="1">
      <c r="A44" s="73" t="s">
        <v>298</v>
      </c>
      <c r="B44" s="221" t="s">
        <v>299</v>
      </c>
      <c r="C44" s="221"/>
      <c r="D44" s="221"/>
      <c r="E44" s="221" t="s">
        <v>300</v>
      </c>
      <c r="F44" s="221"/>
      <c r="G44" s="221"/>
      <c r="H44" s="61"/>
    </row>
  </sheetData>
  <autoFilter ref="B6:G17" xr:uid="{00000000-0009-0000-0000-000003000000}">
    <filterColumn colId="2">
      <filters>
        <filter val="ALL"/>
        <filter val="研三"/>
      </filters>
    </filterColumn>
  </autoFilter>
  <mergeCells count="21"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  <mergeCell ref="B44:D44"/>
    <mergeCell ref="E44:G44"/>
    <mergeCell ref="B43:D43"/>
    <mergeCell ref="E43:G43"/>
    <mergeCell ref="B38:D38"/>
    <mergeCell ref="E38:G38"/>
    <mergeCell ref="B39:D39"/>
    <mergeCell ref="E39:G39"/>
    <mergeCell ref="B40:D40"/>
    <mergeCell ref="E40:G40"/>
  </mergeCells>
  <phoneticPr fontId="45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51"/>
  <sheetViews>
    <sheetView zoomScaleNormal="100" workbookViewId="0">
      <pane xSplit="3" topLeftCell="D1" activePane="topRight" state="frozen"/>
      <selection pane="topRight" activeCell="J5" sqref="J5"/>
    </sheetView>
  </sheetViews>
  <sheetFormatPr defaultColWidth="9.1640625" defaultRowHeight="15.75" customHeight="1"/>
  <cols>
    <col min="1" max="1" width="5.58203125" style="30" customWidth="1"/>
    <col min="2" max="2" width="29.4140625" style="30" customWidth="1"/>
    <col min="3" max="4" width="42.58203125" style="30" customWidth="1"/>
    <col min="5" max="5" width="48.4140625" style="33" customWidth="1"/>
    <col min="6" max="6" width="25" style="30" customWidth="1"/>
    <col min="7" max="7" width="25.4140625" style="30" customWidth="1"/>
    <col min="8" max="8" width="9.58203125" style="31" customWidth="1"/>
    <col min="9" max="9" width="21.58203125" style="31" customWidth="1"/>
    <col min="10" max="11" width="14.4140625" style="52" customWidth="1"/>
    <col min="12" max="12" width="7.4140625" customWidth="1"/>
    <col min="13" max="13" width="9.1640625" style="35" customWidth="1"/>
    <col min="14" max="16" width="9.1640625" customWidth="1"/>
    <col min="17" max="17" width="9" style="32" customWidth="1"/>
    <col min="18" max="18" width="18.4140625" customWidth="1"/>
  </cols>
  <sheetData>
    <row r="1" spans="1:18" s="50" customFormat="1" ht="28">
      <c r="A1" s="53" t="s">
        <v>65</v>
      </c>
      <c r="B1" s="54" t="s">
        <v>301</v>
      </c>
      <c r="C1" s="54" t="s">
        <v>302</v>
      </c>
      <c r="D1" s="55" t="s">
        <v>303</v>
      </c>
      <c r="E1" s="55" t="s">
        <v>304</v>
      </c>
      <c r="F1" s="54" t="s">
        <v>305</v>
      </c>
      <c r="G1" s="54" t="s">
        <v>306</v>
      </c>
      <c r="H1" s="57" t="s">
        <v>307</v>
      </c>
      <c r="I1" s="57" t="s">
        <v>308</v>
      </c>
      <c r="J1" s="57" t="s">
        <v>309</v>
      </c>
      <c r="K1" s="57" t="s">
        <v>310</v>
      </c>
      <c r="L1" s="55" t="s">
        <v>311</v>
      </c>
      <c r="M1" s="55" t="s">
        <v>312</v>
      </c>
      <c r="N1" s="55" t="s">
        <v>313</v>
      </c>
      <c r="O1" s="55" t="s">
        <v>49</v>
      </c>
      <c r="P1" s="55" t="s">
        <v>314</v>
      </c>
      <c r="Q1" s="57" t="s">
        <v>315</v>
      </c>
      <c r="R1" s="113" t="s">
        <v>316</v>
      </c>
    </row>
    <row r="2" spans="1:18" s="51" customFormat="1" ht="18" customHeight="1">
      <c r="A2" s="56">
        <v>1</v>
      </c>
      <c r="B2" s="179" t="s">
        <v>317</v>
      </c>
      <c r="C2" s="180" t="s">
        <v>318</v>
      </c>
      <c r="D2" s="44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管理汇聚交换机-H3C LS-S6900-54HQF-F</v>
      </c>
      <c r="E2" s="44" t="str">
        <f t="shared" ref="E2:E50" si="0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>QHHD-101-HH01-02A_HH01-03A-HSW-H6900-01U42</v>
      </c>
      <c r="F2" s="98" t="s">
        <v>192</v>
      </c>
      <c r="G2" s="179" t="s">
        <v>319</v>
      </c>
      <c r="H2" s="184" t="s">
        <v>320</v>
      </c>
      <c r="I2" s="190" t="s">
        <v>321</v>
      </c>
      <c r="J2" s="58" t="s">
        <v>322</v>
      </c>
      <c r="K2" s="190" t="s">
        <v>321</v>
      </c>
      <c r="L2" s="59" t="str">
        <f t="shared" ref="L2:L51" si="1">RIGHT(C2,2)</f>
        <v>42</v>
      </c>
      <c r="M2" s="59" t="str">
        <f>MID(C2,FIND("$",SUBSTITUTE(C2,"-","$",2))+1,FIND("$",SUBSTITUTE(C2,"-","$",3))-FIND("$",SUBSTITUTE(C2,"-","$",2))-1)&amp;"列"&amp;MID(C2,FIND("$",SUBSTITUTE(C2,"-","$",3))+1,FIND("$",SUBSTITUTE(C2,"-","$",4))-FIND("$",SUBSTITUTE(C2,"-","$",3))-1)</f>
        <v>HH01列02A</v>
      </c>
      <c r="N2" s="59" t="str">
        <f t="shared" ref="N2:N51" si="2">MID(C2,FIND("$",SUBSTITUTE(C2,"-","$",_xlfn.IFS(LEN(C2)-LEN(SUBSTITUTE(C2,"-",""))=7,7,LEN(C2)-LEN(SUBSTITUTE(C2,"-",""))=6,6,LEN(C2)-LEN(SUBSTITUTE(C2,"-",""))=5,5)))+1,2)</f>
        <v>01</v>
      </c>
      <c r="O2" s="59" t="str">
        <f t="shared" ref="O2:O51" si="3">MID(C2,FIND("$",SUBSTITUTE(C2,"-","$",1))+1,FIND("$",SUBSTITUTE(C2,"-","$",1))-2)</f>
        <v>101</v>
      </c>
      <c r="P2" s="59" t="str">
        <f t="shared" ref="P2:P51" si="4"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HSW</v>
      </c>
      <c r="Q2" s="45" t="s">
        <v>323</v>
      </c>
      <c r="R2" s="48"/>
    </row>
    <row r="3" spans="1:18" s="51" customFormat="1" ht="18" customHeight="1">
      <c r="A3" s="56">
        <v>2</v>
      </c>
      <c r="B3" s="179" t="s">
        <v>324</v>
      </c>
      <c r="C3" s="180" t="s">
        <v>325</v>
      </c>
      <c r="D3" s="44" t="str">
        <f t="shared" ref="D3:D51" si="5">IF(LEN(B3)-LEN(SUBSTITUTE(B3,"-",""))&lt;&gt;1,IF(LEN(B3)-LEN(SUBSTITUTE(B3,"-",""))=0,B3,MID(B3,1,FIND("$",SUBSTITUTE(B3,"-","$",LEN(B3)-LEN(SUBSTITUTE(B3,"-",""))),1)-1)),MID(B3,1,FIND("-",B3,1)-1))&amp;"-"&amp;F3&amp;IF(R3="","","-"&amp;R3)</f>
        <v>管理汇聚交换机-H3C LS-S6900-54HQF-F</v>
      </c>
      <c r="E3" s="44" t="str">
        <f t="shared" si="0"/>
        <v>QHHD-101-HH01-02A_HH01-03A-HSW-H6900-01U42</v>
      </c>
      <c r="F3" s="98" t="s">
        <v>192</v>
      </c>
      <c r="G3" s="179" t="s">
        <v>326</v>
      </c>
      <c r="H3" s="184" t="s">
        <v>320</v>
      </c>
      <c r="I3" s="190" t="s">
        <v>321</v>
      </c>
      <c r="J3" s="58" t="s">
        <v>322</v>
      </c>
      <c r="K3" s="190" t="s">
        <v>321</v>
      </c>
      <c r="L3" s="59" t="str">
        <f t="shared" si="1"/>
        <v>42</v>
      </c>
      <c r="M3" s="59" t="str">
        <f t="shared" ref="M3:M51" si="6">MID(C3,FIND("$",SUBSTITUTE(C3,"-","$",2))+1,FIND("$",SUBSTITUTE(C3,"-","$",3))-FIND("$",SUBSTITUTE(C3,"-","$",2))-1)&amp;"列"&amp;MID(C3,FIND("$",SUBSTITUTE(C3,"-","$",3))+1,FIND("$",SUBSTITUTE(C3,"-","$",4))-FIND("$",SUBSTITUTE(C3,"-","$",3))-1)</f>
        <v>HH01列03A</v>
      </c>
      <c r="N3" s="59" t="str">
        <f t="shared" si="2"/>
        <v>01</v>
      </c>
      <c r="O3" s="59" t="str">
        <f t="shared" si="3"/>
        <v>101</v>
      </c>
      <c r="P3" s="59" t="str">
        <f t="shared" si="4"/>
        <v>HSW</v>
      </c>
      <c r="Q3" s="45" t="s">
        <v>327</v>
      </c>
      <c r="R3" s="48"/>
    </row>
    <row r="4" spans="1:18" s="51" customFormat="1" ht="18" customHeight="1">
      <c r="A4" s="56">
        <v>3</v>
      </c>
      <c r="B4" s="179" t="s">
        <v>328</v>
      </c>
      <c r="C4" s="180" t="s">
        <v>329</v>
      </c>
      <c r="D4" s="44" t="str">
        <f t="shared" si="5"/>
        <v>核心交换机-锐捷N18018-X</v>
      </c>
      <c r="E4" s="44" t="str">
        <f t="shared" si="0"/>
        <v>QHHD-101-HH01-01A_HH02-01A-CSW-RGN18018-21U03</v>
      </c>
      <c r="F4" s="98" t="s">
        <v>176</v>
      </c>
      <c r="G4" s="179" t="s">
        <v>330</v>
      </c>
      <c r="H4" s="184" t="s">
        <v>320</v>
      </c>
      <c r="I4" s="179" t="s">
        <v>331</v>
      </c>
      <c r="J4" s="58" t="s">
        <v>322</v>
      </c>
      <c r="K4" s="190" t="s">
        <v>321</v>
      </c>
      <c r="L4" s="59" t="str">
        <f t="shared" si="1"/>
        <v>03</v>
      </c>
      <c r="M4" s="59" t="str">
        <f t="shared" si="6"/>
        <v>HH01列01A</v>
      </c>
      <c r="N4" s="59" t="str">
        <f t="shared" si="2"/>
        <v>21</v>
      </c>
      <c r="O4" s="59" t="str">
        <f t="shared" si="3"/>
        <v>101</v>
      </c>
      <c r="P4" s="59" t="str">
        <f t="shared" si="4"/>
        <v>CSW</v>
      </c>
      <c r="Q4" s="45" t="s">
        <v>323</v>
      </c>
      <c r="R4" s="48"/>
    </row>
    <row r="5" spans="1:18" s="51" customFormat="1" ht="18" customHeight="1">
      <c r="A5" s="56">
        <v>4</v>
      </c>
      <c r="B5" s="179" t="s">
        <v>332</v>
      </c>
      <c r="C5" s="180" t="s">
        <v>333</v>
      </c>
      <c r="D5" s="44" t="str">
        <f t="shared" si="5"/>
        <v>核心交换机-锐捷N18018-X</v>
      </c>
      <c r="E5" s="44" t="str">
        <f t="shared" si="0"/>
        <v>QHHD-101-HH01-01A_HH02-01A-CSW-RGN18018-21U03</v>
      </c>
      <c r="F5" s="98" t="s">
        <v>176</v>
      </c>
      <c r="G5" s="179" t="s">
        <v>334</v>
      </c>
      <c r="H5" s="184" t="s">
        <v>320</v>
      </c>
      <c r="I5" s="179" t="s">
        <v>335</v>
      </c>
      <c r="J5" s="58" t="s">
        <v>322</v>
      </c>
      <c r="K5" s="190" t="s">
        <v>321</v>
      </c>
      <c r="L5" s="59" t="str">
        <f t="shared" si="1"/>
        <v>03</v>
      </c>
      <c r="M5" s="59" t="str">
        <f t="shared" si="6"/>
        <v>HH02列01A</v>
      </c>
      <c r="N5" s="59" t="str">
        <f t="shared" si="2"/>
        <v>21</v>
      </c>
      <c r="O5" s="59" t="str">
        <f t="shared" si="3"/>
        <v>101</v>
      </c>
      <c r="P5" s="59" t="str">
        <f t="shared" si="4"/>
        <v>CSW</v>
      </c>
      <c r="Q5" s="45" t="s">
        <v>327</v>
      </c>
      <c r="R5" s="48"/>
    </row>
    <row r="6" spans="1:18" s="51" customFormat="1" ht="18" customHeight="1">
      <c r="A6" s="56">
        <v>5</v>
      </c>
      <c r="B6" s="179" t="s">
        <v>336</v>
      </c>
      <c r="C6" s="180" t="s">
        <v>337</v>
      </c>
      <c r="D6" s="44" t="str">
        <f t="shared" si="5"/>
        <v>下一代防火墙-NSG8000</v>
      </c>
      <c r="E6" s="44" t="str">
        <f t="shared" si="0"/>
        <v>QHHD-101-HH01-02A_HH01-03A-CFW-NSG8000-H1-03U33</v>
      </c>
      <c r="F6" s="44" t="s">
        <v>221</v>
      </c>
      <c r="G6" s="179" t="s">
        <v>338</v>
      </c>
      <c r="H6" s="184" t="s">
        <v>320</v>
      </c>
      <c r="I6" s="179" t="s">
        <v>339</v>
      </c>
      <c r="J6" s="58" t="s">
        <v>322</v>
      </c>
      <c r="K6" s="190" t="s">
        <v>321</v>
      </c>
      <c r="L6" s="59" t="str">
        <f t="shared" si="1"/>
        <v>33</v>
      </c>
      <c r="M6" s="59" t="str">
        <f t="shared" si="6"/>
        <v>HH01列02A</v>
      </c>
      <c r="N6" s="59" t="str">
        <f t="shared" si="2"/>
        <v>03</v>
      </c>
      <c r="O6" s="59" t="str">
        <f t="shared" si="3"/>
        <v>101</v>
      </c>
      <c r="P6" s="59" t="str">
        <f t="shared" si="4"/>
        <v>CFW</v>
      </c>
      <c r="Q6" s="45" t="s">
        <v>340</v>
      </c>
      <c r="R6" s="48"/>
    </row>
    <row r="7" spans="1:18" s="51" customFormat="1" ht="18" customHeight="1">
      <c r="A7" s="56">
        <v>6</v>
      </c>
      <c r="B7" s="179" t="s">
        <v>341</v>
      </c>
      <c r="C7" s="180" t="s">
        <v>342</v>
      </c>
      <c r="D7" s="44" t="str">
        <f t="shared" si="5"/>
        <v>下一代防火墙-NSG8000</v>
      </c>
      <c r="E7" s="44" t="str">
        <f t="shared" si="0"/>
        <v>QHHD-101-HH01-02A_HH01-03A-CFW-NSG8000-H2-03U33</v>
      </c>
      <c r="F7" s="44" t="s">
        <v>221</v>
      </c>
      <c r="G7" s="179" t="s">
        <v>343</v>
      </c>
      <c r="H7" s="184" t="s">
        <v>320</v>
      </c>
      <c r="I7" s="179" t="s">
        <v>344</v>
      </c>
      <c r="J7" s="58" t="s">
        <v>322</v>
      </c>
      <c r="K7" s="190" t="s">
        <v>321</v>
      </c>
      <c r="L7" s="59" t="str">
        <f t="shared" si="1"/>
        <v>33</v>
      </c>
      <c r="M7" s="59" t="str">
        <f t="shared" si="6"/>
        <v>HH01列03A</v>
      </c>
      <c r="N7" s="59" t="str">
        <f t="shared" si="2"/>
        <v>03</v>
      </c>
      <c r="O7" s="59" t="str">
        <f t="shared" si="3"/>
        <v>101</v>
      </c>
      <c r="P7" s="59" t="str">
        <f t="shared" si="4"/>
        <v>CFW</v>
      </c>
      <c r="Q7" s="45" t="s">
        <v>345</v>
      </c>
      <c r="R7" s="48"/>
    </row>
    <row r="8" spans="1:18" s="51" customFormat="1" ht="18" customHeight="1">
      <c r="A8" s="56">
        <v>7</v>
      </c>
      <c r="B8" s="179" t="s">
        <v>346</v>
      </c>
      <c r="C8" s="180" t="s">
        <v>347</v>
      </c>
      <c r="D8" s="44" t="str">
        <f t="shared" si="5"/>
        <v>大客户接入交换机-H3C LS-S6900-54HQF-F</v>
      </c>
      <c r="E8" s="44" t="str">
        <f t="shared" si="0"/>
        <v>QHHD-101-HH01-08A_HH01-09A-ASW-H6900-01U45</v>
      </c>
      <c r="F8" s="98" t="s">
        <v>192</v>
      </c>
      <c r="G8" s="179" t="s">
        <v>348</v>
      </c>
      <c r="H8" s="184" t="s">
        <v>320</v>
      </c>
      <c r="I8" s="179" t="s">
        <v>349</v>
      </c>
      <c r="J8" s="58" t="s">
        <v>322</v>
      </c>
      <c r="K8" s="190" t="s">
        <v>321</v>
      </c>
      <c r="L8" s="59" t="str">
        <f t="shared" si="1"/>
        <v>45</v>
      </c>
      <c r="M8" s="59" t="str">
        <f t="shared" si="6"/>
        <v>HH01列08A</v>
      </c>
      <c r="N8" s="59" t="str">
        <f t="shared" si="2"/>
        <v>01</v>
      </c>
      <c r="O8" s="59" t="str">
        <f t="shared" si="3"/>
        <v>101</v>
      </c>
      <c r="P8" s="59" t="str">
        <f t="shared" si="4"/>
        <v>ASW</v>
      </c>
      <c r="Q8" s="45" t="s">
        <v>323</v>
      </c>
      <c r="R8" s="48"/>
    </row>
    <row r="9" spans="1:18" s="51" customFormat="1" ht="18" customHeight="1">
      <c r="A9" s="56">
        <v>8</v>
      </c>
      <c r="B9" s="179" t="s">
        <v>350</v>
      </c>
      <c r="C9" s="180" t="s">
        <v>351</v>
      </c>
      <c r="D9" s="44" t="str">
        <f t="shared" si="5"/>
        <v>大客户接入交换机-H3C LS-S6900-54HQF-F</v>
      </c>
      <c r="E9" s="44" t="str">
        <f t="shared" si="0"/>
        <v>QHHD-101-HH01-08A_HH01-09A-ASW-H6900-01U45</v>
      </c>
      <c r="F9" s="98" t="s">
        <v>192</v>
      </c>
      <c r="G9" s="179" t="s">
        <v>352</v>
      </c>
      <c r="H9" s="184" t="s">
        <v>320</v>
      </c>
      <c r="I9" s="179" t="s">
        <v>349</v>
      </c>
      <c r="J9" s="58" t="s">
        <v>322</v>
      </c>
      <c r="K9" s="190" t="s">
        <v>321</v>
      </c>
      <c r="L9" s="59" t="str">
        <f t="shared" si="1"/>
        <v>45</v>
      </c>
      <c r="M9" s="59" t="str">
        <f t="shared" si="6"/>
        <v>HH01列09A</v>
      </c>
      <c r="N9" s="59" t="str">
        <f t="shared" si="2"/>
        <v>01</v>
      </c>
      <c r="O9" s="59" t="str">
        <f t="shared" si="3"/>
        <v>101</v>
      </c>
      <c r="P9" s="59" t="str">
        <f t="shared" si="4"/>
        <v>ASW</v>
      </c>
      <c r="Q9" s="45" t="s">
        <v>327</v>
      </c>
      <c r="R9" s="48"/>
    </row>
    <row r="10" spans="1:18" s="51" customFormat="1" ht="18" customHeight="1">
      <c r="A10" s="56">
        <v>9</v>
      </c>
      <c r="B10" s="179" t="s">
        <v>353</v>
      </c>
      <c r="C10" s="180" t="s">
        <v>354</v>
      </c>
      <c r="D10" s="44" t="str">
        <f t="shared" si="5"/>
        <v>25GE接入交换机-H3C LS-S6825-54HP</v>
      </c>
      <c r="E10" s="44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QHHD-101-HH01-02A_HH01-03A-ASW-H6825-01U45</v>
      </c>
      <c r="F10" s="44" t="s">
        <v>355</v>
      </c>
      <c r="G10" s="179" t="s">
        <v>356</v>
      </c>
      <c r="H10" s="184" t="s">
        <v>320</v>
      </c>
      <c r="I10" s="179" t="s">
        <v>357</v>
      </c>
      <c r="J10" s="58" t="s">
        <v>322</v>
      </c>
      <c r="K10" s="190" t="s">
        <v>321</v>
      </c>
      <c r="L10" s="59" t="str">
        <f t="shared" si="1"/>
        <v>45</v>
      </c>
      <c r="M10" s="59" t="str">
        <f t="shared" si="6"/>
        <v>HH01列02A</v>
      </c>
      <c r="N10" s="59" t="str">
        <f t="shared" si="2"/>
        <v>01</v>
      </c>
      <c r="O10" s="59" t="str">
        <f t="shared" si="3"/>
        <v>101</v>
      </c>
      <c r="P10" s="59" t="str">
        <f t="shared" si="4"/>
        <v>ASW</v>
      </c>
      <c r="Q10" s="45" t="s">
        <v>323</v>
      </c>
      <c r="R10" s="48"/>
    </row>
    <row r="11" spans="1:18" s="51" customFormat="1" ht="18" customHeight="1">
      <c r="A11" s="56">
        <v>10</v>
      </c>
      <c r="B11" s="179" t="s">
        <v>358</v>
      </c>
      <c r="C11" s="180" t="s">
        <v>359</v>
      </c>
      <c r="D11" s="44" t="str">
        <f t="shared" si="5"/>
        <v>25GE接入交换机-H3C LS-S6825-54HP</v>
      </c>
      <c r="E11" s="44" t="str">
        <f t="shared" si="0"/>
        <v>QHHD-101-HH01-02A_HH01-03A-ASW-H6825-01U45</v>
      </c>
      <c r="F11" s="44" t="s">
        <v>355</v>
      </c>
      <c r="G11" s="179" t="s">
        <v>360</v>
      </c>
      <c r="H11" s="184" t="s">
        <v>320</v>
      </c>
      <c r="I11" s="179" t="s">
        <v>357</v>
      </c>
      <c r="J11" s="58" t="s">
        <v>322</v>
      </c>
      <c r="K11" s="190" t="s">
        <v>321</v>
      </c>
      <c r="L11" s="59" t="str">
        <f t="shared" si="1"/>
        <v>45</v>
      </c>
      <c r="M11" s="59" t="str">
        <f t="shared" si="6"/>
        <v>HH01列03A</v>
      </c>
      <c r="N11" s="59" t="str">
        <f t="shared" si="2"/>
        <v>01</v>
      </c>
      <c r="O11" s="59" t="str">
        <f t="shared" si="3"/>
        <v>101</v>
      </c>
      <c r="P11" s="59" t="str">
        <f t="shared" si="4"/>
        <v>ASW</v>
      </c>
      <c r="Q11" s="45" t="s">
        <v>327</v>
      </c>
      <c r="R11" s="48"/>
    </row>
    <row r="12" spans="1:18" s="51" customFormat="1" ht="18" customHeight="1">
      <c r="A12" s="56">
        <v>11</v>
      </c>
      <c r="B12" s="179" t="s">
        <v>361</v>
      </c>
      <c r="C12" s="180" t="s">
        <v>362</v>
      </c>
      <c r="D12" s="44" t="str">
        <f t="shared" si="5"/>
        <v>25GE接入交换机-H3C LS-S6825-54HP</v>
      </c>
      <c r="E12" s="44" t="str">
        <f t="shared" si="0"/>
        <v>QHHD-101-HH01-04A_HH01-05A-ASW-H6825-01U45</v>
      </c>
      <c r="F12" s="44" t="s">
        <v>355</v>
      </c>
      <c r="G12" s="179" t="s">
        <v>363</v>
      </c>
      <c r="H12" s="184" t="s">
        <v>320</v>
      </c>
      <c r="I12" s="179" t="s">
        <v>364</v>
      </c>
      <c r="J12" s="58" t="s">
        <v>322</v>
      </c>
      <c r="K12" s="190" t="s">
        <v>321</v>
      </c>
      <c r="L12" s="59" t="str">
        <f t="shared" si="1"/>
        <v>45</v>
      </c>
      <c r="M12" s="59" t="str">
        <f t="shared" si="6"/>
        <v>HH01列04A</v>
      </c>
      <c r="N12" s="59" t="str">
        <f t="shared" si="2"/>
        <v>01</v>
      </c>
      <c r="O12" s="59" t="str">
        <f t="shared" si="3"/>
        <v>101</v>
      </c>
      <c r="P12" s="59" t="str">
        <f t="shared" si="4"/>
        <v>ASW</v>
      </c>
      <c r="Q12" s="45" t="s">
        <v>323</v>
      </c>
      <c r="R12" s="48"/>
    </row>
    <row r="13" spans="1:18" s="51" customFormat="1" ht="18" customHeight="1">
      <c r="A13" s="56">
        <v>12</v>
      </c>
      <c r="B13" s="179" t="s">
        <v>365</v>
      </c>
      <c r="C13" s="180" t="s">
        <v>366</v>
      </c>
      <c r="D13" s="44" t="str">
        <f t="shared" si="5"/>
        <v>25GE接入交换机-H3C LS-S6825-54HP</v>
      </c>
      <c r="E13" s="44" t="str">
        <f t="shared" si="0"/>
        <v>QHHD-101-HH01-04A_HH01-05A-ASW-H6825-01U45</v>
      </c>
      <c r="F13" s="44" t="s">
        <v>355</v>
      </c>
      <c r="G13" s="179" t="s">
        <v>367</v>
      </c>
      <c r="H13" s="184" t="s">
        <v>320</v>
      </c>
      <c r="I13" s="179" t="s">
        <v>364</v>
      </c>
      <c r="J13" s="58" t="s">
        <v>322</v>
      </c>
      <c r="K13" s="190" t="s">
        <v>321</v>
      </c>
      <c r="L13" s="59" t="str">
        <f t="shared" si="1"/>
        <v>45</v>
      </c>
      <c r="M13" s="59" t="str">
        <f t="shared" si="6"/>
        <v>HH01列05A</v>
      </c>
      <c r="N13" s="59" t="str">
        <f t="shared" si="2"/>
        <v>01</v>
      </c>
      <c r="O13" s="59" t="str">
        <f t="shared" si="3"/>
        <v>101</v>
      </c>
      <c r="P13" s="59" t="str">
        <f t="shared" si="4"/>
        <v>ASW</v>
      </c>
      <c r="Q13" s="45" t="s">
        <v>368</v>
      </c>
      <c r="R13" s="48"/>
    </row>
    <row r="14" spans="1:18" s="51" customFormat="1" ht="18" customHeight="1">
      <c r="A14" s="56">
        <v>13</v>
      </c>
      <c r="B14" s="179" t="s">
        <v>369</v>
      </c>
      <c r="C14" s="180" t="s">
        <v>370</v>
      </c>
      <c r="D14" s="44" t="str">
        <f t="shared" si="5"/>
        <v>25GE接入交换机-H3C LS-S6825-54HP</v>
      </c>
      <c r="E14" s="44" t="str">
        <f t="shared" si="0"/>
        <v>QHHD-101-HH01-04A_HH01-05A-ASW-H6825-01U42</v>
      </c>
      <c r="F14" s="44" t="s">
        <v>355</v>
      </c>
      <c r="G14" s="179" t="s">
        <v>371</v>
      </c>
      <c r="H14" s="184" t="s">
        <v>320</v>
      </c>
      <c r="I14" s="179" t="s">
        <v>372</v>
      </c>
      <c r="J14" s="58" t="s">
        <v>322</v>
      </c>
      <c r="K14" s="190" t="s">
        <v>321</v>
      </c>
      <c r="L14" s="59" t="str">
        <f t="shared" si="1"/>
        <v>42</v>
      </c>
      <c r="M14" s="59" t="str">
        <f t="shared" si="6"/>
        <v>HH01列04A</v>
      </c>
      <c r="N14" s="59" t="str">
        <f t="shared" si="2"/>
        <v>01</v>
      </c>
      <c r="O14" s="59" t="str">
        <f t="shared" si="3"/>
        <v>101</v>
      </c>
      <c r="P14" s="59" t="str">
        <f t="shared" si="4"/>
        <v>ASW</v>
      </c>
      <c r="Q14" s="45" t="s">
        <v>323</v>
      </c>
      <c r="R14" s="48"/>
    </row>
    <row r="15" spans="1:18" s="51" customFormat="1" ht="18" customHeight="1">
      <c r="A15" s="56">
        <v>14</v>
      </c>
      <c r="B15" s="179" t="s">
        <v>373</v>
      </c>
      <c r="C15" s="180" t="s">
        <v>374</v>
      </c>
      <c r="D15" s="44" t="str">
        <f t="shared" si="5"/>
        <v>25GE接入交换机-H3C LS-S6825-54HP</v>
      </c>
      <c r="E15" s="44" t="str">
        <f t="shared" si="0"/>
        <v>QHHD-101-HH01-04A_HH01-05A-ASW-H6825-01U42</v>
      </c>
      <c r="F15" s="44" t="s">
        <v>355</v>
      </c>
      <c r="G15" s="179" t="s">
        <v>375</v>
      </c>
      <c r="H15" s="184" t="s">
        <v>320</v>
      </c>
      <c r="I15" s="179" t="s">
        <v>372</v>
      </c>
      <c r="J15" s="58" t="s">
        <v>322</v>
      </c>
      <c r="K15" s="190" t="s">
        <v>321</v>
      </c>
      <c r="L15" s="59" t="str">
        <f t="shared" si="1"/>
        <v>42</v>
      </c>
      <c r="M15" s="59" t="str">
        <f t="shared" si="6"/>
        <v>HH01列05A</v>
      </c>
      <c r="N15" s="59" t="str">
        <f t="shared" si="2"/>
        <v>01</v>
      </c>
      <c r="O15" s="59" t="str">
        <f t="shared" si="3"/>
        <v>101</v>
      </c>
      <c r="P15" s="59" t="str">
        <f t="shared" si="4"/>
        <v>ASW</v>
      </c>
      <c r="Q15" s="45" t="s">
        <v>327</v>
      </c>
      <c r="R15" s="48"/>
    </row>
    <row r="16" spans="1:18" s="51" customFormat="1" ht="18" customHeight="1">
      <c r="A16" s="56">
        <v>15</v>
      </c>
      <c r="B16" s="179" t="s">
        <v>376</v>
      </c>
      <c r="C16" s="180" t="s">
        <v>377</v>
      </c>
      <c r="D16" s="44" t="str">
        <f t="shared" si="5"/>
        <v>25GE接入交换机-H3C LS-S6825-54HP</v>
      </c>
      <c r="E16" s="44" t="str">
        <f t="shared" si="0"/>
        <v>QHHD-101-HH01-06A_HH01-07A-ASW-H6825-01U45</v>
      </c>
      <c r="F16" s="44" t="s">
        <v>355</v>
      </c>
      <c r="G16" s="179" t="s">
        <v>378</v>
      </c>
      <c r="H16" s="184" t="s">
        <v>320</v>
      </c>
      <c r="I16" s="179" t="s">
        <v>379</v>
      </c>
      <c r="J16" s="58" t="s">
        <v>322</v>
      </c>
      <c r="K16" s="190" t="s">
        <v>321</v>
      </c>
      <c r="L16" s="59" t="str">
        <f t="shared" si="1"/>
        <v>45</v>
      </c>
      <c r="M16" s="59" t="str">
        <f t="shared" si="6"/>
        <v>HH01列06A</v>
      </c>
      <c r="N16" s="59" t="str">
        <f t="shared" si="2"/>
        <v>01</v>
      </c>
      <c r="O16" s="59" t="str">
        <f t="shared" si="3"/>
        <v>101</v>
      </c>
      <c r="P16" s="59" t="str">
        <f t="shared" si="4"/>
        <v>ASW</v>
      </c>
      <c r="Q16" s="45" t="s">
        <v>323</v>
      </c>
      <c r="R16" s="48"/>
    </row>
    <row r="17" spans="1:18" s="51" customFormat="1" ht="18" customHeight="1">
      <c r="A17" s="56">
        <v>16</v>
      </c>
      <c r="B17" s="179" t="s">
        <v>380</v>
      </c>
      <c r="C17" s="180" t="s">
        <v>381</v>
      </c>
      <c r="D17" s="44" t="str">
        <f t="shared" si="5"/>
        <v>25GE接入交换机-H3C LS-S6825-54HP</v>
      </c>
      <c r="E17" s="44" t="str">
        <f>_xlfn.IFS(Q17="独立","",Q17="M1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"-"&amp;Q17&amp;IF(RIGHT(C17,2)=RIGHT(C38,2),MID(C17,FIND("^",SUBSTITUTE(C17,"-","^",6)),LEN(C17)-FIND("^",SUBSTITUTE(C17,"-","^",5))+1),MID(C17,FIND("^",SUBSTITUTE(C17,"-","^",6)),LEN(C17)-FIND("^",SUBSTITUTE(C17,"-","^",5))+1)&amp;"_"&amp;RIGHT(C38,2)),Q17="M2",MID(C16,1,FIND("$",SUBSTITUTE(C16,"-","$",2)))&amp;MID(C16,FIND("%",SUBSTITUTE(C16,"-","%",2))+1,FIND("$",SUBSTITUTE(C16,"-","$",4))-1-FIND("%",SUBSTITUTE(C16,"-","%",2)))&amp;"_"&amp;MID(C17,FIND("%",SUBSTITUTE(C17,"-","%",2))+1,FIND("$",SUBSTITUTE(C17,"-","$",4))-1-FIND("%",SUBSTITUTE(C17,"-","%",2)))&amp;"-"&amp;MID(C16,FIND("$",SUBSTITUTE(C16,"-","$",4))+1,FIND("$",SUBSTITUTE(C16,"-","$",6))-FIND("$",SUBSTITUTE(C16,"-","$",4))-1)&amp;"-"&amp;Q17&amp;IF(RIGHT(C16,2)=RIGHT(C17,2),MID(C16,FIND("^",SUBSTITUTE(C16,"-","^",6)),LEN(C16)-FIND("^",SUBSTITUTE(C16,"-","^",5))+1),MID(C16,FIND("^",SUBSTITUTE(C16,"-","^",6)),LEN(C16)-FIND("^",SUBSTITUTE(C16,"-","^",5))+1)&amp;"_"&amp;RIGHT(C17,2)),Q17="H1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"-"&amp;Q17&amp;IF(RIGHT(C17,2)=RIGHT(C38,2),MID(C17,FIND("^",SUBSTITUTE(C17,"-","^",6)),LEN(C17)-FIND("^",SUBSTITUTE(C17,"-","^",5))+1),MID(C17,FIND("^",SUBSTITUTE(C17,"-","^",6)),LEN(C17)-FIND("^",SUBSTITUTE(C17,"-","^",5))+1)&amp;"_"&amp;RIGHT(C38,2)),Q17="H2",MID(C16,1,FIND("$",SUBSTITUTE(C16,"-","$",2)))&amp;MID(C16,FIND("%",SUBSTITUTE(C16,"-","%",2))+1,FIND("$",SUBSTITUTE(C16,"-","$",4))-1-FIND("%",SUBSTITUTE(C16,"-","%",2)))&amp;"_"&amp;MID(C17,FIND("%",SUBSTITUTE(C17,"-","%",2))+1,FIND("$",SUBSTITUTE(C17,"-","$",4))-1-FIND("%",SUBSTITUTE(C17,"-","%",2)))&amp;"-"&amp;MID(C16,FIND("$",SUBSTITUTE(C16,"-","$",4))+1,FIND("$",SUBSTITUTE(C16,"-","$",6))-FIND("$",SUBSTITUTE(C16,"-","$",4))-1)&amp;"-"&amp;Q17&amp;IF(RIGHT(C16,2)=RIGHT(C17,2),MID(C16,FIND("^",SUBSTITUTE(C16,"-","^",6)),LEN(C16)-FIND("^",SUBSTITUTE(C16,"-","^",5))+1),MID(C16,FIND("^",SUBSTITUTE(C16,"-","^",6)),LEN(C16)-FIND("^",SUBSTITUTE(C16,"-","^",5))+1)&amp;"_"&amp;RIGHT(C17,2)),Q17="堆叠1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IF(RIGHT(C17,2)=RIGHT(C38,2),MID(C17,FIND("^",SUBSTITUTE(C17,"-","^",6)),LEN(C17)-FIND("^",SUBSTITUTE(C17,"-","^",5))+1),MID(C17,FIND("^",SUBSTITUTE(C17,"-","^",6)),LEN(C17)-FIND("^",SUBSTITUTE(C17,"-","^",5))+1)&amp;"_"&amp;RIGHT(C38,2)),Q17="堆叠2",MID(C16,1,FIND("$",SUBSTITUTE(C16,"-","$",2)))&amp;MID(C16,FIND("%",SUBSTITUTE(C16,"-","%",2))+1,FIND("$",SUBSTITUTE(C16,"-","$",4))-1-FIND("%",SUBSTITUTE(C16,"-","%",2)))&amp;"_"&amp;MID(C17,FIND("%",SUBSTITUTE(C17,"-","%",2))+1,FIND("$",SUBSTITUTE(C17,"-","$",4))-1-FIND("%",SUBSTITUTE(C17,"-","%",2)))&amp;"-"&amp;MID(C16,FIND("$",SUBSTITUTE(C16,"-","$",4))+1,FIND("$",SUBSTITUTE(C16,"-","$",6))-FIND("$",SUBSTITUTE(C16,"-","$",4))-1)&amp;IF(RIGHT(C16,2)=RIGHT(C17,2),MID(C16,FIND("^",SUBSTITUTE(C16,"-","^",6)),LEN(C16)-FIND("^",SUBSTITUTE(C16,"-","^",5))+1),MID(C16,FIND("^",SUBSTITUTE(C16,"-","^",6)),LEN(C16)-FIND("^",SUBSTITUTE(C16,"-","^",5))+1)&amp;"_"&amp;RIGHT(C17,2)))</f>
        <v>QHHD-101-HH01-06A_HH01-07A-ASW-H6825-01U45</v>
      </c>
      <c r="F17" s="44" t="s">
        <v>355</v>
      </c>
      <c r="G17" s="179" t="s">
        <v>382</v>
      </c>
      <c r="H17" s="184" t="s">
        <v>320</v>
      </c>
      <c r="I17" s="179" t="s">
        <v>379</v>
      </c>
      <c r="J17" s="58" t="s">
        <v>322</v>
      </c>
      <c r="K17" s="190" t="s">
        <v>321</v>
      </c>
      <c r="L17" s="59" t="str">
        <f t="shared" si="1"/>
        <v>45</v>
      </c>
      <c r="M17" s="59" t="str">
        <f t="shared" si="6"/>
        <v>HH01列07A</v>
      </c>
      <c r="N17" s="59" t="str">
        <f t="shared" si="2"/>
        <v>01</v>
      </c>
      <c r="O17" s="59" t="str">
        <f t="shared" si="3"/>
        <v>101</v>
      </c>
      <c r="P17" s="59" t="str">
        <f t="shared" si="4"/>
        <v>ASW</v>
      </c>
      <c r="Q17" s="45" t="s">
        <v>327</v>
      </c>
      <c r="R17" s="48"/>
    </row>
    <row r="18" spans="1:18" s="51" customFormat="1" ht="18" customHeight="1">
      <c r="A18" s="56">
        <v>17</v>
      </c>
      <c r="B18" s="179" t="s">
        <v>383</v>
      </c>
      <c r="C18" s="180" t="s">
        <v>384</v>
      </c>
      <c r="D18" s="44" t="str">
        <f t="shared" ref="D18:D36" si="7">IF(LEN(B18)-LEN(SUBSTITUTE(B18,"-",""))&lt;&gt;1,IF(LEN(B18)-LEN(SUBSTITUTE(B18,"-",""))=0,B18,MID(B18,1,FIND("$",SUBSTITUTE(B18,"-","$",LEN(B18)-LEN(SUBSTITUTE(B18,"-",""))),1)-1)),MID(B18,1,FIND("-",B18,1)-1))&amp;"-"&amp;F18&amp;IF(R18="","","-"&amp;R18)</f>
        <v>25GE接入交换机-H3C LS-S6825-54HP</v>
      </c>
      <c r="E18" s="44" t="str">
        <f>_xlfn.IFS(Q18="独立","",Q18="M1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"-"&amp;Q18&amp;IF(RIGHT(C18,2)=RIGHT(C19,2),MID(C18,FIND("^",SUBSTITUTE(C18,"-","^",6)),LEN(C18)-FIND("^",SUBSTITUTE(C18,"-","^",5))+1),MID(C18,FIND("^",SUBSTITUTE(C18,"-","^",6)),LEN(C18)-FIND("^",SUBSTITUTE(C18,"-","^",5))+1)&amp;"_"&amp;RIGHT(C19,2)),Q18="M2",MID(#REF!,1,FIND("$",SUBSTITUTE(#REF!,"-","$",2)))&amp;MID(#REF!,FIND("%",SUBSTITUTE(#REF!,"-","%",2))+1,FIND("$",SUBSTITUTE(#REF!,"-","$",4))-1-FIND("%",SUBSTITUTE(#REF!,"-","%",2)))&amp;"_"&amp;MID(C18,FIND("%",SUBSTITUTE(C18,"-","%",2))+1,FIND("$",SUBSTITUTE(C18,"-","$",4))-1-FIND("%",SUBSTITUTE(C18,"-","%",2)))&amp;"-"&amp;MID(#REF!,FIND("$",SUBSTITUTE(#REF!,"-","$",4))+1,FIND("$",SUBSTITUTE(#REF!,"-","$",6))-FIND("$",SUBSTITUTE(#REF!,"-","$",4))-1)&amp;"-"&amp;Q18&amp;IF(RIGHT(#REF!,2)=RIGHT(C18,2),MID(#REF!,FIND("^",SUBSTITUTE(#REF!,"-","^",6)),LEN(#REF!)-FIND("^",SUBSTITUTE(#REF!,"-","^",5))+1),MID(#REF!,FIND("^",SUBSTITUTE(#REF!,"-","^",6)),LEN(#REF!)-FIND("^",SUBSTITUTE(#REF!,"-","^",5))+1)&amp;"_"&amp;RIGHT(C18,2)),Q18="H1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"-"&amp;Q18&amp;IF(RIGHT(C18,2)=RIGHT(C19,2),MID(C18,FIND("^",SUBSTITUTE(C18,"-","^",6)),LEN(C18)-FIND("^",SUBSTITUTE(C18,"-","^",5))+1),MID(C18,FIND("^",SUBSTITUTE(C18,"-","^",6)),LEN(C18)-FIND("^",SUBSTITUTE(C18,"-","^",5))+1)&amp;"_"&amp;RIGHT(C19,2)),Q18="H2",MID(#REF!,1,FIND("$",SUBSTITUTE(#REF!,"-","$",2)))&amp;MID(#REF!,FIND("%",SUBSTITUTE(#REF!,"-","%",2))+1,FIND("$",SUBSTITUTE(#REF!,"-","$",4))-1-FIND("%",SUBSTITUTE(#REF!,"-","%",2)))&amp;"_"&amp;MID(C18,FIND("%",SUBSTITUTE(C18,"-","%",2))+1,FIND("$",SUBSTITUTE(C18,"-","$",4))-1-FIND("%",SUBSTITUTE(C18,"-","%",2)))&amp;"-"&amp;MID(#REF!,FIND("$",SUBSTITUTE(#REF!,"-","$",4))+1,FIND("$",SUBSTITUTE(#REF!,"-","$",6))-FIND("$",SUBSTITUTE(#REF!,"-","$",4))-1)&amp;"-"&amp;Q18&amp;IF(RIGHT(#REF!,2)=RIGHT(C18,2),MID(#REF!,FIND("^",SUBSTITUTE(#REF!,"-","^",6)),LEN(#REF!)-FIND("^",SUBSTITUTE(#REF!,"-","^",5))+1),MID(#REF!,FIND("^",SUBSTITUTE(#REF!,"-","^",6)),LEN(#REF!)-FIND("^",SUBSTITUTE(#REF!,"-","^",5))+1)&amp;"_"&amp;RIGHT(C18,2)),Q18="堆叠1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IF(RIGHT(C18,2)=RIGHT(C19,2),MID(C18,FIND("^",SUBSTITUTE(C18,"-","^",6)),LEN(C18)-FIND("^",SUBSTITUTE(C18,"-","^",5))+1),MID(C18,FIND("^",SUBSTITUTE(C18,"-","^",6)),LEN(C18)-FIND("^",SUBSTITUTE(C18,"-","^",5))+1)&amp;"_"&amp;RIGHT(C19,2)),Q18="堆叠2",MID(#REF!,1,FIND("$",SUBSTITUTE(#REF!,"-","$",2)))&amp;MID(#REF!,FIND("%",SUBSTITUTE(#REF!,"-","%",2))+1,FIND("$",SUBSTITUTE(#REF!,"-","$",4))-1-FIND("%",SUBSTITUTE(#REF!,"-","%",2)))&amp;"_"&amp;MID(C18,FIND("%",SUBSTITUTE(C18,"-","%",2))+1,FIND("$",SUBSTITUTE(C18,"-","$",4))-1-FIND("%",SUBSTITUTE(C18,"-","%",2)))&amp;"-"&amp;MID(#REF!,FIND("$",SUBSTITUTE(#REF!,"-","$",4))+1,FIND("$",SUBSTITUTE(#REF!,"-","$",6))-FIND("$",SUBSTITUTE(#REF!,"-","$",4))-1)&amp;IF(RIGHT(#REF!,2)=RIGHT(C18,2),MID(#REF!,FIND("^",SUBSTITUTE(#REF!,"-","^",6)),LEN(#REF!)-FIND("^",SUBSTITUTE(#REF!,"-","^",5))+1),MID(#REF!,FIND("^",SUBSTITUTE(#REF!,"-","^",6)),LEN(#REF!)-FIND("^",SUBSTITUTE(#REF!,"-","^",5))+1)&amp;"_"&amp;RIGHT(C18,2)))</f>
        <v>QHHD-101-HH01-10A_HH01-11A-ASW-H6825-01U45</v>
      </c>
      <c r="F18" s="44" t="s">
        <v>355</v>
      </c>
      <c r="G18" s="179" t="s">
        <v>385</v>
      </c>
      <c r="H18" s="184" t="s">
        <v>320</v>
      </c>
      <c r="I18" s="179" t="s">
        <v>386</v>
      </c>
      <c r="J18" s="58" t="s">
        <v>322</v>
      </c>
      <c r="K18" s="190" t="s">
        <v>321</v>
      </c>
      <c r="L18" s="59" t="str">
        <f t="shared" ref="L18:L37" si="8">RIGHT(C18,2)</f>
        <v>45</v>
      </c>
      <c r="M18" s="59" t="str">
        <f t="shared" si="6"/>
        <v>HH01列10A</v>
      </c>
      <c r="N18" s="59" t="str">
        <f t="shared" ref="N18:N37" si="9">MID(C18,FIND("$",SUBSTITUTE(C18,"-","$",_xlfn.IFS(LEN(C18)-LEN(SUBSTITUTE(C18,"-",""))=7,7,LEN(C18)-LEN(SUBSTITUTE(C18,"-",""))=6,6,LEN(C18)-LEN(SUBSTITUTE(C18,"-",""))=5,5)))+1,2)</f>
        <v>01</v>
      </c>
      <c r="O18" s="59" t="str">
        <f t="shared" ref="O18:O37" si="10">MID(C18,FIND("$",SUBSTITUTE(C18,"-","$",1))+1,FIND("$",SUBSTITUTE(C18,"-","$",1))-2)</f>
        <v>101</v>
      </c>
      <c r="P18" s="59" t="str">
        <f t="shared" ref="P18:P24" si="11">_xlfn.IFS(LEN(C18)-LEN(SUBSTITUTE(C18,"-",""))=7,MID(C18,FIND("$",SUBSTITUTE(C18,"-","$",5))+1,FIND("$",SUBSTITUTE(C18,"-","$",6))-FIND("$",SUBSTITUTE(C18,"-","$",5))-1),LEN(C18)-LEN(SUBSTITUTE(C18,"-",""))=6,MID(C18,FIND("$",SUBSTITUTE(C18,"-","$",4))+1,FIND("$",SUBSTITUTE(C18,"-","$",5))-FIND("$",SUBSTITUTE(C18,"-","$",4))-1),LEN(C18)-LEN(SUBSTITUTE(C18,"-",""))=5,MID(C18,FIND("$",SUBSTITUTE(C18,"-","$",3))+1,FIND("$",SUBSTITUTE(C18,"-","$",4))-FIND("$",SUBSTITUTE(C18,"-","$",3))-1))</f>
        <v>ASW</v>
      </c>
      <c r="Q18" s="45" t="s">
        <v>323</v>
      </c>
      <c r="R18" s="48"/>
    </row>
    <row r="19" spans="1:18" s="51" customFormat="1" ht="18" customHeight="1">
      <c r="A19" s="56">
        <v>18</v>
      </c>
      <c r="B19" s="179" t="s">
        <v>387</v>
      </c>
      <c r="C19" s="180" t="s">
        <v>388</v>
      </c>
      <c r="D19" s="44" t="str">
        <f t="shared" si="7"/>
        <v>25GE接入交换机-H3C LS-S6825-54HP</v>
      </c>
      <c r="E19" s="44" t="str">
        <f t="shared" ref="E19:E37" si="12">_xlfn.IFS(Q19="独立","",Q19="M1",MID(C19,1,FIND("$",SUBSTITUTE(C19,"-","$",2)))&amp;MID(C19,FIND("%",SUBSTITUTE(C19,"-","%",2))+1,FIND("$",SUBSTITUTE(C19,"-","$",4))-1-FIND("%",SUBSTITUTE(C19,"-","%",2)))&amp;"_"&amp;MID(C20,FIND("%",SUBSTITUTE(C20,"-","%",2))+1,FIND("$",SUBSTITUTE(C20,"-","$",4))-1-FIND("%",SUBSTITUTE(C20,"-","%",2)))&amp;"-"&amp;MID(C19,FIND("$",SUBSTITUTE(C19,"-","$",4))+1,FIND("$",SUBSTITUTE(C19,"-","$",6))-FIND("$",SUBSTITUTE(C19,"-","$",4))-1)&amp;"-"&amp;Q19&amp;IF(RIGHT(C19,2)=RIGHT(C20,2),MID(C19,FIND("^",SUBSTITUTE(C19,"-","^",6)),LEN(C19)-FIND("^",SUBSTITUTE(C19,"-","^",5))+1),MID(C19,FIND("^",SUBSTITUTE(C19,"-","^",6)),LEN(C19)-FIND("^",SUBSTITUTE(C19,"-","^",5))+1)&amp;"_"&amp;RIGHT(C20,2)),Q19="M2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"-"&amp;Q19&amp;IF(RIGHT(C18,2)=RIGHT(C19,2),MID(C18,FIND("^",SUBSTITUTE(C18,"-","^",6)),LEN(C18)-FIND("^",SUBSTITUTE(C18,"-","^",5))+1),MID(C18,FIND("^",SUBSTITUTE(C18,"-","^",6)),LEN(C18)-FIND("^",SUBSTITUTE(C18,"-","^",5))+1)&amp;"_"&amp;RIGHT(C19,2)),Q19="H1",MID(C19,1,FIND("$",SUBSTITUTE(C19,"-","$",2)))&amp;MID(C19,FIND("%",SUBSTITUTE(C19,"-","%",2))+1,FIND("$",SUBSTITUTE(C19,"-","$",4))-1-FIND("%",SUBSTITUTE(C19,"-","%",2)))&amp;"_"&amp;MID(C20,FIND("%",SUBSTITUTE(C20,"-","%",2))+1,FIND("$",SUBSTITUTE(C20,"-","$",4))-1-FIND("%",SUBSTITUTE(C20,"-","%",2)))&amp;"-"&amp;MID(C19,FIND("$",SUBSTITUTE(C19,"-","$",4))+1,FIND("$",SUBSTITUTE(C19,"-","$",6))-FIND("$",SUBSTITUTE(C19,"-","$",4))-1)&amp;"-"&amp;Q19&amp;IF(RIGHT(C19,2)=RIGHT(C20,2),MID(C19,FIND("^",SUBSTITUTE(C19,"-","^",6)),LEN(C19)-FIND("^",SUBSTITUTE(C19,"-","^",5))+1),MID(C19,FIND("^",SUBSTITUTE(C19,"-","^",6)),LEN(C19)-FIND("^",SUBSTITUTE(C19,"-","^",5))+1)&amp;"_"&amp;RIGHT(C20,2)),Q19="H2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"-"&amp;Q19&amp;IF(RIGHT(C18,2)=RIGHT(C19,2),MID(C18,FIND("^",SUBSTITUTE(C18,"-","^",6)),LEN(C18)-FIND("^",SUBSTITUTE(C18,"-","^",5))+1),MID(C18,FIND("^",SUBSTITUTE(C18,"-","^",6)),LEN(C18)-FIND("^",SUBSTITUTE(C18,"-","^",5))+1)&amp;"_"&amp;RIGHT(C19,2)),Q19="堆叠1",MID(C19,1,FIND("$",SUBSTITUTE(C19,"-","$",2)))&amp;MID(C19,FIND("%",SUBSTITUTE(C19,"-","%",2))+1,FIND("$",SUBSTITUTE(C19,"-","$",4))-1-FIND("%",SUBSTITUTE(C19,"-","%",2)))&amp;"_"&amp;MID(C20,FIND("%",SUBSTITUTE(C20,"-","%",2))+1,FIND("$",SUBSTITUTE(C20,"-","$",4))-1-FIND("%",SUBSTITUTE(C20,"-","%",2)))&amp;"-"&amp;MID(C19,FIND("$",SUBSTITUTE(C19,"-","$",4))+1,FIND("$",SUBSTITUTE(C19,"-","$",6))-FIND("$",SUBSTITUTE(C19,"-","$",4))-1)&amp;IF(RIGHT(C19,2)=RIGHT(C20,2),MID(C19,FIND("^",SUBSTITUTE(C19,"-","^",6)),LEN(C19)-FIND("^",SUBSTITUTE(C19,"-","^",5))+1),MID(C19,FIND("^",SUBSTITUTE(C19,"-","^",6)),LEN(C19)-FIND("^",SUBSTITUTE(C19,"-","^",5))+1)&amp;"_"&amp;RIGHT(C20,2)),Q19="堆叠2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IF(RIGHT(C18,2)=RIGHT(C19,2),MID(C18,FIND("^",SUBSTITUTE(C18,"-","^",6)),LEN(C18)-FIND("^",SUBSTITUTE(C18,"-","^",5))+1),MID(C18,FIND("^",SUBSTITUTE(C18,"-","^",6)),LEN(C18)-FIND("^",SUBSTITUTE(C18,"-","^",5))+1)&amp;"_"&amp;RIGHT(C19,2)))</f>
        <v>QHHD-101-HH01-10A_HH01-11A-ASW-H6825-01U45</v>
      </c>
      <c r="F19" s="44" t="s">
        <v>355</v>
      </c>
      <c r="G19" s="179" t="s">
        <v>389</v>
      </c>
      <c r="H19" s="184" t="s">
        <v>320</v>
      </c>
      <c r="I19" s="179" t="s">
        <v>386</v>
      </c>
      <c r="J19" s="58" t="s">
        <v>322</v>
      </c>
      <c r="K19" s="190" t="s">
        <v>321</v>
      </c>
      <c r="L19" s="59" t="str">
        <f t="shared" si="8"/>
        <v>45</v>
      </c>
      <c r="M19" s="59" t="str">
        <f t="shared" si="6"/>
        <v>HH01列11A</v>
      </c>
      <c r="N19" s="59" t="str">
        <f t="shared" si="9"/>
        <v>01</v>
      </c>
      <c r="O19" s="59" t="str">
        <f t="shared" si="10"/>
        <v>101</v>
      </c>
      <c r="P19" s="59" t="str">
        <f t="shared" si="11"/>
        <v>ASW</v>
      </c>
      <c r="Q19" s="45" t="s">
        <v>327</v>
      </c>
      <c r="R19" s="48"/>
    </row>
    <row r="20" spans="1:18" s="51" customFormat="1" ht="18" customHeight="1">
      <c r="A20" s="56">
        <v>19</v>
      </c>
      <c r="B20" s="179" t="s">
        <v>390</v>
      </c>
      <c r="C20" s="180" t="s">
        <v>391</v>
      </c>
      <c r="D20" s="44" t="str">
        <f t="shared" si="7"/>
        <v>25GE接入交换机-H3C LS-S6825-54HP</v>
      </c>
      <c r="E20" s="44" t="str">
        <f t="shared" si="12"/>
        <v>QHHD-101-HH01-10A_HH01-11A-ASW-H6825-01U42</v>
      </c>
      <c r="F20" s="44" t="s">
        <v>355</v>
      </c>
      <c r="G20" s="179" t="s">
        <v>392</v>
      </c>
      <c r="H20" s="184" t="s">
        <v>320</v>
      </c>
      <c r="I20" s="179" t="s">
        <v>393</v>
      </c>
      <c r="J20" s="58" t="s">
        <v>322</v>
      </c>
      <c r="K20" s="190" t="s">
        <v>321</v>
      </c>
      <c r="L20" s="59" t="str">
        <f t="shared" si="8"/>
        <v>42</v>
      </c>
      <c r="M20" s="59" t="str">
        <f t="shared" si="6"/>
        <v>HH01列10A</v>
      </c>
      <c r="N20" s="59" t="str">
        <f t="shared" si="9"/>
        <v>01</v>
      </c>
      <c r="O20" s="59" t="str">
        <f t="shared" si="10"/>
        <v>101</v>
      </c>
      <c r="P20" s="59" t="str">
        <f t="shared" si="11"/>
        <v>ASW</v>
      </c>
      <c r="Q20" s="45" t="s">
        <v>323</v>
      </c>
      <c r="R20" s="48"/>
    </row>
    <row r="21" spans="1:18" s="51" customFormat="1" ht="18" customHeight="1">
      <c r="A21" s="56">
        <v>20</v>
      </c>
      <c r="B21" s="179" t="s">
        <v>394</v>
      </c>
      <c r="C21" s="180" t="s">
        <v>395</v>
      </c>
      <c r="D21" s="44" t="str">
        <f t="shared" si="7"/>
        <v>25GE接入交换机-H3C LS-S6825-54HP</v>
      </c>
      <c r="E21" s="44" t="str">
        <f t="shared" si="12"/>
        <v>QHHD-101-HH01-10A_HH01-11A-ASW-H6825-01U42</v>
      </c>
      <c r="F21" s="44" t="s">
        <v>355</v>
      </c>
      <c r="G21" s="179" t="s">
        <v>396</v>
      </c>
      <c r="H21" s="184" t="s">
        <v>320</v>
      </c>
      <c r="I21" s="179" t="s">
        <v>393</v>
      </c>
      <c r="J21" s="58" t="s">
        <v>322</v>
      </c>
      <c r="K21" s="190" t="s">
        <v>321</v>
      </c>
      <c r="L21" s="59" t="str">
        <f t="shared" si="8"/>
        <v>42</v>
      </c>
      <c r="M21" s="59" t="str">
        <f t="shared" si="6"/>
        <v>HH01列11A</v>
      </c>
      <c r="N21" s="59" t="str">
        <f t="shared" si="9"/>
        <v>01</v>
      </c>
      <c r="O21" s="59" t="str">
        <f t="shared" si="10"/>
        <v>101</v>
      </c>
      <c r="P21" s="59" t="str">
        <f t="shared" si="11"/>
        <v>ASW</v>
      </c>
      <c r="Q21" s="45" t="s">
        <v>327</v>
      </c>
      <c r="R21" s="48"/>
    </row>
    <row r="22" spans="1:18" s="51" customFormat="1" ht="18" customHeight="1">
      <c r="A22" s="56">
        <v>21</v>
      </c>
      <c r="B22" s="179" t="s">
        <v>397</v>
      </c>
      <c r="C22" s="180" t="s">
        <v>398</v>
      </c>
      <c r="D22" s="44" t="str">
        <f t="shared" si="7"/>
        <v>25GE接入交换机-H3C LS-S6825-54HP</v>
      </c>
      <c r="E22" s="44" t="str">
        <f t="shared" si="12"/>
        <v>QHHD-101-HH02-12A_HH02-11A-ASW-H6825-01U45</v>
      </c>
      <c r="F22" s="44" t="s">
        <v>355</v>
      </c>
      <c r="G22" s="179" t="s">
        <v>399</v>
      </c>
      <c r="H22" s="184" t="s">
        <v>320</v>
      </c>
      <c r="I22" s="179" t="s">
        <v>400</v>
      </c>
      <c r="J22" s="58" t="s">
        <v>322</v>
      </c>
      <c r="K22" s="190" t="s">
        <v>321</v>
      </c>
      <c r="L22" s="59" t="str">
        <f t="shared" si="8"/>
        <v>45</v>
      </c>
      <c r="M22" s="59" t="str">
        <f t="shared" si="6"/>
        <v>HH02列12A</v>
      </c>
      <c r="N22" s="59" t="str">
        <f t="shared" si="9"/>
        <v>01</v>
      </c>
      <c r="O22" s="59" t="str">
        <f t="shared" si="10"/>
        <v>101</v>
      </c>
      <c r="P22" s="59" t="str">
        <f t="shared" si="11"/>
        <v>ASW</v>
      </c>
      <c r="Q22" s="45" t="s">
        <v>323</v>
      </c>
      <c r="R22" s="48"/>
    </row>
    <row r="23" spans="1:18" s="51" customFormat="1" ht="18" customHeight="1">
      <c r="A23" s="56">
        <v>22</v>
      </c>
      <c r="B23" s="179" t="s">
        <v>401</v>
      </c>
      <c r="C23" s="180" t="s">
        <v>402</v>
      </c>
      <c r="D23" s="44" t="str">
        <f t="shared" si="7"/>
        <v>25GE接入交换机-H3C LS-S6825-54HP</v>
      </c>
      <c r="E23" s="44" t="str">
        <f t="shared" si="12"/>
        <v>QHHD-101-HH02-12A_HH02-11A-ASW-H6825-01U45</v>
      </c>
      <c r="F23" s="44" t="s">
        <v>355</v>
      </c>
      <c r="G23" s="179" t="s">
        <v>403</v>
      </c>
      <c r="H23" s="184" t="s">
        <v>320</v>
      </c>
      <c r="I23" s="179" t="s">
        <v>400</v>
      </c>
      <c r="J23" s="58" t="s">
        <v>322</v>
      </c>
      <c r="K23" s="190" t="s">
        <v>321</v>
      </c>
      <c r="L23" s="59" t="str">
        <f t="shared" si="8"/>
        <v>45</v>
      </c>
      <c r="M23" s="59" t="str">
        <f t="shared" si="6"/>
        <v>HH02列11A</v>
      </c>
      <c r="N23" s="59" t="str">
        <f t="shared" si="9"/>
        <v>01</v>
      </c>
      <c r="O23" s="59" t="str">
        <f t="shared" si="10"/>
        <v>101</v>
      </c>
      <c r="P23" s="59" t="str">
        <f t="shared" si="11"/>
        <v>ASW</v>
      </c>
      <c r="Q23" s="45" t="s">
        <v>327</v>
      </c>
      <c r="R23" s="48"/>
    </row>
    <row r="24" spans="1:18" s="51" customFormat="1" ht="18" customHeight="1">
      <c r="A24" s="56">
        <v>23</v>
      </c>
      <c r="B24" s="179" t="s">
        <v>404</v>
      </c>
      <c r="C24" s="180" t="s">
        <v>405</v>
      </c>
      <c r="D24" s="44" t="str">
        <f t="shared" si="7"/>
        <v>25GE接入交换机-H3C LS-S6825-54HP</v>
      </c>
      <c r="E24" s="44" t="str">
        <f t="shared" si="12"/>
        <v>QHHD-101-HH02-10A_HH02-09A-ASW-H6825-01U45</v>
      </c>
      <c r="F24" s="44" t="s">
        <v>355</v>
      </c>
      <c r="G24" s="179" t="s">
        <v>406</v>
      </c>
      <c r="H24" s="184" t="s">
        <v>320</v>
      </c>
      <c r="I24" s="179" t="s">
        <v>407</v>
      </c>
      <c r="J24" s="58" t="s">
        <v>322</v>
      </c>
      <c r="K24" s="190" t="s">
        <v>321</v>
      </c>
      <c r="L24" s="59" t="str">
        <f t="shared" si="8"/>
        <v>45</v>
      </c>
      <c r="M24" s="59" t="str">
        <f t="shared" si="6"/>
        <v>HH02列10A</v>
      </c>
      <c r="N24" s="59" t="str">
        <f t="shared" si="9"/>
        <v>01</v>
      </c>
      <c r="O24" s="59" t="str">
        <f t="shared" si="10"/>
        <v>101</v>
      </c>
      <c r="P24" s="59" t="str">
        <f t="shared" si="11"/>
        <v>ASW</v>
      </c>
      <c r="Q24" s="45" t="s">
        <v>323</v>
      </c>
      <c r="R24" s="48"/>
    </row>
    <row r="25" spans="1:18" s="51" customFormat="1" ht="18" customHeight="1">
      <c r="A25" s="56">
        <v>24</v>
      </c>
      <c r="B25" s="179" t="s">
        <v>408</v>
      </c>
      <c r="C25" s="180" t="s">
        <v>409</v>
      </c>
      <c r="D25" s="44" t="str">
        <f t="shared" si="7"/>
        <v>25GE接入交换机-H3C LS-S6825-54HP</v>
      </c>
      <c r="E25" s="44" t="str">
        <f t="shared" si="12"/>
        <v>QHHD-101-HH02-10A_HH02-09A-ASW-H6825-01U45</v>
      </c>
      <c r="F25" s="44" t="s">
        <v>355</v>
      </c>
      <c r="G25" s="179" t="s">
        <v>410</v>
      </c>
      <c r="H25" s="184" t="s">
        <v>320</v>
      </c>
      <c r="I25" s="179" t="s">
        <v>407</v>
      </c>
      <c r="J25" s="58" t="s">
        <v>322</v>
      </c>
      <c r="K25" s="190" t="s">
        <v>321</v>
      </c>
      <c r="L25" s="59" t="str">
        <f t="shared" si="8"/>
        <v>45</v>
      </c>
      <c r="M25" s="59" t="str">
        <f t="shared" si="6"/>
        <v>HH02列09A</v>
      </c>
      <c r="N25" s="59" t="str">
        <f t="shared" si="9"/>
        <v>01</v>
      </c>
      <c r="O25" s="59" t="str">
        <f t="shared" si="10"/>
        <v>101</v>
      </c>
      <c r="P25" s="59" t="str">
        <f>_xlfn.IFS(LEN(C25)-LEN(SUBSTITUTE(C25,"-",""))=7,MID(C25,FIND("$",SUBSTITUTE(C25,"-","$",5))+1,FIND("$",SUBSTITUTE(C25,"-","$",6))-FIND("$",SUBSTITUTE(C25,"-","$",5))-1),LEN(C25)-LEN(SUBSTITUTE(C25,"-",""))=6,MID(C25,FIND("$",SUBSTITUTE(C25,"-","$",4))+1,FIND("$",SUBSTITUTE(C25,"-","$",5))-FIND("$",SUBSTITUTE(C25,"-","$",4))-1),LEN(C25)-LEN(SUBSTITUTE(C25,"-",""))=5,MID(C25,FIND("$",SUBSTITUTE(C25,"-","$",3))+1,FIND("$",SUBSTITUTE(C25,"-","$",4))-FIND("$",SUBSTITUTE(C25,"-","$",3))-1))</f>
        <v>ASW</v>
      </c>
      <c r="Q25" s="45" t="s">
        <v>368</v>
      </c>
      <c r="R25" s="48"/>
    </row>
    <row r="26" spans="1:18" s="51" customFormat="1" ht="18" customHeight="1">
      <c r="A26" s="56">
        <v>25</v>
      </c>
      <c r="B26" s="179" t="s">
        <v>411</v>
      </c>
      <c r="C26" s="180" t="s">
        <v>412</v>
      </c>
      <c r="D26" s="44" t="str">
        <f t="shared" si="7"/>
        <v>25GE接入交换机-H3C LS-S6825-54HP</v>
      </c>
      <c r="E26" s="44" t="str">
        <f t="shared" si="12"/>
        <v>QHHD-101-HH02-08A_HH02-07A-ASW-H6825-01U45</v>
      </c>
      <c r="F26" s="44" t="s">
        <v>355</v>
      </c>
      <c r="G26" s="179" t="s">
        <v>413</v>
      </c>
      <c r="H26" s="184" t="s">
        <v>320</v>
      </c>
      <c r="I26" s="179" t="s">
        <v>414</v>
      </c>
      <c r="J26" s="58" t="s">
        <v>322</v>
      </c>
      <c r="K26" s="190" t="s">
        <v>321</v>
      </c>
      <c r="L26" s="59" t="str">
        <f t="shared" si="8"/>
        <v>45</v>
      </c>
      <c r="M26" s="59" t="str">
        <f t="shared" si="6"/>
        <v>HH02列08A</v>
      </c>
      <c r="N26" s="59" t="str">
        <f t="shared" si="9"/>
        <v>01</v>
      </c>
      <c r="O26" s="59" t="str">
        <f t="shared" si="10"/>
        <v>101</v>
      </c>
      <c r="P26" s="59" t="str">
        <f t="shared" ref="P26:P37" si="13">_xlfn.IFS(LEN(C26)-LEN(SUBSTITUTE(C26,"-",""))=7,MID(C26,FIND("$",SUBSTITUTE(C26,"-","$",5))+1,FIND("$",SUBSTITUTE(C26,"-","$",6))-FIND("$",SUBSTITUTE(C26,"-","$",5))-1),LEN(C26)-LEN(SUBSTITUTE(C26,"-",""))=6,MID(C26,FIND("$",SUBSTITUTE(C26,"-","$",4))+1,FIND("$",SUBSTITUTE(C26,"-","$",5))-FIND("$",SUBSTITUTE(C26,"-","$",4))-1),LEN(C26)-LEN(SUBSTITUTE(C26,"-",""))=5,MID(C26,FIND("$",SUBSTITUTE(C26,"-","$",3))+1,FIND("$",SUBSTITUTE(C26,"-","$",4))-FIND("$",SUBSTITUTE(C26,"-","$",3))-1))</f>
        <v>ASW</v>
      </c>
      <c r="Q26" s="45" t="s">
        <v>323</v>
      </c>
      <c r="R26" s="48"/>
    </row>
    <row r="27" spans="1:18" s="51" customFormat="1" ht="18" customHeight="1">
      <c r="A27" s="56">
        <v>26</v>
      </c>
      <c r="B27" s="179" t="s">
        <v>415</v>
      </c>
      <c r="C27" s="180" t="s">
        <v>416</v>
      </c>
      <c r="D27" s="44" t="str">
        <f t="shared" si="7"/>
        <v>25GE接入交换机-H3C LS-S6825-54HP</v>
      </c>
      <c r="E27" s="44" t="str">
        <f t="shared" si="12"/>
        <v>QHHD-101-HH02-08A_HH02-07A-ASW-H6825-01U45</v>
      </c>
      <c r="F27" s="44" t="s">
        <v>355</v>
      </c>
      <c r="G27" s="179" t="s">
        <v>417</v>
      </c>
      <c r="H27" s="184" t="s">
        <v>320</v>
      </c>
      <c r="I27" s="179" t="s">
        <v>414</v>
      </c>
      <c r="J27" s="58" t="s">
        <v>322</v>
      </c>
      <c r="K27" s="190" t="s">
        <v>321</v>
      </c>
      <c r="L27" s="59" t="str">
        <f t="shared" si="8"/>
        <v>45</v>
      </c>
      <c r="M27" s="59" t="str">
        <f t="shared" si="6"/>
        <v>HH02列07A</v>
      </c>
      <c r="N27" s="59" t="str">
        <f t="shared" si="9"/>
        <v>01</v>
      </c>
      <c r="O27" s="59" t="str">
        <f t="shared" si="10"/>
        <v>101</v>
      </c>
      <c r="P27" s="59" t="str">
        <f t="shared" si="13"/>
        <v>ASW</v>
      </c>
      <c r="Q27" s="45" t="s">
        <v>327</v>
      </c>
      <c r="R27" s="48"/>
    </row>
    <row r="28" spans="1:18" s="51" customFormat="1" ht="18" customHeight="1">
      <c r="A28" s="56">
        <v>27</v>
      </c>
      <c r="B28" s="179" t="s">
        <v>418</v>
      </c>
      <c r="C28" s="180" t="s">
        <v>419</v>
      </c>
      <c r="D28" s="44" t="str">
        <f t="shared" si="7"/>
        <v>25GE接入交换机-H3C LS-S6825-54HP</v>
      </c>
      <c r="E28" s="44" t="str">
        <f t="shared" si="12"/>
        <v>QHHD-101-HH02-05A_HH02-04A-ASW-H6825-01U45</v>
      </c>
      <c r="F28" s="44" t="s">
        <v>355</v>
      </c>
      <c r="G28" s="179" t="s">
        <v>420</v>
      </c>
      <c r="H28" s="184" t="s">
        <v>320</v>
      </c>
      <c r="I28" s="179" t="s">
        <v>421</v>
      </c>
      <c r="J28" s="58" t="s">
        <v>322</v>
      </c>
      <c r="K28" s="190" t="s">
        <v>321</v>
      </c>
      <c r="L28" s="59" t="str">
        <f t="shared" si="8"/>
        <v>45</v>
      </c>
      <c r="M28" s="59" t="str">
        <f t="shared" si="6"/>
        <v>HH02列05A</v>
      </c>
      <c r="N28" s="59" t="str">
        <f t="shared" si="9"/>
        <v>01</v>
      </c>
      <c r="O28" s="59" t="str">
        <f t="shared" si="10"/>
        <v>101</v>
      </c>
      <c r="P28" s="59" t="str">
        <f t="shared" si="13"/>
        <v>ASW</v>
      </c>
      <c r="Q28" s="45" t="s">
        <v>323</v>
      </c>
      <c r="R28" s="48"/>
    </row>
    <row r="29" spans="1:18" s="51" customFormat="1" ht="18" customHeight="1">
      <c r="A29" s="56">
        <v>28</v>
      </c>
      <c r="B29" s="179" t="s">
        <v>422</v>
      </c>
      <c r="C29" s="180" t="s">
        <v>423</v>
      </c>
      <c r="D29" s="44" t="str">
        <f t="shared" si="7"/>
        <v>25GE接入交换机-H3C LS-S6825-54HP</v>
      </c>
      <c r="E29" s="44" t="str">
        <f t="shared" si="12"/>
        <v>QHHD-101-HH02-05A_HH02-04A-ASW-H6825-01U45</v>
      </c>
      <c r="F29" s="44" t="s">
        <v>355</v>
      </c>
      <c r="G29" s="179" t="s">
        <v>424</v>
      </c>
      <c r="H29" s="184" t="s">
        <v>320</v>
      </c>
      <c r="I29" s="179" t="s">
        <v>421</v>
      </c>
      <c r="J29" s="58" t="s">
        <v>322</v>
      </c>
      <c r="K29" s="190" t="s">
        <v>321</v>
      </c>
      <c r="L29" s="59" t="str">
        <f t="shared" si="8"/>
        <v>45</v>
      </c>
      <c r="M29" s="59" t="str">
        <f t="shared" si="6"/>
        <v>HH02列04A</v>
      </c>
      <c r="N29" s="59" t="str">
        <f t="shared" si="9"/>
        <v>01</v>
      </c>
      <c r="O29" s="59" t="str">
        <f t="shared" si="10"/>
        <v>101</v>
      </c>
      <c r="P29" s="59" t="str">
        <f t="shared" si="13"/>
        <v>ASW</v>
      </c>
      <c r="Q29" s="45" t="s">
        <v>368</v>
      </c>
      <c r="R29" s="48"/>
    </row>
    <row r="30" spans="1:18" s="51" customFormat="1" ht="18" customHeight="1">
      <c r="A30" s="56">
        <v>29</v>
      </c>
      <c r="B30" s="179" t="s">
        <v>425</v>
      </c>
      <c r="C30" s="180" t="s">
        <v>426</v>
      </c>
      <c r="D30" s="44" t="str">
        <f t="shared" si="7"/>
        <v>25GE接入交换机-H3C LS-S6825-54HP</v>
      </c>
      <c r="E30" s="44" t="str">
        <f t="shared" si="12"/>
        <v>QHHD-101-HH03-01A_HH03-02A-ASW-H6825-01U45</v>
      </c>
      <c r="F30" s="44" t="s">
        <v>355</v>
      </c>
      <c r="G30" s="179" t="s">
        <v>427</v>
      </c>
      <c r="H30" s="184" t="s">
        <v>320</v>
      </c>
      <c r="I30" s="179" t="s">
        <v>428</v>
      </c>
      <c r="J30" s="58" t="s">
        <v>322</v>
      </c>
      <c r="K30" s="190" t="s">
        <v>321</v>
      </c>
      <c r="L30" s="59" t="str">
        <f t="shared" si="8"/>
        <v>45</v>
      </c>
      <c r="M30" s="59" t="str">
        <f t="shared" si="6"/>
        <v>HH03列01A</v>
      </c>
      <c r="N30" s="59" t="str">
        <f t="shared" si="9"/>
        <v>01</v>
      </c>
      <c r="O30" s="59" t="str">
        <f t="shared" si="10"/>
        <v>101</v>
      </c>
      <c r="P30" s="59" t="str">
        <f t="shared" si="13"/>
        <v>ASW</v>
      </c>
      <c r="Q30" s="45" t="s">
        <v>323</v>
      </c>
      <c r="R30" s="48"/>
    </row>
    <row r="31" spans="1:18" s="51" customFormat="1" ht="18" customHeight="1">
      <c r="A31" s="56">
        <v>30</v>
      </c>
      <c r="B31" s="179" t="s">
        <v>429</v>
      </c>
      <c r="C31" s="180" t="s">
        <v>430</v>
      </c>
      <c r="D31" s="44" t="str">
        <f t="shared" si="7"/>
        <v>25GE接入交换机-H3C LS-S6825-54HP</v>
      </c>
      <c r="E31" s="44" t="str">
        <f t="shared" si="12"/>
        <v>QHHD-101-HH03-01A_HH03-02A-ASW-H6825-01U45</v>
      </c>
      <c r="F31" s="44" t="s">
        <v>355</v>
      </c>
      <c r="G31" s="179" t="s">
        <v>431</v>
      </c>
      <c r="H31" s="184" t="s">
        <v>320</v>
      </c>
      <c r="I31" s="179" t="s">
        <v>428</v>
      </c>
      <c r="J31" s="58" t="s">
        <v>322</v>
      </c>
      <c r="K31" s="190" t="s">
        <v>321</v>
      </c>
      <c r="L31" s="59" t="str">
        <f t="shared" si="8"/>
        <v>45</v>
      </c>
      <c r="M31" s="59" t="str">
        <f t="shared" si="6"/>
        <v>HH03列02A</v>
      </c>
      <c r="N31" s="59" t="str">
        <f t="shared" si="9"/>
        <v>01</v>
      </c>
      <c r="O31" s="59" t="str">
        <f t="shared" si="10"/>
        <v>101</v>
      </c>
      <c r="P31" s="59" t="str">
        <f t="shared" si="13"/>
        <v>ASW</v>
      </c>
      <c r="Q31" s="45" t="s">
        <v>368</v>
      </c>
      <c r="R31" s="48"/>
    </row>
    <row r="32" spans="1:18" s="51" customFormat="1" ht="18" customHeight="1">
      <c r="A32" s="56">
        <v>31</v>
      </c>
      <c r="B32" s="179" t="s">
        <v>432</v>
      </c>
      <c r="C32" s="180" t="s">
        <v>433</v>
      </c>
      <c r="D32" s="44" t="str">
        <f t="shared" si="7"/>
        <v>25GE接入交换机-H3C LS-S6825-54HP</v>
      </c>
      <c r="E32" s="44" t="str">
        <f t="shared" si="12"/>
        <v>QHHD-101-HH03-04A_HH03-05A-ASW-H6825-01U45</v>
      </c>
      <c r="F32" s="44" t="s">
        <v>355</v>
      </c>
      <c r="G32" s="179" t="s">
        <v>434</v>
      </c>
      <c r="H32" s="184" t="s">
        <v>320</v>
      </c>
      <c r="I32" s="179" t="s">
        <v>435</v>
      </c>
      <c r="J32" s="58" t="s">
        <v>322</v>
      </c>
      <c r="K32" s="190" t="s">
        <v>321</v>
      </c>
      <c r="L32" s="59" t="str">
        <f t="shared" si="8"/>
        <v>45</v>
      </c>
      <c r="M32" s="59" t="str">
        <f t="shared" si="6"/>
        <v>HH03列04A</v>
      </c>
      <c r="N32" s="59" t="str">
        <f t="shared" si="9"/>
        <v>01</v>
      </c>
      <c r="O32" s="59" t="str">
        <f t="shared" si="10"/>
        <v>101</v>
      </c>
      <c r="P32" s="59" t="str">
        <f t="shared" si="13"/>
        <v>ASW</v>
      </c>
      <c r="Q32" s="45" t="s">
        <v>323</v>
      </c>
      <c r="R32" s="48"/>
    </row>
    <row r="33" spans="1:18" s="51" customFormat="1" ht="18" customHeight="1">
      <c r="A33" s="56">
        <v>32</v>
      </c>
      <c r="B33" s="179" t="s">
        <v>436</v>
      </c>
      <c r="C33" s="180" t="s">
        <v>437</v>
      </c>
      <c r="D33" s="44" t="str">
        <f t="shared" si="7"/>
        <v>25GE接入交换机-H3C LS-S6825-54HP</v>
      </c>
      <c r="E33" s="44" t="str">
        <f t="shared" si="12"/>
        <v>QHHD-101-HH03-04A_HH03-05A-ASW-H6825-01U45</v>
      </c>
      <c r="F33" s="44" t="s">
        <v>355</v>
      </c>
      <c r="G33" s="179" t="s">
        <v>438</v>
      </c>
      <c r="H33" s="184" t="s">
        <v>320</v>
      </c>
      <c r="I33" s="179" t="s">
        <v>435</v>
      </c>
      <c r="J33" s="58" t="s">
        <v>322</v>
      </c>
      <c r="K33" s="190" t="s">
        <v>321</v>
      </c>
      <c r="L33" s="59" t="str">
        <f t="shared" si="8"/>
        <v>45</v>
      </c>
      <c r="M33" s="59" t="str">
        <f t="shared" si="6"/>
        <v>HH03列05A</v>
      </c>
      <c r="N33" s="59" t="str">
        <f t="shared" si="9"/>
        <v>01</v>
      </c>
      <c r="O33" s="59" t="str">
        <f t="shared" si="10"/>
        <v>101</v>
      </c>
      <c r="P33" s="59" t="str">
        <f t="shared" si="13"/>
        <v>ASW</v>
      </c>
      <c r="Q33" s="45" t="s">
        <v>368</v>
      </c>
      <c r="R33" s="48"/>
    </row>
    <row r="34" spans="1:18" s="51" customFormat="1" ht="18" customHeight="1">
      <c r="A34" s="56">
        <v>33</v>
      </c>
      <c r="B34" s="179" t="s">
        <v>439</v>
      </c>
      <c r="C34" s="180" t="s">
        <v>440</v>
      </c>
      <c r="D34" s="44" t="str">
        <f t="shared" si="7"/>
        <v>25GE接入交换机-H3C LS-S6825-54HP</v>
      </c>
      <c r="E34" s="44" t="str">
        <f t="shared" si="12"/>
        <v>QHHD-101-HH03-06A_HH03-07A-ASW-H6825-01U45</v>
      </c>
      <c r="F34" s="44" t="s">
        <v>355</v>
      </c>
      <c r="G34" s="179" t="s">
        <v>441</v>
      </c>
      <c r="H34" s="184" t="s">
        <v>320</v>
      </c>
      <c r="I34" s="179" t="s">
        <v>442</v>
      </c>
      <c r="J34" s="58" t="s">
        <v>322</v>
      </c>
      <c r="K34" s="190" t="s">
        <v>321</v>
      </c>
      <c r="L34" s="59" t="str">
        <f t="shared" si="8"/>
        <v>45</v>
      </c>
      <c r="M34" s="59" t="str">
        <f t="shared" si="6"/>
        <v>HH03列06A</v>
      </c>
      <c r="N34" s="59" t="str">
        <f t="shared" si="9"/>
        <v>01</v>
      </c>
      <c r="O34" s="59" t="str">
        <f t="shared" si="10"/>
        <v>101</v>
      </c>
      <c r="P34" s="59" t="str">
        <f t="shared" si="13"/>
        <v>ASW</v>
      </c>
      <c r="Q34" s="45" t="s">
        <v>323</v>
      </c>
      <c r="R34" s="48"/>
    </row>
    <row r="35" spans="1:18" s="51" customFormat="1" ht="18" customHeight="1">
      <c r="A35" s="56">
        <v>34</v>
      </c>
      <c r="B35" s="179" t="s">
        <v>443</v>
      </c>
      <c r="C35" s="180" t="s">
        <v>444</v>
      </c>
      <c r="D35" s="44" t="str">
        <f t="shared" si="7"/>
        <v>25GE接入交换机-H3C LS-S6825-54HP</v>
      </c>
      <c r="E35" s="44" t="str">
        <f t="shared" si="12"/>
        <v>QHHD-101-HH03-06A_HH03-07A-ASW-H6825-01U45</v>
      </c>
      <c r="F35" s="44" t="s">
        <v>355</v>
      </c>
      <c r="G35" s="179" t="s">
        <v>445</v>
      </c>
      <c r="H35" s="184" t="s">
        <v>320</v>
      </c>
      <c r="I35" s="179" t="s">
        <v>442</v>
      </c>
      <c r="J35" s="58" t="s">
        <v>322</v>
      </c>
      <c r="K35" s="190" t="s">
        <v>321</v>
      </c>
      <c r="L35" s="59" t="str">
        <f t="shared" si="8"/>
        <v>45</v>
      </c>
      <c r="M35" s="59" t="str">
        <f t="shared" si="6"/>
        <v>HH03列07A</v>
      </c>
      <c r="N35" s="59" t="str">
        <f t="shared" si="9"/>
        <v>01</v>
      </c>
      <c r="O35" s="59" t="str">
        <f t="shared" si="10"/>
        <v>101</v>
      </c>
      <c r="P35" s="59" t="str">
        <f t="shared" si="13"/>
        <v>ASW</v>
      </c>
      <c r="Q35" s="45" t="s">
        <v>368</v>
      </c>
      <c r="R35" s="48"/>
    </row>
    <row r="36" spans="1:18" s="51" customFormat="1" ht="18" customHeight="1">
      <c r="A36" s="56">
        <v>35</v>
      </c>
      <c r="B36" s="179" t="s">
        <v>446</v>
      </c>
      <c r="C36" s="180" t="s">
        <v>447</v>
      </c>
      <c r="D36" s="44" t="str">
        <f t="shared" si="7"/>
        <v>25GE接入交换机-H3C LS-S6825-54HP</v>
      </c>
      <c r="E36" s="44" t="str">
        <f t="shared" si="12"/>
        <v>QHHD-101-HH03-08A_HH03-09A-ASW-H6825-01U45</v>
      </c>
      <c r="F36" s="44" t="s">
        <v>355</v>
      </c>
      <c r="G36" s="179" t="s">
        <v>448</v>
      </c>
      <c r="H36" s="184" t="s">
        <v>320</v>
      </c>
      <c r="I36" s="179" t="s">
        <v>449</v>
      </c>
      <c r="J36" s="58" t="s">
        <v>322</v>
      </c>
      <c r="K36" s="190" t="s">
        <v>321</v>
      </c>
      <c r="L36" s="59" t="str">
        <f t="shared" si="8"/>
        <v>45</v>
      </c>
      <c r="M36" s="59" t="str">
        <f t="shared" si="6"/>
        <v>HH03列08A</v>
      </c>
      <c r="N36" s="59" t="str">
        <f t="shared" si="9"/>
        <v>01</v>
      </c>
      <c r="O36" s="59" t="str">
        <f t="shared" si="10"/>
        <v>101</v>
      </c>
      <c r="P36" s="59" t="str">
        <f t="shared" si="13"/>
        <v>ASW</v>
      </c>
      <c r="Q36" s="45" t="s">
        <v>323</v>
      </c>
      <c r="R36" s="48"/>
    </row>
    <row r="37" spans="1:18" s="51" customFormat="1" ht="18" customHeight="1">
      <c r="A37" s="56">
        <v>36</v>
      </c>
      <c r="B37" s="179" t="s">
        <v>450</v>
      </c>
      <c r="C37" s="180" t="s">
        <v>451</v>
      </c>
      <c r="D37" s="44" t="str">
        <f>IF(LEN(B37)-LEN(SUBSTITUTE(B37,"-",""))&lt;&gt;1,IF(LEN(B37)-LEN(SUBSTITUTE(B37,"-",""))=0,B37,MID(B37,1,FIND("$",SUBSTITUTE(B37,"-","$",LEN(B37)-LEN(SUBSTITUTE(B37,"-",""))),1)-1)),MID(B37,1,FIND("-",B37,1)-1))&amp;"-"&amp;F37&amp;IF(R37="","","-"&amp;R37)</f>
        <v>25GE接入交换机-H3C LS-S6825-54HP</v>
      </c>
      <c r="E37" s="44" t="str">
        <f t="shared" si="12"/>
        <v>QHHD-101-HH03-08A_HH03-09A-ASW-H6825-01U45</v>
      </c>
      <c r="F37" s="44" t="s">
        <v>355</v>
      </c>
      <c r="G37" s="179" t="s">
        <v>452</v>
      </c>
      <c r="H37" s="184" t="s">
        <v>320</v>
      </c>
      <c r="I37" s="179" t="s">
        <v>449</v>
      </c>
      <c r="J37" s="58" t="s">
        <v>322</v>
      </c>
      <c r="K37" s="190" t="s">
        <v>321</v>
      </c>
      <c r="L37" s="59" t="str">
        <f t="shared" si="8"/>
        <v>45</v>
      </c>
      <c r="M37" s="59" t="str">
        <f t="shared" si="6"/>
        <v>HH03列09A</v>
      </c>
      <c r="N37" s="59" t="str">
        <f t="shared" si="9"/>
        <v>01</v>
      </c>
      <c r="O37" s="59" t="str">
        <f t="shared" si="10"/>
        <v>101</v>
      </c>
      <c r="P37" s="59" t="str">
        <f t="shared" si="13"/>
        <v>ASW</v>
      </c>
      <c r="Q37" s="45" t="s">
        <v>368</v>
      </c>
      <c r="R37" s="48"/>
    </row>
    <row r="38" spans="1:18" s="51" customFormat="1" ht="18" customHeight="1">
      <c r="A38" s="56">
        <v>37</v>
      </c>
      <c r="B38" s="179" t="s">
        <v>453</v>
      </c>
      <c r="C38" s="180" t="s">
        <v>454</v>
      </c>
      <c r="D38" s="44" t="str">
        <f t="shared" si="5"/>
        <v>25GE接入交换机-H3C LS-S6825-54HP</v>
      </c>
      <c r="E38" s="44" t="str">
        <f>_xlfn.IFS(Q38="独立","",Q38="M1",MID(C38,1,FIND("$",SUBSTITUTE(C38,"-","$",2)))&amp;MID(C38,FIND("%",SUBSTITUTE(C38,"-","%",2))+1,FIND("$",SUBSTITUTE(C38,"-","$",4))-1-FIND("%",SUBSTITUTE(C38,"-","%",2)))&amp;"_"&amp;MID(C39,FIND("%",SUBSTITUTE(C39,"-","%",2))+1,FIND("$",SUBSTITUTE(C39,"-","$",4))-1-FIND("%",SUBSTITUTE(C39,"-","%",2)))&amp;"-"&amp;MID(C38,FIND("$",SUBSTITUTE(C38,"-","$",4))+1,FIND("$",SUBSTITUTE(C38,"-","$",6))-FIND("$",SUBSTITUTE(C38,"-","$",4))-1)&amp;"-"&amp;Q38&amp;IF(RIGHT(C38,2)=RIGHT(C39,2),MID(C38,FIND("^",SUBSTITUTE(C38,"-","^",6)),LEN(C38)-FIND("^",SUBSTITUTE(C38,"-","^",5))+1),MID(C38,FIND("^",SUBSTITUTE(C38,"-","^",6)),LEN(C38)-FIND("^",SUBSTITUTE(C38,"-","^",5))+1)&amp;"_"&amp;RIGHT(C39,2)),Q38="M2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"-"&amp;Q38&amp;IF(RIGHT(C17,2)=RIGHT(C38,2),MID(C17,FIND("^",SUBSTITUTE(C17,"-","^",6)),LEN(C17)-FIND("^",SUBSTITUTE(C17,"-","^",5))+1),MID(C17,FIND("^",SUBSTITUTE(C17,"-","^",6)),LEN(C17)-FIND("^",SUBSTITUTE(C17,"-","^",5))+1)&amp;"_"&amp;RIGHT(C38,2)),Q38="H1",MID(C38,1,FIND("$",SUBSTITUTE(C38,"-","$",2)))&amp;MID(C38,FIND("%",SUBSTITUTE(C38,"-","%",2))+1,FIND("$",SUBSTITUTE(C38,"-","$",4))-1-FIND("%",SUBSTITUTE(C38,"-","%",2)))&amp;"_"&amp;MID(C39,FIND("%",SUBSTITUTE(C39,"-","%",2))+1,FIND("$",SUBSTITUTE(C39,"-","$",4))-1-FIND("%",SUBSTITUTE(C39,"-","%",2)))&amp;"-"&amp;MID(C38,FIND("$",SUBSTITUTE(C38,"-","$",4))+1,FIND("$",SUBSTITUTE(C38,"-","$",6))-FIND("$",SUBSTITUTE(C38,"-","$",4))-1)&amp;"-"&amp;Q38&amp;IF(RIGHT(C38,2)=RIGHT(C39,2),MID(C38,FIND("^",SUBSTITUTE(C38,"-","^",6)),LEN(C38)-FIND("^",SUBSTITUTE(C38,"-","^",5))+1),MID(C38,FIND("^",SUBSTITUTE(C38,"-","^",6)),LEN(C38)-FIND("^",SUBSTITUTE(C38,"-","^",5))+1)&amp;"_"&amp;RIGHT(C39,2)),Q38="H2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"-"&amp;Q38&amp;IF(RIGHT(C17,2)=RIGHT(C38,2),MID(C17,FIND("^",SUBSTITUTE(C17,"-","^",6)),LEN(C17)-FIND("^",SUBSTITUTE(C17,"-","^",5))+1),MID(C17,FIND("^",SUBSTITUTE(C17,"-","^",6)),LEN(C17)-FIND("^",SUBSTITUTE(C17,"-","^",5))+1)&amp;"_"&amp;RIGHT(C38,2)),Q38="堆叠1",MID(C38,1,FIND("$",SUBSTITUTE(C38,"-","$",2)))&amp;MID(C38,FIND("%",SUBSTITUTE(C38,"-","%",2))+1,FIND("$",SUBSTITUTE(C38,"-","$",4))-1-FIND("%",SUBSTITUTE(C38,"-","%",2)))&amp;"_"&amp;MID(C39,FIND("%",SUBSTITUTE(C39,"-","%",2))+1,FIND("$",SUBSTITUTE(C39,"-","$",4))-1-FIND("%",SUBSTITUTE(C39,"-","%",2)))&amp;"-"&amp;MID(C38,FIND("$",SUBSTITUTE(C38,"-","$",4))+1,FIND("$",SUBSTITUTE(C38,"-","$",6))-FIND("$",SUBSTITUTE(C38,"-","$",4))-1)&amp;IF(RIGHT(C38,2)=RIGHT(C39,2),MID(C38,FIND("^",SUBSTITUTE(C38,"-","^",6)),LEN(C38)-FIND("^",SUBSTITUTE(C38,"-","^",5))+1),MID(C38,FIND("^",SUBSTITUTE(C38,"-","^",6)),LEN(C38)-FIND("^",SUBSTITUTE(C38,"-","^",5))+1)&amp;"_"&amp;RIGHT(C39,2)),Q38="堆叠2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IF(RIGHT(C17,2)=RIGHT(C38,2),MID(C17,FIND("^",SUBSTITUTE(C17,"-","^",6)),LEN(C17)-FIND("^",SUBSTITUTE(C17,"-","^",5))+1),MID(C17,FIND("^",SUBSTITUTE(C17,"-","^",6)),LEN(C17)-FIND("^",SUBSTITUTE(C17,"-","^",5))+1)&amp;"_"&amp;RIGHT(C38,2)))</f>
        <v>QHHD-101-HH03-10A_HH03-11A-ASW-H6825-01U45</v>
      </c>
      <c r="F38" s="44" t="s">
        <v>355</v>
      </c>
      <c r="G38" s="179" t="s">
        <v>455</v>
      </c>
      <c r="H38" s="184" t="s">
        <v>320</v>
      </c>
      <c r="I38" s="179" t="s">
        <v>456</v>
      </c>
      <c r="J38" s="58" t="s">
        <v>322</v>
      </c>
      <c r="K38" s="190" t="s">
        <v>321</v>
      </c>
      <c r="L38" s="59" t="str">
        <f t="shared" si="1"/>
        <v>45</v>
      </c>
      <c r="M38" s="59" t="str">
        <f t="shared" si="6"/>
        <v>HH03列10A</v>
      </c>
      <c r="N38" s="59" t="str">
        <f t="shared" si="2"/>
        <v>01</v>
      </c>
      <c r="O38" s="59" t="str">
        <f t="shared" si="3"/>
        <v>101</v>
      </c>
      <c r="P38" s="59" t="str">
        <f t="shared" si="4"/>
        <v>ASW</v>
      </c>
      <c r="Q38" s="45" t="s">
        <v>323</v>
      </c>
      <c r="R38" s="48"/>
    </row>
    <row r="39" spans="1:18" s="51" customFormat="1" ht="18" customHeight="1">
      <c r="A39" s="56">
        <v>38</v>
      </c>
      <c r="B39" s="179" t="s">
        <v>457</v>
      </c>
      <c r="C39" s="180" t="s">
        <v>458</v>
      </c>
      <c r="D39" s="44" t="str">
        <f t="shared" si="5"/>
        <v>25GE接入交换机-H3C LS-S6825-54HP</v>
      </c>
      <c r="E39" s="44" t="str">
        <f t="shared" si="0"/>
        <v>QHHD-101-HH03-10A_HH03-11A-ASW-H6825-01U45</v>
      </c>
      <c r="F39" s="44" t="s">
        <v>355</v>
      </c>
      <c r="G39" s="188" t="s">
        <v>459</v>
      </c>
      <c r="H39" s="184" t="s">
        <v>320</v>
      </c>
      <c r="I39" s="179" t="s">
        <v>456</v>
      </c>
      <c r="J39" s="58" t="s">
        <v>322</v>
      </c>
      <c r="K39" s="190" t="s">
        <v>321</v>
      </c>
      <c r="L39" s="59" t="str">
        <f t="shared" si="1"/>
        <v>45</v>
      </c>
      <c r="M39" s="59" t="str">
        <f t="shared" si="6"/>
        <v>HH03列11A</v>
      </c>
      <c r="N39" s="59" t="str">
        <f t="shared" si="2"/>
        <v>01</v>
      </c>
      <c r="O39" s="59" t="str">
        <f t="shared" si="3"/>
        <v>101</v>
      </c>
      <c r="P39" s="59" t="str">
        <f t="shared" si="4"/>
        <v>ASW</v>
      </c>
      <c r="Q39" s="45" t="s">
        <v>368</v>
      </c>
      <c r="R39" s="48"/>
    </row>
    <row r="40" spans="1:18" s="51" customFormat="1" ht="18" customHeight="1">
      <c r="A40" s="56">
        <v>39</v>
      </c>
      <c r="B40" s="179" t="s">
        <v>460</v>
      </c>
      <c r="C40" s="180" t="s">
        <v>461</v>
      </c>
      <c r="D40" s="44" t="str">
        <f t="shared" si="5"/>
        <v>安全接入交换机-H3C LS-S6900-54HQF-F</v>
      </c>
      <c r="E40" s="44" t="str">
        <f t="shared" si="0"/>
        <v>QHHD-101-HH01-08A_HH01-09A-ASW-H6900-01U42</v>
      </c>
      <c r="F40" s="44" t="s">
        <v>192</v>
      </c>
      <c r="G40" s="179" t="s">
        <v>462</v>
      </c>
      <c r="H40" s="184" t="s">
        <v>320</v>
      </c>
      <c r="I40" s="179" t="s">
        <v>463</v>
      </c>
      <c r="J40" s="58" t="s">
        <v>322</v>
      </c>
      <c r="K40" s="190" t="s">
        <v>321</v>
      </c>
      <c r="L40" s="59" t="str">
        <f t="shared" si="1"/>
        <v>42</v>
      </c>
      <c r="M40" s="59" t="str">
        <f t="shared" si="6"/>
        <v>HH01列08A</v>
      </c>
      <c r="N40" s="59" t="str">
        <f t="shared" si="2"/>
        <v>01</v>
      </c>
      <c r="O40" s="59" t="str">
        <f t="shared" si="3"/>
        <v>101</v>
      </c>
      <c r="P40" s="59" t="str">
        <f t="shared" si="4"/>
        <v>ASW</v>
      </c>
      <c r="Q40" s="45" t="s">
        <v>323</v>
      </c>
      <c r="R40" s="48"/>
    </row>
    <row r="41" spans="1:18" s="51" customFormat="1" ht="18" customHeight="1">
      <c r="A41" s="56">
        <v>40</v>
      </c>
      <c r="B41" s="179" t="s">
        <v>464</v>
      </c>
      <c r="C41" s="180" t="s">
        <v>465</v>
      </c>
      <c r="D41" s="44" t="str">
        <f t="shared" si="5"/>
        <v>安全接入交换机-H3C LS-S6900-54HQF-F</v>
      </c>
      <c r="E41" s="44" t="str">
        <f t="shared" si="0"/>
        <v>QHHD-101-HH01-08A_HH01-09A-ASW-H6900-01U42</v>
      </c>
      <c r="F41" s="44" t="s">
        <v>192</v>
      </c>
      <c r="G41" s="179" t="s">
        <v>466</v>
      </c>
      <c r="H41" s="184" t="s">
        <v>320</v>
      </c>
      <c r="I41" s="179" t="s">
        <v>463</v>
      </c>
      <c r="J41" s="58" t="s">
        <v>322</v>
      </c>
      <c r="K41" s="190" t="s">
        <v>321</v>
      </c>
      <c r="L41" s="59" t="str">
        <f t="shared" si="1"/>
        <v>42</v>
      </c>
      <c r="M41" s="59" t="str">
        <f t="shared" si="6"/>
        <v>HH01列09A</v>
      </c>
      <c r="N41" s="59" t="str">
        <f t="shared" si="2"/>
        <v>01</v>
      </c>
      <c r="O41" s="59" t="str">
        <f t="shared" si="3"/>
        <v>101</v>
      </c>
      <c r="P41" s="59" t="str">
        <f t="shared" si="4"/>
        <v>ASW</v>
      </c>
      <c r="Q41" s="45" t="s">
        <v>368</v>
      </c>
      <c r="R41" s="48"/>
    </row>
    <row r="42" spans="1:18" s="51" customFormat="1" ht="18" customHeight="1">
      <c r="A42" s="56">
        <v>41</v>
      </c>
      <c r="B42" s="179" t="s">
        <v>467</v>
      </c>
      <c r="C42" s="180" t="s">
        <v>468</v>
      </c>
      <c r="D42" s="44" t="str">
        <f t="shared" si="5"/>
        <v>千兆带外管理交换机-H3C S5554S-EI-D</v>
      </c>
      <c r="E42" s="44" t="str">
        <f t="shared" si="0"/>
        <v/>
      </c>
      <c r="F42" s="44" t="s">
        <v>469</v>
      </c>
      <c r="G42" s="179" t="s">
        <v>470</v>
      </c>
      <c r="H42" s="184" t="s">
        <v>320</v>
      </c>
      <c r="I42" s="179" t="s">
        <v>471</v>
      </c>
      <c r="J42" s="58" t="s">
        <v>322</v>
      </c>
      <c r="K42" s="190" t="s">
        <v>321</v>
      </c>
      <c r="L42" s="59" t="str">
        <f t="shared" si="1"/>
        <v>39</v>
      </c>
      <c r="M42" s="59" t="str">
        <f t="shared" si="6"/>
        <v>HH01列02A</v>
      </c>
      <c r="N42" s="59" t="str">
        <f t="shared" si="2"/>
        <v>01</v>
      </c>
      <c r="O42" s="59" t="str">
        <f t="shared" si="3"/>
        <v>101</v>
      </c>
      <c r="P42" s="59" t="str">
        <f t="shared" si="4"/>
        <v>MSW</v>
      </c>
      <c r="Q42" s="45" t="s">
        <v>472</v>
      </c>
      <c r="R42" s="48"/>
    </row>
    <row r="43" spans="1:18" s="51" customFormat="1" ht="18" customHeight="1">
      <c r="A43" s="56">
        <v>42</v>
      </c>
      <c r="B43" s="179" t="s">
        <v>473</v>
      </c>
      <c r="C43" s="180" t="s">
        <v>474</v>
      </c>
      <c r="D43" s="44" t="str">
        <f t="shared" si="5"/>
        <v>千兆带外管理交换机-H3C S5554S-EI-D</v>
      </c>
      <c r="E43" s="44" t="str">
        <f t="shared" si="0"/>
        <v/>
      </c>
      <c r="F43" s="44" t="s">
        <v>469</v>
      </c>
      <c r="G43" s="179" t="s">
        <v>475</v>
      </c>
      <c r="H43" s="184" t="s">
        <v>320</v>
      </c>
      <c r="I43" s="179" t="s">
        <v>476</v>
      </c>
      <c r="J43" s="58" t="s">
        <v>322</v>
      </c>
      <c r="K43" s="190" t="s">
        <v>321</v>
      </c>
      <c r="L43" s="59" t="str">
        <f t="shared" si="1"/>
        <v>42</v>
      </c>
      <c r="M43" s="59" t="str">
        <f t="shared" si="6"/>
        <v>HH01列06A</v>
      </c>
      <c r="N43" s="59" t="str">
        <f t="shared" si="2"/>
        <v>01</v>
      </c>
      <c r="O43" s="59" t="str">
        <f t="shared" si="3"/>
        <v>101</v>
      </c>
      <c r="P43" s="59" t="str">
        <f t="shared" si="4"/>
        <v>MSW</v>
      </c>
      <c r="Q43" s="45" t="s">
        <v>472</v>
      </c>
      <c r="R43" s="48"/>
    </row>
    <row r="44" spans="1:18" s="51" customFormat="1" ht="18" customHeight="1">
      <c r="A44" s="56">
        <v>43</v>
      </c>
      <c r="B44" s="179" t="s">
        <v>477</v>
      </c>
      <c r="C44" s="180" t="s">
        <v>478</v>
      </c>
      <c r="D44" s="44" t="str">
        <f t="shared" si="5"/>
        <v>千兆带外管理交换机-H3C S5554S-EI-D</v>
      </c>
      <c r="E44" s="44" t="str">
        <f t="shared" si="0"/>
        <v/>
      </c>
      <c r="F44" s="44" t="s">
        <v>469</v>
      </c>
      <c r="G44" s="179" t="s">
        <v>479</v>
      </c>
      <c r="H44" s="184" t="s">
        <v>320</v>
      </c>
      <c r="I44" s="179" t="s">
        <v>480</v>
      </c>
      <c r="J44" s="58" t="s">
        <v>322</v>
      </c>
      <c r="K44" s="190" t="s">
        <v>321</v>
      </c>
      <c r="L44" s="59" t="str">
        <f t="shared" si="1"/>
        <v>39</v>
      </c>
      <c r="M44" s="59" t="str">
        <f t="shared" si="6"/>
        <v>HH01列08A</v>
      </c>
      <c r="N44" s="59" t="str">
        <f t="shared" si="2"/>
        <v>01</v>
      </c>
      <c r="O44" s="59" t="str">
        <f t="shared" si="3"/>
        <v>101</v>
      </c>
      <c r="P44" s="59" t="str">
        <f t="shared" si="4"/>
        <v>MSW</v>
      </c>
      <c r="Q44" s="45" t="s">
        <v>472</v>
      </c>
      <c r="R44" s="48"/>
    </row>
    <row r="45" spans="1:18" s="51" customFormat="1" ht="18" customHeight="1">
      <c r="A45" s="56">
        <v>44</v>
      </c>
      <c r="B45" s="179" t="s">
        <v>481</v>
      </c>
      <c r="C45" s="180" t="s">
        <v>482</v>
      </c>
      <c r="D45" s="44" t="str">
        <f t="shared" si="5"/>
        <v>千兆带外管理交换机-H3C S5554S-EI-D</v>
      </c>
      <c r="E45" s="44" t="str">
        <f t="shared" si="0"/>
        <v/>
      </c>
      <c r="F45" s="44" t="s">
        <v>469</v>
      </c>
      <c r="G45" s="179" t="s">
        <v>483</v>
      </c>
      <c r="H45" s="184" t="s">
        <v>320</v>
      </c>
      <c r="I45" s="179" t="s">
        <v>484</v>
      </c>
      <c r="J45" s="58" t="s">
        <v>322</v>
      </c>
      <c r="K45" s="190" t="s">
        <v>321</v>
      </c>
      <c r="L45" s="59" t="str">
        <f t="shared" si="1"/>
        <v>42</v>
      </c>
      <c r="M45" s="59" t="str">
        <f t="shared" si="6"/>
        <v>HH02列10A</v>
      </c>
      <c r="N45" s="59" t="str">
        <f t="shared" si="2"/>
        <v>01</v>
      </c>
      <c r="O45" s="59" t="str">
        <f t="shared" si="3"/>
        <v>101</v>
      </c>
      <c r="P45" s="59" t="str">
        <f>_xlfn.IFS(LEN(C45)-LEN(SUBSTITUTE(C45,"-",""))=7,MID(C45,FIND("$",SUBSTITUTE(C45,"-","$",5))+1,FIND("$",SUBSTITUTE(C45,"-","$",6))-FIND("$",SUBSTITUTE(C45,"-","$",5))-1),LEN(C45)-LEN(SUBSTITUTE(C45,"-",""))=6,MID(C45,FIND("$",SUBSTITUTE(C45,"-","$",4))+1,FIND("$",SUBSTITUTE(C45,"-","$",5))-FIND("$",SUBSTITUTE(C45,"-","$",4))-1),LEN(C45)-LEN(SUBSTITUTE(C45,"-",""))=5,MID(C45,FIND("$",SUBSTITUTE(C45,"-","$",3))+1,FIND("$",SUBSTITUTE(C45,"-","$",4))-FIND("$",SUBSTITUTE(C45,"-","$",3))-1))</f>
        <v>MSW</v>
      </c>
      <c r="Q45" s="45" t="s">
        <v>472</v>
      </c>
      <c r="R45" s="48"/>
    </row>
    <row r="46" spans="1:18" s="51" customFormat="1" ht="18" customHeight="1">
      <c r="A46" s="56">
        <v>45</v>
      </c>
      <c r="B46" s="179" t="s">
        <v>485</v>
      </c>
      <c r="C46" s="180" t="s">
        <v>486</v>
      </c>
      <c r="D46" s="44" t="str">
        <f t="shared" si="5"/>
        <v>千兆带外管理交换机-H3C S5554S-EI-D</v>
      </c>
      <c r="E46" s="44" t="str">
        <f t="shared" si="0"/>
        <v/>
      </c>
      <c r="F46" s="44" t="s">
        <v>469</v>
      </c>
      <c r="G46" s="179" t="s">
        <v>487</v>
      </c>
      <c r="H46" s="184" t="s">
        <v>320</v>
      </c>
      <c r="I46" s="179" t="s">
        <v>488</v>
      </c>
      <c r="J46" s="58" t="s">
        <v>322</v>
      </c>
      <c r="K46" s="190" t="s">
        <v>321</v>
      </c>
      <c r="L46" s="59" t="str">
        <f t="shared" si="1"/>
        <v>45</v>
      </c>
      <c r="M46" s="59" t="str">
        <f t="shared" si="6"/>
        <v>HH02列03A</v>
      </c>
      <c r="N46" s="59" t="str">
        <f t="shared" si="2"/>
        <v>01</v>
      </c>
      <c r="O46" s="59" t="str">
        <f t="shared" si="3"/>
        <v>101</v>
      </c>
      <c r="P46" s="59" t="str">
        <f t="shared" si="4"/>
        <v>MSW</v>
      </c>
      <c r="Q46" s="45" t="s">
        <v>472</v>
      </c>
      <c r="R46" s="48"/>
    </row>
    <row r="47" spans="1:18" s="51" customFormat="1" ht="18" customHeight="1">
      <c r="A47" s="56">
        <v>46</v>
      </c>
      <c r="B47" s="179" t="s">
        <v>489</v>
      </c>
      <c r="C47" s="180" t="s">
        <v>490</v>
      </c>
      <c r="D47" s="44" t="str">
        <f t="shared" si="5"/>
        <v>千兆带外管理交换机-H3C S5554S-EI-D</v>
      </c>
      <c r="E47" s="44" t="str">
        <f t="shared" si="0"/>
        <v/>
      </c>
      <c r="F47" s="44" t="s">
        <v>469</v>
      </c>
      <c r="G47" s="179" t="s">
        <v>491</v>
      </c>
      <c r="H47" s="184" t="s">
        <v>320</v>
      </c>
      <c r="I47" s="179" t="s">
        <v>492</v>
      </c>
      <c r="J47" s="58" t="s">
        <v>322</v>
      </c>
      <c r="K47" s="190" t="s">
        <v>321</v>
      </c>
      <c r="L47" s="59" t="str">
        <f t="shared" si="1"/>
        <v>42</v>
      </c>
      <c r="M47" s="59" t="str">
        <f t="shared" si="6"/>
        <v>HH03列05A</v>
      </c>
      <c r="N47" s="59" t="str">
        <f t="shared" si="2"/>
        <v>01</v>
      </c>
      <c r="O47" s="59" t="str">
        <f t="shared" si="3"/>
        <v>101</v>
      </c>
      <c r="P47" s="59" t="str">
        <f t="shared" si="4"/>
        <v>MSW</v>
      </c>
      <c r="Q47" s="45" t="s">
        <v>472</v>
      </c>
      <c r="R47" s="48"/>
    </row>
    <row r="48" spans="1:18" s="51" customFormat="1" ht="18" customHeight="1">
      <c r="A48" s="56">
        <v>47</v>
      </c>
      <c r="B48" s="179" t="s">
        <v>493</v>
      </c>
      <c r="C48" s="180" t="s">
        <v>494</v>
      </c>
      <c r="D48" s="44" t="str">
        <f t="shared" si="5"/>
        <v>千兆带外管理交换机-H3C S5554S-EI-D</v>
      </c>
      <c r="E48" s="44" t="str">
        <f t="shared" si="0"/>
        <v/>
      </c>
      <c r="F48" s="44" t="s">
        <v>469</v>
      </c>
      <c r="G48" s="179" t="s">
        <v>495</v>
      </c>
      <c r="H48" s="184" t="s">
        <v>320</v>
      </c>
      <c r="I48" s="179" t="s">
        <v>496</v>
      </c>
      <c r="J48" s="58" t="s">
        <v>322</v>
      </c>
      <c r="K48" s="190" t="s">
        <v>321</v>
      </c>
      <c r="L48" s="59" t="str">
        <f t="shared" si="1"/>
        <v>42</v>
      </c>
      <c r="M48" s="59" t="str">
        <f t="shared" si="6"/>
        <v>HH03列09A</v>
      </c>
      <c r="N48" s="59" t="str">
        <f t="shared" si="2"/>
        <v>01</v>
      </c>
      <c r="O48" s="59" t="str">
        <f t="shared" si="3"/>
        <v>101</v>
      </c>
      <c r="P48" s="59" t="str">
        <f t="shared" si="4"/>
        <v>MSW</v>
      </c>
      <c r="Q48" s="45" t="s">
        <v>472</v>
      </c>
      <c r="R48" s="48"/>
    </row>
    <row r="49" spans="1:18" s="51" customFormat="1" ht="18" customHeight="1">
      <c r="A49" s="56">
        <v>48</v>
      </c>
      <c r="B49" s="179" t="s">
        <v>497</v>
      </c>
      <c r="C49" s="179" t="s">
        <v>498</v>
      </c>
      <c r="D49" s="44" t="str">
        <f t="shared" si="5"/>
        <v>串口交换机-华讯ACS8000</v>
      </c>
      <c r="E49" s="44" t="str">
        <f t="shared" si="0"/>
        <v/>
      </c>
      <c r="F49" s="44" t="s">
        <v>499</v>
      </c>
      <c r="G49" s="189" t="s">
        <v>500</v>
      </c>
      <c r="H49" s="184" t="s">
        <v>320</v>
      </c>
      <c r="I49" s="179" t="s">
        <v>501</v>
      </c>
      <c r="J49" s="58" t="s">
        <v>322</v>
      </c>
      <c r="K49" s="190" t="s">
        <v>321</v>
      </c>
      <c r="L49" s="59" t="str">
        <f t="shared" si="1"/>
        <v>39</v>
      </c>
      <c r="M49" s="59" t="str">
        <f t="shared" si="6"/>
        <v>HH01列03A</v>
      </c>
      <c r="N49" s="59" t="str">
        <f t="shared" si="2"/>
        <v>01</v>
      </c>
      <c r="O49" s="59" t="str">
        <f t="shared" si="3"/>
        <v>101</v>
      </c>
      <c r="P49" s="59" t="str">
        <f t="shared" si="4"/>
        <v>SSW</v>
      </c>
      <c r="Q49" s="45" t="s">
        <v>472</v>
      </c>
      <c r="R49" s="48"/>
    </row>
    <row r="50" spans="1:18" s="51" customFormat="1" ht="18" customHeight="1">
      <c r="A50" s="56">
        <v>49</v>
      </c>
      <c r="B50" s="179" t="s">
        <v>502</v>
      </c>
      <c r="C50" s="179" t="s">
        <v>503</v>
      </c>
      <c r="D50" s="44" t="str">
        <f t="shared" si="5"/>
        <v>串口交换机-华讯ACS8000</v>
      </c>
      <c r="E50" s="44" t="str">
        <f t="shared" si="0"/>
        <v/>
      </c>
      <c r="F50" s="44" t="s">
        <v>499</v>
      </c>
      <c r="G50" s="189" t="s">
        <v>500</v>
      </c>
      <c r="H50" s="184" t="s">
        <v>320</v>
      </c>
      <c r="I50" s="179" t="s">
        <v>504</v>
      </c>
      <c r="J50" s="58" t="s">
        <v>322</v>
      </c>
      <c r="K50" s="190" t="s">
        <v>321</v>
      </c>
      <c r="L50" s="59" t="str">
        <f t="shared" si="1"/>
        <v>45</v>
      </c>
      <c r="M50" s="59" t="str">
        <f t="shared" si="6"/>
        <v>HH02列06A</v>
      </c>
      <c r="N50" s="59" t="str">
        <f t="shared" si="2"/>
        <v>01</v>
      </c>
      <c r="O50" s="59" t="str">
        <f t="shared" si="3"/>
        <v>101</v>
      </c>
      <c r="P50" s="59" t="str">
        <f t="shared" si="4"/>
        <v>SSW</v>
      </c>
      <c r="Q50" s="45" t="s">
        <v>472</v>
      </c>
      <c r="R50" s="48"/>
    </row>
    <row r="51" spans="1:18" s="51" customFormat="1" ht="18" customHeight="1">
      <c r="A51" s="56">
        <v>50</v>
      </c>
      <c r="B51" s="179" t="s">
        <v>505</v>
      </c>
      <c r="C51" s="179" t="s">
        <v>506</v>
      </c>
      <c r="D51" s="44" t="str">
        <f t="shared" si="5"/>
        <v>串口交换机-华讯ACS8000</v>
      </c>
      <c r="E51" s="44" t="str">
        <f>_xlfn.IFS(Q51="独立","",Q51="M1",MID(C51,1,FIND("$",SUBSTITUTE(C51,"-","$",2)))&amp;MID(C51,FIND("%",SUBSTITUTE(C51,"-","%",2))+1,FIND("$",SUBSTITUTE(C51,"-","$",4))-1-FIND("%",SUBSTITUTE(C51,"-","%",2)))&amp;"_"&amp;MID(#REF!,FIND("%",SUBSTITUTE(#REF!,"-","%",2))+1,FIND("$",SUBSTITUTE(#REF!,"-","$",4))-1-FIND("%",SUBSTITUTE(#REF!,"-","%",2)))&amp;"-"&amp;MID(C51,FIND("$",SUBSTITUTE(C51,"-","$",4))+1,FIND("$",SUBSTITUTE(C51,"-","$",6))-FIND("$",SUBSTITUTE(C51,"-","$",4))-1)&amp;"-"&amp;Q51&amp;IF(RIGHT(C51,2)=RIGHT(#REF!,2),MID(C51,FIND("^",SUBSTITUTE(C51,"-","^",6)),LEN(C51)-FIND("^",SUBSTITUTE(C51,"-","^",5))+1),MID(C51,FIND("^",SUBSTITUTE(C51,"-","^",6)),LEN(C51)-FIND("^",SUBSTITUTE(C51,"-","^",5))+1)&amp;"_"&amp;RIGHT(#REF!,2)),Q51="M2",MID(C50,1,FIND("$",SUBSTITUTE(C50,"-","$",2)))&amp;MID(C50,FIND("%",SUBSTITUTE(C50,"-","%",2))+1,FIND("$",SUBSTITUTE(C50,"-","$",4))-1-FIND("%",SUBSTITUTE(C50,"-","%",2)))&amp;"_"&amp;MID(C51,FIND("%",SUBSTITUTE(C51,"-","%",2))+1,FIND("$",SUBSTITUTE(C51,"-","$",4))-1-FIND("%",SUBSTITUTE(C51,"-","%",2)))&amp;"-"&amp;MID(C50,FIND("$",SUBSTITUTE(C50,"-","$",4))+1,FIND("$",SUBSTITUTE(C50,"-","$",6))-FIND("$",SUBSTITUTE(C50,"-","$",4))-1)&amp;"-"&amp;Q51&amp;IF(RIGHT(C50,2)=RIGHT(C51,2),MID(C50,FIND("^",SUBSTITUTE(C50,"-","^",6)),LEN(C50)-FIND("^",SUBSTITUTE(C50,"-","^",5))+1),MID(C50,FIND("^",SUBSTITUTE(C50,"-","^",6)),LEN(C50)-FIND("^",SUBSTITUTE(C50,"-","^",5))+1)&amp;"_"&amp;RIGHT(C51,2)),Q51="H1",MID(C51,1,FIND("$",SUBSTITUTE(C51,"-","$",2)))&amp;MID(C51,FIND("%",SUBSTITUTE(C51,"-","%",2))+1,FIND("$",SUBSTITUTE(C51,"-","$",4))-1-FIND("%",SUBSTITUTE(C51,"-","%",2)))&amp;"_"&amp;MID(#REF!,FIND("%",SUBSTITUTE(#REF!,"-","%",2))+1,FIND("$",SUBSTITUTE(#REF!,"-","$",4))-1-FIND("%",SUBSTITUTE(#REF!,"-","%",2)))&amp;"-"&amp;MID(C51,FIND("$",SUBSTITUTE(C51,"-","$",4))+1,FIND("$",SUBSTITUTE(C51,"-","$",6))-FIND("$",SUBSTITUTE(C51,"-","$",4))-1)&amp;"-"&amp;Q51&amp;IF(RIGHT(C51,2)=RIGHT(#REF!,2),MID(C51,FIND("^",SUBSTITUTE(C51,"-","^",6)),LEN(C51)-FIND("^",SUBSTITUTE(C51,"-","^",5))+1),MID(C51,FIND("^",SUBSTITUTE(C51,"-","^",6)),LEN(C51)-FIND("^",SUBSTITUTE(C51,"-","^",5))+1)&amp;"_"&amp;RIGHT(#REF!,2)),Q51="H2",MID(C50,1,FIND("$",SUBSTITUTE(C50,"-","$",2)))&amp;MID(C50,FIND("%",SUBSTITUTE(C50,"-","%",2))+1,FIND("$",SUBSTITUTE(C50,"-","$",4))-1-FIND("%",SUBSTITUTE(C50,"-","%",2)))&amp;"_"&amp;MID(C51,FIND("%",SUBSTITUTE(C51,"-","%",2))+1,FIND("$",SUBSTITUTE(C51,"-","$",4))-1-FIND("%",SUBSTITUTE(C51,"-","%",2)))&amp;"-"&amp;MID(C50,FIND("$",SUBSTITUTE(C50,"-","$",4))+1,FIND("$",SUBSTITUTE(C50,"-","$",6))-FIND("$",SUBSTITUTE(C50,"-","$",4))-1)&amp;"-"&amp;Q51&amp;IF(RIGHT(C50,2)=RIGHT(C51,2),MID(C50,FIND("^",SUBSTITUTE(C50,"-","^",6)),LEN(C50)-FIND("^",SUBSTITUTE(C50,"-","^",5))+1),MID(C50,FIND("^",SUBSTITUTE(C50,"-","^",6)),LEN(C50)-FIND("^",SUBSTITUTE(C50,"-","^",5))+1)&amp;"_"&amp;RIGHT(C51,2)),Q51="堆叠1",MID(C51,1,FIND("$",SUBSTITUTE(C51,"-","$",2)))&amp;MID(C51,FIND("%",SUBSTITUTE(C51,"-","%",2))+1,FIND("$",SUBSTITUTE(C51,"-","$",4))-1-FIND("%",SUBSTITUTE(C51,"-","%",2)))&amp;"_"&amp;MID(#REF!,FIND("%",SUBSTITUTE(#REF!,"-","%",2))+1,FIND("$",SUBSTITUTE(#REF!,"-","$",4))-1-FIND("%",SUBSTITUTE(#REF!,"-","%",2)))&amp;"-"&amp;MID(C51,FIND("$",SUBSTITUTE(C51,"-","$",4))+1,FIND("$",SUBSTITUTE(C51,"-","$",6))-FIND("$",SUBSTITUTE(C51,"-","$",4))-1)&amp;IF(RIGHT(C51,2)=RIGHT(#REF!,2),MID(C51,FIND("^",SUBSTITUTE(C51,"-","^",6)),LEN(C51)-FIND("^",SUBSTITUTE(C51,"-","^",5))+1),MID(C51,FIND("^",SUBSTITUTE(C51,"-","^",6)),LEN(C51)-FIND("^",SUBSTITUTE(C51,"-","^",5))+1)&amp;"_"&amp;RIGHT(#REF!,2)),Q51="堆叠2",MID(C50,1,FIND("$",SUBSTITUTE(C50,"-","$",2)))&amp;MID(C50,FIND("%",SUBSTITUTE(C50,"-","%",2))+1,FIND("$",SUBSTITUTE(C50,"-","$",4))-1-FIND("%",SUBSTITUTE(C50,"-","%",2)))&amp;"_"&amp;MID(C51,FIND("%",SUBSTITUTE(C51,"-","%",2))+1,FIND("$",SUBSTITUTE(C51,"-","$",4))-1-FIND("%",SUBSTITUTE(C51,"-","%",2)))&amp;"-"&amp;MID(C50,FIND("$",SUBSTITUTE(C50,"-","$",4))+1,FIND("$",SUBSTITUTE(C50,"-","$",6))-FIND("$",SUBSTITUTE(C50,"-","$",4))-1)&amp;IF(RIGHT(C50,2)=RIGHT(C51,2),MID(C50,FIND("^",SUBSTITUTE(C50,"-","^",6)),LEN(C50)-FIND("^",SUBSTITUTE(C50,"-","^",5))+1),MID(C50,FIND("^",SUBSTITUTE(C50,"-","^",6)),LEN(C50)-FIND("^",SUBSTITUTE(C50,"-","^",5))+1)&amp;"_"&amp;RIGHT(C51,2)))</f>
        <v/>
      </c>
      <c r="F51" s="44" t="s">
        <v>499</v>
      </c>
      <c r="G51" s="189" t="s">
        <v>500</v>
      </c>
      <c r="H51" s="184" t="s">
        <v>320</v>
      </c>
      <c r="I51" s="179" t="s">
        <v>507</v>
      </c>
      <c r="J51" s="58" t="s">
        <v>322</v>
      </c>
      <c r="K51" s="190" t="s">
        <v>321</v>
      </c>
      <c r="L51" s="59" t="str">
        <f t="shared" si="1"/>
        <v>42</v>
      </c>
      <c r="M51" s="59" t="str">
        <f t="shared" si="6"/>
        <v>HH03列07A</v>
      </c>
      <c r="N51" s="59" t="str">
        <f t="shared" si="2"/>
        <v>01</v>
      </c>
      <c r="O51" s="59" t="str">
        <f t="shared" si="3"/>
        <v>101</v>
      </c>
      <c r="P51" s="59" t="str">
        <f t="shared" si="4"/>
        <v>SSW</v>
      </c>
      <c r="Q51" s="45" t="s">
        <v>472</v>
      </c>
      <c r="R51" s="48"/>
    </row>
  </sheetData>
  <phoneticPr fontId="45" type="noConversion"/>
  <conditionalFormatting sqref="G10">
    <cfRule type="duplicateValues" dxfId="9" priority="3"/>
  </conditionalFormatting>
  <conditionalFormatting sqref="G11">
    <cfRule type="duplicateValues" dxfId="8" priority="4"/>
  </conditionalFormatting>
  <conditionalFormatting sqref="G2:G3">
    <cfRule type="duplicateValues" dxfId="7" priority="6"/>
  </conditionalFormatting>
  <conditionalFormatting sqref="G4:G5">
    <cfRule type="duplicateValues" dxfId="6" priority="7"/>
  </conditionalFormatting>
  <conditionalFormatting sqref="G6:G7">
    <cfRule type="duplicateValues" dxfId="5" priority="8"/>
  </conditionalFormatting>
  <conditionalFormatting sqref="G8:G9">
    <cfRule type="duplicateValues" dxfId="4" priority="5"/>
  </conditionalFormatting>
  <conditionalFormatting sqref="G12:G38">
    <cfRule type="duplicateValues" dxfId="3" priority="2"/>
  </conditionalFormatting>
  <conditionalFormatting sqref="G40:G48">
    <cfRule type="duplicateValues" dxfId="2" priority="1"/>
  </conditionalFormatting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N231"/>
  <sheetViews>
    <sheetView workbookViewId="0">
      <selection activeCell="E9" sqref="E9"/>
    </sheetView>
  </sheetViews>
  <sheetFormatPr defaultColWidth="9.1640625" defaultRowHeight="15.75" customHeight="1" outlineLevelCol="1"/>
  <cols>
    <col min="1" max="1" width="3.58203125" style="30" customWidth="1"/>
    <col min="2" max="2" width="27.75" style="31" customWidth="1"/>
    <col min="3" max="3" width="35.58203125" style="30" customWidth="1"/>
    <col min="4" max="4" width="37" style="30" customWidth="1"/>
    <col min="5" max="5" width="20.75" style="32" customWidth="1"/>
    <col min="6" max="6" width="20.58203125" style="33" customWidth="1"/>
    <col min="7" max="7" width="10" style="34" customWidth="1" outlineLevel="1"/>
    <col min="8" max="8" width="12.4140625" style="34" customWidth="1" outlineLevel="1"/>
    <col min="9" max="9" width="15" style="34" customWidth="1" outlineLevel="1"/>
    <col min="10" max="10" width="14.58203125" style="34" customWidth="1" outlineLevel="1"/>
    <col min="11" max="11" width="7.75" style="36" customWidth="1"/>
    <col min="12" max="12" width="20.4140625" style="37" customWidth="1" outlineLevel="1"/>
    <col min="13" max="13" width="14.75" style="38" customWidth="1" outlineLevel="1"/>
    <col min="14" max="14" width="12.25" style="30" customWidth="1"/>
    <col min="15" max="15" width="10.4140625" style="34" customWidth="1"/>
    <col min="16" max="16" width="11.1640625" style="34" customWidth="1"/>
    <col min="17" max="17" width="16.1640625" style="34" customWidth="1"/>
    <col min="18" max="18" width="15.4140625" style="34" customWidth="1"/>
    <col min="19" max="19" width="6.75" style="34" customWidth="1"/>
    <col min="20" max="20" width="6.4140625" style="34" customWidth="1"/>
    <col min="21" max="21" width="7.75" style="34" customWidth="1"/>
    <col min="22" max="22" width="4" style="35" customWidth="1"/>
    <col min="23" max="23" width="5.58203125" style="34" customWidth="1"/>
    <col min="24" max="24" width="20" style="30" customWidth="1"/>
    <col min="25" max="25" width="11.58203125" style="30" customWidth="1"/>
    <col min="26" max="248" width="9" style="30" customWidth="1"/>
  </cols>
  <sheetData>
    <row r="1" spans="1:248" s="29" customFormat="1" ht="28">
      <c r="A1" s="39" t="s">
        <v>65</v>
      </c>
      <c r="B1" s="40" t="s">
        <v>508</v>
      </c>
      <c r="C1" s="40" t="s">
        <v>302</v>
      </c>
      <c r="D1" s="55" t="s">
        <v>509</v>
      </c>
      <c r="E1" s="40" t="s">
        <v>305</v>
      </c>
      <c r="F1" s="41" t="s">
        <v>510</v>
      </c>
      <c r="G1" s="122" t="s">
        <v>511</v>
      </c>
      <c r="H1" s="122" t="s">
        <v>512</v>
      </c>
      <c r="I1" s="122" t="s">
        <v>513</v>
      </c>
      <c r="J1" s="122" t="s">
        <v>514</v>
      </c>
      <c r="K1" s="41" t="s">
        <v>307</v>
      </c>
      <c r="L1" s="41" t="s">
        <v>308</v>
      </c>
      <c r="M1" s="41" t="s">
        <v>309</v>
      </c>
      <c r="N1" s="41" t="s">
        <v>515</v>
      </c>
      <c r="O1" s="46" t="s">
        <v>516</v>
      </c>
      <c r="P1" s="46" t="s">
        <v>517</v>
      </c>
      <c r="Q1" s="41" t="s">
        <v>518</v>
      </c>
      <c r="R1" s="41" t="s">
        <v>519</v>
      </c>
      <c r="S1" s="46" t="s">
        <v>311</v>
      </c>
      <c r="T1" s="46" t="s">
        <v>312</v>
      </c>
      <c r="U1" s="46" t="s">
        <v>520</v>
      </c>
      <c r="V1" s="46" t="s">
        <v>49</v>
      </c>
      <c r="W1" s="46" t="s">
        <v>521</v>
      </c>
      <c r="X1" s="113" t="s">
        <v>316</v>
      </c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D1" s="110"/>
      <c r="CE1" s="110"/>
      <c r="CF1" s="110"/>
      <c r="CG1" s="110"/>
      <c r="CH1" s="110"/>
      <c r="CI1" s="110"/>
      <c r="CJ1" s="110"/>
      <c r="CK1" s="110"/>
      <c r="CL1" s="110"/>
      <c r="CM1" s="110"/>
      <c r="CN1" s="110"/>
      <c r="CO1" s="110"/>
      <c r="CP1" s="110"/>
      <c r="CQ1" s="110"/>
      <c r="CR1" s="110"/>
      <c r="CS1" s="110"/>
      <c r="CT1" s="110"/>
      <c r="CU1" s="110"/>
      <c r="CV1" s="110"/>
      <c r="CW1" s="110"/>
      <c r="CX1" s="110"/>
      <c r="CY1" s="110"/>
      <c r="CZ1" s="110"/>
      <c r="DA1" s="110"/>
      <c r="DB1" s="110"/>
      <c r="DC1" s="110"/>
      <c r="DD1" s="110"/>
      <c r="DE1" s="110"/>
      <c r="DF1" s="110"/>
      <c r="DG1" s="110"/>
      <c r="DH1" s="110"/>
      <c r="DI1" s="110"/>
      <c r="DJ1" s="110"/>
      <c r="DK1" s="110"/>
      <c r="DL1" s="110"/>
      <c r="DM1" s="110"/>
      <c r="DN1" s="110"/>
      <c r="DO1" s="110"/>
      <c r="DP1" s="110"/>
      <c r="DQ1" s="110"/>
      <c r="DR1" s="110"/>
      <c r="DS1" s="110"/>
      <c r="DT1" s="110"/>
      <c r="DU1" s="110"/>
      <c r="DV1" s="110"/>
      <c r="DW1" s="110"/>
      <c r="DX1" s="110"/>
      <c r="DY1" s="110"/>
      <c r="DZ1" s="110"/>
      <c r="EA1" s="110"/>
      <c r="EB1" s="110"/>
      <c r="EC1" s="110"/>
      <c r="ED1" s="110"/>
      <c r="EE1" s="110"/>
      <c r="EF1" s="110"/>
      <c r="EG1" s="110"/>
      <c r="EH1" s="110"/>
      <c r="EI1" s="110"/>
      <c r="EJ1" s="110"/>
      <c r="EK1" s="110"/>
      <c r="EL1" s="110"/>
      <c r="EM1" s="110"/>
      <c r="EN1" s="110"/>
      <c r="EO1" s="110"/>
      <c r="EP1" s="110"/>
      <c r="EQ1" s="110"/>
      <c r="ER1" s="110"/>
      <c r="ES1" s="110"/>
      <c r="ET1" s="110"/>
      <c r="EU1" s="110"/>
      <c r="EV1" s="110"/>
      <c r="EW1" s="110"/>
      <c r="EX1" s="110"/>
      <c r="EY1" s="110"/>
      <c r="EZ1" s="110"/>
      <c r="FA1" s="110"/>
      <c r="FB1" s="110"/>
      <c r="FC1" s="110"/>
      <c r="FD1" s="110"/>
      <c r="FE1" s="110"/>
      <c r="FF1" s="110"/>
      <c r="FG1" s="110"/>
      <c r="FH1" s="110"/>
      <c r="FI1" s="110"/>
      <c r="FJ1" s="110"/>
      <c r="FK1" s="110"/>
      <c r="FL1" s="110"/>
      <c r="FM1" s="110"/>
      <c r="FN1" s="110"/>
      <c r="FO1" s="110"/>
      <c r="FP1" s="110"/>
      <c r="FQ1" s="110"/>
      <c r="FR1" s="110"/>
      <c r="FS1" s="110"/>
      <c r="FT1" s="110"/>
      <c r="FU1" s="110"/>
      <c r="FV1" s="110"/>
      <c r="FW1" s="110"/>
      <c r="FX1" s="110"/>
      <c r="FY1" s="110"/>
      <c r="FZ1" s="110"/>
      <c r="GA1" s="110"/>
      <c r="GB1" s="110"/>
      <c r="GC1" s="110"/>
      <c r="GD1" s="110"/>
      <c r="GE1" s="110"/>
      <c r="GF1" s="110"/>
      <c r="GG1" s="110"/>
      <c r="GH1" s="110"/>
      <c r="GI1" s="110"/>
      <c r="GJ1" s="110"/>
      <c r="GK1" s="110"/>
      <c r="GL1" s="110"/>
      <c r="GM1" s="110"/>
      <c r="GN1" s="110"/>
      <c r="GO1" s="110"/>
      <c r="GP1" s="110"/>
      <c r="GQ1" s="110"/>
      <c r="GR1" s="110"/>
      <c r="GS1" s="110"/>
      <c r="GT1" s="110"/>
      <c r="GU1" s="110"/>
      <c r="GV1" s="110"/>
      <c r="GW1" s="110"/>
      <c r="GX1" s="110"/>
      <c r="GY1" s="110"/>
      <c r="GZ1" s="110"/>
      <c r="HA1" s="110"/>
      <c r="HB1" s="110"/>
      <c r="HC1" s="110"/>
      <c r="HD1" s="110"/>
      <c r="HE1" s="110"/>
      <c r="HF1" s="110"/>
      <c r="HG1" s="110"/>
      <c r="HH1" s="110"/>
      <c r="HI1" s="110"/>
      <c r="HJ1" s="110"/>
      <c r="HK1" s="110"/>
      <c r="HL1" s="110"/>
      <c r="HM1" s="110"/>
      <c r="HN1" s="110"/>
      <c r="HO1" s="110"/>
      <c r="HP1" s="110"/>
      <c r="HQ1" s="110"/>
      <c r="HR1" s="110"/>
      <c r="HS1" s="110"/>
      <c r="HT1" s="110"/>
      <c r="HU1" s="110"/>
      <c r="HV1" s="110"/>
      <c r="HW1" s="110"/>
      <c r="HX1" s="110"/>
      <c r="HY1" s="110"/>
      <c r="HZ1" s="110"/>
      <c r="IA1" s="110"/>
      <c r="IB1" s="110"/>
      <c r="IC1" s="110"/>
      <c r="ID1" s="110"/>
      <c r="IE1" s="110"/>
      <c r="IF1" s="110"/>
      <c r="IG1" s="110"/>
      <c r="IH1" s="110"/>
      <c r="II1" s="110"/>
      <c r="IJ1" s="110"/>
      <c r="IK1" s="110"/>
      <c r="IL1" s="110"/>
      <c r="IM1" s="110"/>
      <c r="IN1" s="110"/>
    </row>
    <row r="2" spans="1:248" s="8" customFormat="1" ht="18" customHeight="1">
      <c r="A2" s="42">
        <v>1</v>
      </c>
      <c r="B2" s="181" t="s">
        <v>522</v>
      </c>
      <c r="C2" s="180" t="s">
        <v>523</v>
      </c>
      <c r="D2" s="43" t="str">
        <f>IF(LEN(B2)-LEN(SUBSTITUTE(B2,"-",""))&lt;&gt;1,MID(B2,1,FIND("$",SUBSTITUTE(B2,"-","$",LEN(B2)-LEN(SUBSTITUTE(B2,"-",""))),1)-1),MID(B2,1,FIND("-",B2,1)-1))&amp;"-"&amp;E2&amp;IF(X2="","","-"&amp;X2)</f>
        <v>标准型存储服务器-H3C R4300G3-存储</v>
      </c>
      <c r="E2" s="183" t="s">
        <v>524</v>
      </c>
      <c r="F2" s="184" t="s">
        <v>525</v>
      </c>
      <c r="G2" s="191">
        <v>2110</v>
      </c>
      <c r="H2" s="183" t="s">
        <v>526</v>
      </c>
      <c r="I2" s="183" t="s">
        <v>322</v>
      </c>
      <c r="J2" s="183" t="s">
        <v>527</v>
      </c>
      <c r="K2" s="191">
        <v>2161</v>
      </c>
      <c r="L2" s="183" t="s">
        <v>528</v>
      </c>
      <c r="M2" s="183" t="s">
        <v>529</v>
      </c>
      <c r="N2" s="183" t="s">
        <v>530</v>
      </c>
      <c r="O2" s="42"/>
      <c r="P2" s="42"/>
      <c r="Q2" s="42" t="s">
        <v>531</v>
      </c>
      <c r="R2" s="42" t="s">
        <v>532</v>
      </c>
      <c r="S2" s="114" t="str">
        <f t="shared" ref="S2:S65" si="0">RIGHT(C2,2)</f>
        <v>09</v>
      </c>
      <c r="T2" s="114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HH列05</v>
      </c>
      <c r="U2" s="114" t="str">
        <f t="shared" ref="U2:U65" si="1">MID(C2,FIND("$",SUBSTITUTE(C2,"-","$",_xlfn.IFS(LEN(C2)-LEN(SUBSTITUTE(C2,"-",""))=7,7,LEN(C2)-LEN(SUBSTITUTE(C2,"-",""))=6,6,LEN(C2)-LEN(SUBSTITUTE(C2,"-",""))=5,5)))+1,2)</f>
        <v>04</v>
      </c>
      <c r="V2" s="114" t="str">
        <f>MID(C2,FIND("$",SUBSTITUTE(C2,"-","$",1))+1,FIND("$",SUBSTITUTE(C2,"-","$",1))-2)</f>
        <v>101</v>
      </c>
      <c r="W2" s="47"/>
      <c r="X2" s="114" t="s">
        <v>533</v>
      </c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</row>
    <row r="3" spans="1:248" s="8" customFormat="1" ht="18" customHeight="1">
      <c r="A3" s="42">
        <v>2</v>
      </c>
      <c r="B3" s="181" t="s">
        <v>534</v>
      </c>
      <c r="C3" s="180" t="s">
        <v>535</v>
      </c>
      <c r="D3" s="43" t="str">
        <f t="shared" ref="D3:D66" si="2">IF(LEN(B3)-LEN(SUBSTITUTE(B3,"-",""))&lt;&gt;1,MID(B3,1,FIND("$",SUBSTITUTE(B3,"-","$",LEN(B3)-LEN(SUBSTITUTE(B3,"-",""))),1)-1),MID(B3,1,FIND("-",B3,1)-1))&amp;"-"&amp;E3&amp;IF(X3="","","-"&amp;X3)</f>
        <v>标准型存储服务器-H3C R4300G3-存储</v>
      </c>
      <c r="E3" s="183" t="s">
        <v>91</v>
      </c>
      <c r="F3" s="184" t="s">
        <v>536</v>
      </c>
      <c r="G3" s="191">
        <v>2110</v>
      </c>
      <c r="H3" s="183" t="s">
        <v>537</v>
      </c>
      <c r="I3" s="183" t="s">
        <v>322</v>
      </c>
      <c r="J3" s="183" t="s">
        <v>527</v>
      </c>
      <c r="K3" s="191">
        <v>2161</v>
      </c>
      <c r="L3" s="183" t="s">
        <v>538</v>
      </c>
      <c r="M3" s="183" t="s">
        <v>529</v>
      </c>
      <c r="N3" s="183" t="s">
        <v>530</v>
      </c>
      <c r="O3" s="42"/>
      <c r="P3" s="42"/>
      <c r="Q3" s="42" t="s">
        <v>531</v>
      </c>
      <c r="R3" s="42" t="s">
        <v>532</v>
      </c>
      <c r="S3" s="114" t="str">
        <f t="shared" si="0"/>
        <v>14</v>
      </c>
      <c r="T3" s="114" t="str">
        <f t="shared" ref="T3:T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HH列05</v>
      </c>
      <c r="U3" s="114" t="str">
        <f t="shared" si="1"/>
        <v>04</v>
      </c>
      <c r="V3" s="114" t="str">
        <f t="shared" ref="V3:V49" si="4">MID(C3,FIND("$",SUBSTITUTE(C3,"-","$",1))+1,FIND("$",SUBSTITUTE(C3,"-","$",1))-2)</f>
        <v>101</v>
      </c>
      <c r="W3" s="47"/>
      <c r="X3" s="114" t="s">
        <v>533</v>
      </c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</row>
    <row r="4" spans="1:248" s="8" customFormat="1" ht="18" customHeight="1">
      <c r="A4" s="42">
        <v>3</v>
      </c>
      <c r="B4" s="181" t="s">
        <v>539</v>
      </c>
      <c r="C4" s="180" t="s">
        <v>540</v>
      </c>
      <c r="D4" s="43" t="str">
        <f t="shared" si="2"/>
        <v>标准型存储服务器-H3C R4300G3-存储</v>
      </c>
      <c r="E4" s="183" t="s">
        <v>91</v>
      </c>
      <c r="F4" s="184" t="s">
        <v>541</v>
      </c>
      <c r="G4" s="191">
        <v>2110</v>
      </c>
      <c r="H4" s="183" t="s">
        <v>542</v>
      </c>
      <c r="I4" s="183" t="s">
        <v>322</v>
      </c>
      <c r="J4" s="183" t="s">
        <v>527</v>
      </c>
      <c r="K4" s="191">
        <v>2161</v>
      </c>
      <c r="L4" s="183" t="s">
        <v>543</v>
      </c>
      <c r="M4" s="183" t="s">
        <v>529</v>
      </c>
      <c r="N4" s="183" t="s">
        <v>530</v>
      </c>
      <c r="O4" s="42"/>
      <c r="P4" s="42"/>
      <c r="Q4" s="42" t="s">
        <v>531</v>
      </c>
      <c r="R4" s="42" t="s">
        <v>532</v>
      </c>
      <c r="S4" s="114" t="str">
        <f t="shared" si="0"/>
        <v>19</v>
      </c>
      <c r="T4" s="114" t="str">
        <f t="shared" si="3"/>
        <v>HH列05</v>
      </c>
      <c r="U4" s="114" t="str">
        <f t="shared" si="1"/>
        <v>04</v>
      </c>
      <c r="V4" s="114" t="str">
        <f t="shared" si="4"/>
        <v>101</v>
      </c>
      <c r="W4" s="47"/>
      <c r="X4" s="114" t="s">
        <v>533</v>
      </c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  <c r="GL4" s="49"/>
      <c r="GM4" s="49"/>
      <c r="GN4" s="49"/>
      <c r="GO4" s="49"/>
      <c r="GP4" s="49"/>
      <c r="GQ4" s="49"/>
      <c r="GR4" s="49"/>
      <c r="GS4" s="49"/>
      <c r="GT4" s="49"/>
      <c r="GU4" s="49"/>
      <c r="GV4" s="49"/>
      <c r="GW4" s="49"/>
      <c r="GX4" s="49"/>
      <c r="GY4" s="49"/>
      <c r="GZ4" s="49"/>
      <c r="HA4" s="49"/>
      <c r="HB4" s="49"/>
      <c r="HC4" s="49"/>
      <c r="HD4" s="49"/>
      <c r="HE4" s="49"/>
      <c r="HF4" s="49"/>
      <c r="HG4" s="49"/>
      <c r="HH4" s="49"/>
      <c r="HI4" s="49"/>
      <c r="HJ4" s="49"/>
      <c r="HK4" s="49"/>
      <c r="HL4" s="49"/>
      <c r="HM4" s="49"/>
      <c r="HN4" s="49"/>
      <c r="HO4" s="49"/>
      <c r="HP4" s="49"/>
      <c r="HQ4" s="49"/>
      <c r="HR4" s="49"/>
      <c r="HS4" s="49"/>
      <c r="HT4" s="49"/>
      <c r="HU4" s="49"/>
      <c r="HV4" s="49"/>
      <c r="HW4" s="49"/>
      <c r="HX4" s="49"/>
      <c r="HY4" s="49"/>
      <c r="HZ4" s="49"/>
      <c r="IA4" s="49"/>
      <c r="IB4" s="49"/>
      <c r="IC4" s="49"/>
      <c r="ID4" s="49"/>
      <c r="IE4" s="49"/>
      <c r="IF4" s="49"/>
      <c r="IG4" s="49"/>
      <c r="IH4" s="49"/>
      <c r="II4" s="49"/>
      <c r="IJ4" s="49"/>
      <c r="IK4" s="49"/>
      <c r="IL4" s="49"/>
      <c r="IM4" s="49"/>
      <c r="IN4" s="49"/>
    </row>
    <row r="5" spans="1:248" s="8" customFormat="1" ht="18" customHeight="1">
      <c r="A5" s="42">
        <v>4</v>
      </c>
      <c r="B5" s="181" t="s">
        <v>544</v>
      </c>
      <c r="C5" s="180" t="s">
        <v>545</v>
      </c>
      <c r="D5" s="43" t="str">
        <f t="shared" si="2"/>
        <v>标准型存储服务器-H3C R4300G3-存储</v>
      </c>
      <c r="E5" s="183" t="s">
        <v>91</v>
      </c>
      <c r="F5" s="184" t="s">
        <v>546</v>
      </c>
      <c r="G5" s="191">
        <v>2110</v>
      </c>
      <c r="H5" s="183" t="s">
        <v>547</v>
      </c>
      <c r="I5" s="183" t="s">
        <v>322</v>
      </c>
      <c r="J5" s="183" t="s">
        <v>527</v>
      </c>
      <c r="K5" s="191">
        <v>2161</v>
      </c>
      <c r="L5" s="183" t="s">
        <v>548</v>
      </c>
      <c r="M5" s="183" t="s">
        <v>529</v>
      </c>
      <c r="N5" s="183" t="s">
        <v>530</v>
      </c>
      <c r="O5" s="42"/>
      <c r="P5" s="42"/>
      <c r="Q5" s="42" t="s">
        <v>531</v>
      </c>
      <c r="R5" s="42" t="s">
        <v>532</v>
      </c>
      <c r="S5" s="114" t="str">
        <f t="shared" si="0"/>
        <v>24</v>
      </c>
      <c r="T5" s="114" t="str">
        <f t="shared" si="3"/>
        <v>HH列05</v>
      </c>
      <c r="U5" s="114" t="str">
        <f t="shared" si="1"/>
        <v>04</v>
      </c>
      <c r="V5" s="114" t="str">
        <f t="shared" si="4"/>
        <v>101</v>
      </c>
      <c r="W5" s="47"/>
      <c r="X5" s="114" t="s">
        <v>533</v>
      </c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  <c r="GA5" s="49"/>
      <c r="GB5" s="49"/>
      <c r="GC5" s="49"/>
      <c r="GD5" s="49"/>
      <c r="GE5" s="49"/>
      <c r="GF5" s="49"/>
      <c r="GG5" s="49"/>
      <c r="GH5" s="49"/>
      <c r="GI5" s="49"/>
      <c r="GJ5" s="49"/>
      <c r="GK5" s="49"/>
      <c r="GL5" s="49"/>
      <c r="GM5" s="49"/>
      <c r="GN5" s="49"/>
      <c r="GO5" s="49"/>
      <c r="GP5" s="49"/>
      <c r="GQ5" s="49"/>
      <c r="GR5" s="49"/>
      <c r="GS5" s="49"/>
      <c r="GT5" s="49"/>
      <c r="GU5" s="49"/>
      <c r="GV5" s="49"/>
      <c r="GW5" s="49"/>
      <c r="GX5" s="49"/>
      <c r="GY5" s="49"/>
      <c r="GZ5" s="49"/>
      <c r="HA5" s="49"/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49"/>
      <c r="HM5" s="49"/>
      <c r="HN5" s="49"/>
      <c r="HO5" s="49"/>
      <c r="HP5" s="49"/>
      <c r="HQ5" s="49"/>
      <c r="HR5" s="49"/>
      <c r="HS5" s="49"/>
      <c r="HT5" s="49"/>
      <c r="HU5" s="49"/>
      <c r="HV5" s="49"/>
      <c r="HW5" s="49"/>
      <c r="HX5" s="49"/>
      <c r="HY5" s="49"/>
      <c r="HZ5" s="49"/>
      <c r="IA5" s="49"/>
      <c r="IB5" s="49"/>
      <c r="IC5" s="49"/>
      <c r="ID5" s="49"/>
      <c r="IE5" s="49"/>
      <c r="IF5" s="49"/>
      <c r="IG5" s="49"/>
      <c r="IH5" s="49"/>
      <c r="II5" s="49"/>
      <c r="IJ5" s="49"/>
      <c r="IK5" s="49"/>
      <c r="IL5" s="49"/>
      <c r="IM5" s="49"/>
      <c r="IN5" s="49"/>
    </row>
    <row r="6" spans="1:248" s="8" customFormat="1" ht="18" customHeight="1">
      <c r="A6" s="42">
        <v>5</v>
      </c>
      <c r="B6" s="181" t="s">
        <v>549</v>
      </c>
      <c r="C6" s="180" t="s">
        <v>550</v>
      </c>
      <c r="D6" s="43" t="str">
        <f t="shared" si="2"/>
        <v>标准型存储服务器-H3C R4300G3-存储</v>
      </c>
      <c r="E6" s="183" t="s">
        <v>91</v>
      </c>
      <c r="F6" s="184" t="s">
        <v>551</v>
      </c>
      <c r="G6" s="191">
        <v>2110</v>
      </c>
      <c r="H6" s="183" t="s">
        <v>552</v>
      </c>
      <c r="I6" s="183" t="s">
        <v>322</v>
      </c>
      <c r="J6" s="183" t="s">
        <v>527</v>
      </c>
      <c r="K6" s="191">
        <v>2161</v>
      </c>
      <c r="L6" s="183" t="s">
        <v>553</v>
      </c>
      <c r="M6" s="183" t="s">
        <v>529</v>
      </c>
      <c r="N6" s="183" t="s">
        <v>530</v>
      </c>
      <c r="O6" s="42"/>
      <c r="P6" s="42"/>
      <c r="Q6" s="42" t="s">
        <v>531</v>
      </c>
      <c r="R6" s="42" t="s">
        <v>532</v>
      </c>
      <c r="S6" s="114" t="str">
        <f t="shared" si="0"/>
        <v>03</v>
      </c>
      <c r="T6" s="114" t="str">
        <f t="shared" si="3"/>
        <v>HH列04</v>
      </c>
      <c r="U6" s="114" t="str">
        <f t="shared" si="1"/>
        <v>04</v>
      </c>
      <c r="V6" s="114" t="str">
        <f t="shared" si="4"/>
        <v>101</v>
      </c>
      <c r="W6" s="47"/>
      <c r="X6" s="114" t="s">
        <v>533</v>
      </c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49"/>
      <c r="DZ6" s="49"/>
      <c r="EA6" s="49"/>
      <c r="EB6" s="49"/>
      <c r="EC6" s="49"/>
      <c r="ED6" s="49"/>
      <c r="EE6" s="49"/>
      <c r="EF6" s="49"/>
      <c r="EG6" s="49"/>
      <c r="EH6" s="49"/>
      <c r="EI6" s="49"/>
      <c r="EJ6" s="49"/>
      <c r="EK6" s="49"/>
      <c r="EL6" s="49"/>
      <c r="EM6" s="49"/>
      <c r="EN6" s="49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49"/>
      <c r="GF6" s="49"/>
      <c r="GG6" s="49"/>
      <c r="GH6" s="49"/>
      <c r="GI6" s="49"/>
      <c r="GJ6" s="49"/>
      <c r="GK6" s="49"/>
      <c r="GL6" s="49"/>
      <c r="GM6" s="49"/>
      <c r="GN6" s="49"/>
      <c r="GO6" s="49"/>
      <c r="GP6" s="49"/>
      <c r="GQ6" s="49"/>
      <c r="GR6" s="49"/>
      <c r="GS6" s="49"/>
      <c r="GT6" s="49"/>
      <c r="GU6" s="49"/>
      <c r="GV6" s="49"/>
      <c r="GW6" s="49"/>
      <c r="GX6" s="49"/>
      <c r="GY6" s="49"/>
      <c r="GZ6" s="49"/>
      <c r="HA6" s="49"/>
      <c r="HB6" s="49"/>
      <c r="HC6" s="49"/>
      <c r="HD6" s="49"/>
      <c r="HE6" s="49"/>
      <c r="HF6" s="49"/>
      <c r="HG6" s="49"/>
      <c r="HH6" s="49"/>
      <c r="HI6" s="49"/>
      <c r="HJ6" s="49"/>
      <c r="HK6" s="49"/>
      <c r="HL6" s="49"/>
      <c r="HM6" s="49"/>
      <c r="HN6" s="49"/>
      <c r="HO6" s="49"/>
      <c r="HP6" s="49"/>
      <c r="HQ6" s="49"/>
      <c r="HR6" s="49"/>
      <c r="HS6" s="49"/>
      <c r="HT6" s="49"/>
      <c r="HU6" s="49"/>
      <c r="HV6" s="49"/>
      <c r="HW6" s="49"/>
      <c r="HX6" s="49"/>
      <c r="HY6" s="49"/>
      <c r="HZ6" s="49"/>
      <c r="IA6" s="49"/>
      <c r="IB6" s="49"/>
      <c r="IC6" s="49"/>
      <c r="ID6" s="49"/>
      <c r="IE6" s="49"/>
      <c r="IF6" s="49"/>
      <c r="IG6" s="49"/>
      <c r="IH6" s="49"/>
      <c r="II6" s="49"/>
      <c r="IJ6" s="49"/>
      <c r="IK6" s="49"/>
      <c r="IL6" s="49"/>
      <c r="IM6" s="49"/>
      <c r="IN6" s="49"/>
    </row>
    <row r="7" spans="1:248" s="8" customFormat="1" ht="18" customHeight="1">
      <c r="A7" s="42">
        <v>6</v>
      </c>
      <c r="B7" s="181" t="s">
        <v>554</v>
      </c>
      <c r="C7" s="180" t="s">
        <v>555</v>
      </c>
      <c r="D7" s="43" t="str">
        <f t="shared" si="2"/>
        <v>标准型存储服务器-H3C R4300G3-存储</v>
      </c>
      <c r="E7" s="183" t="s">
        <v>91</v>
      </c>
      <c r="F7" s="184" t="s">
        <v>556</v>
      </c>
      <c r="G7" s="191">
        <v>2110</v>
      </c>
      <c r="H7" s="183" t="s">
        <v>557</v>
      </c>
      <c r="I7" s="183" t="s">
        <v>322</v>
      </c>
      <c r="J7" s="183" t="s">
        <v>527</v>
      </c>
      <c r="K7" s="191">
        <v>2161</v>
      </c>
      <c r="L7" s="183" t="s">
        <v>558</v>
      </c>
      <c r="M7" s="183" t="s">
        <v>529</v>
      </c>
      <c r="N7" s="183" t="s">
        <v>530</v>
      </c>
      <c r="O7" s="42"/>
      <c r="P7" s="42"/>
      <c r="Q7" s="42" t="s">
        <v>531</v>
      </c>
      <c r="R7" s="42" t="s">
        <v>532</v>
      </c>
      <c r="S7" s="114" t="str">
        <f t="shared" si="0"/>
        <v>08</v>
      </c>
      <c r="T7" s="114" t="str">
        <f t="shared" si="3"/>
        <v>HH列04</v>
      </c>
      <c r="U7" s="114" t="str">
        <f t="shared" si="1"/>
        <v>04</v>
      </c>
      <c r="V7" s="114" t="str">
        <f t="shared" si="4"/>
        <v>101</v>
      </c>
      <c r="W7" s="47"/>
      <c r="X7" s="114" t="s">
        <v>533</v>
      </c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/>
      <c r="EC7" s="49"/>
      <c r="ED7" s="49"/>
      <c r="EE7" s="49"/>
      <c r="EF7" s="49"/>
      <c r="EG7" s="49"/>
      <c r="EH7" s="49"/>
      <c r="EI7" s="49"/>
      <c r="EJ7" s="49"/>
      <c r="EK7" s="49"/>
      <c r="EL7" s="49"/>
      <c r="EM7" s="49"/>
      <c r="EN7" s="49"/>
      <c r="EO7" s="49"/>
      <c r="EP7" s="49"/>
      <c r="EQ7" s="49"/>
      <c r="ER7" s="49"/>
      <c r="ES7" s="49"/>
      <c r="ET7" s="49"/>
      <c r="EU7" s="49"/>
      <c r="EV7" s="49"/>
      <c r="EW7" s="49"/>
      <c r="EX7" s="49"/>
      <c r="EY7" s="49"/>
      <c r="EZ7" s="49"/>
      <c r="FA7" s="49"/>
      <c r="FB7" s="49"/>
      <c r="FC7" s="49"/>
      <c r="FD7" s="49"/>
      <c r="FE7" s="49"/>
      <c r="FF7" s="49"/>
      <c r="FG7" s="49"/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  <c r="FT7" s="49"/>
      <c r="FU7" s="49"/>
      <c r="FV7" s="49"/>
      <c r="FW7" s="49"/>
      <c r="FX7" s="49"/>
      <c r="FY7" s="49"/>
      <c r="FZ7" s="49"/>
      <c r="GA7" s="49"/>
      <c r="GB7" s="49"/>
      <c r="GC7" s="49"/>
      <c r="GD7" s="49"/>
      <c r="GE7" s="49"/>
      <c r="GF7" s="49"/>
      <c r="GG7" s="49"/>
      <c r="GH7" s="49"/>
      <c r="GI7" s="49"/>
      <c r="GJ7" s="49"/>
      <c r="GK7" s="49"/>
      <c r="GL7" s="49"/>
      <c r="GM7" s="49"/>
      <c r="GN7" s="49"/>
      <c r="GO7" s="49"/>
      <c r="GP7" s="49"/>
      <c r="GQ7" s="49"/>
      <c r="GR7" s="49"/>
      <c r="GS7" s="49"/>
      <c r="GT7" s="49"/>
      <c r="GU7" s="49"/>
      <c r="GV7" s="49"/>
      <c r="GW7" s="49"/>
      <c r="GX7" s="49"/>
      <c r="GY7" s="49"/>
      <c r="GZ7" s="49"/>
      <c r="HA7" s="49"/>
      <c r="HB7" s="49"/>
      <c r="HC7" s="49"/>
      <c r="HD7" s="49"/>
      <c r="HE7" s="49"/>
      <c r="HF7" s="49"/>
      <c r="HG7" s="49"/>
      <c r="HH7" s="49"/>
      <c r="HI7" s="49"/>
      <c r="HJ7" s="49"/>
      <c r="HK7" s="49"/>
      <c r="HL7" s="49"/>
      <c r="HM7" s="49"/>
      <c r="HN7" s="49"/>
      <c r="HO7" s="49"/>
      <c r="HP7" s="49"/>
      <c r="HQ7" s="49"/>
      <c r="HR7" s="49"/>
      <c r="HS7" s="49"/>
      <c r="HT7" s="49"/>
      <c r="HU7" s="49"/>
      <c r="HV7" s="49"/>
      <c r="HW7" s="49"/>
      <c r="HX7" s="49"/>
      <c r="HY7" s="49"/>
      <c r="HZ7" s="49"/>
      <c r="IA7" s="49"/>
      <c r="IB7" s="49"/>
      <c r="IC7" s="49"/>
      <c r="ID7" s="49"/>
      <c r="IE7" s="49"/>
      <c r="IF7" s="49"/>
      <c r="IG7" s="49"/>
      <c r="IH7" s="49"/>
      <c r="II7" s="49"/>
      <c r="IJ7" s="49"/>
      <c r="IK7" s="49"/>
      <c r="IL7" s="49"/>
      <c r="IM7" s="49"/>
      <c r="IN7" s="49"/>
    </row>
    <row r="8" spans="1:248" s="8" customFormat="1" ht="18" customHeight="1">
      <c r="A8" s="42">
        <v>7</v>
      </c>
      <c r="B8" s="181" t="s">
        <v>559</v>
      </c>
      <c r="C8" s="180" t="s">
        <v>560</v>
      </c>
      <c r="D8" s="43" t="str">
        <f t="shared" si="2"/>
        <v>标准型存储服务器-H3C R4300G3-存储</v>
      </c>
      <c r="E8" s="183" t="s">
        <v>91</v>
      </c>
      <c r="F8" s="184" t="s">
        <v>561</v>
      </c>
      <c r="G8" s="191">
        <v>2110</v>
      </c>
      <c r="H8" s="183" t="s">
        <v>562</v>
      </c>
      <c r="I8" s="183" t="s">
        <v>322</v>
      </c>
      <c r="J8" s="183" t="s">
        <v>527</v>
      </c>
      <c r="K8" s="191">
        <v>2161</v>
      </c>
      <c r="L8" s="183" t="s">
        <v>563</v>
      </c>
      <c r="M8" s="183" t="s">
        <v>529</v>
      </c>
      <c r="N8" s="183" t="s">
        <v>530</v>
      </c>
      <c r="O8" s="42"/>
      <c r="P8" s="42"/>
      <c r="Q8" s="42" t="s">
        <v>531</v>
      </c>
      <c r="R8" s="42" t="s">
        <v>532</v>
      </c>
      <c r="S8" s="114" t="str">
        <f t="shared" si="0"/>
        <v>13</v>
      </c>
      <c r="T8" s="114" t="str">
        <f t="shared" si="3"/>
        <v>HH列04</v>
      </c>
      <c r="U8" s="114" t="str">
        <f t="shared" si="1"/>
        <v>04</v>
      </c>
      <c r="V8" s="114" t="str">
        <f t="shared" si="4"/>
        <v>101</v>
      </c>
      <c r="W8" s="47"/>
      <c r="X8" s="114" t="s">
        <v>533</v>
      </c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</row>
    <row r="9" spans="1:248" s="8" customFormat="1" ht="18" customHeight="1">
      <c r="A9" s="42">
        <v>8</v>
      </c>
      <c r="B9" s="181" t="s">
        <v>564</v>
      </c>
      <c r="C9" s="180" t="s">
        <v>565</v>
      </c>
      <c r="D9" s="43" t="str">
        <f t="shared" si="2"/>
        <v>标准型存储服务器-H3C R4300G3-存储</v>
      </c>
      <c r="E9" s="183" t="s">
        <v>91</v>
      </c>
      <c r="F9" s="184" t="s">
        <v>566</v>
      </c>
      <c r="G9" s="191">
        <v>2110</v>
      </c>
      <c r="H9" s="183" t="s">
        <v>567</v>
      </c>
      <c r="I9" s="183" t="s">
        <v>322</v>
      </c>
      <c r="J9" s="183" t="s">
        <v>527</v>
      </c>
      <c r="K9" s="191">
        <v>2161</v>
      </c>
      <c r="L9" s="183" t="s">
        <v>568</v>
      </c>
      <c r="M9" s="183" t="s">
        <v>529</v>
      </c>
      <c r="N9" s="183" t="s">
        <v>530</v>
      </c>
      <c r="O9" s="42"/>
      <c r="P9" s="42"/>
      <c r="Q9" s="42" t="s">
        <v>531</v>
      </c>
      <c r="R9" s="42" t="s">
        <v>532</v>
      </c>
      <c r="S9" s="114" t="str">
        <f t="shared" si="0"/>
        <v>18</v>
      </c>
      <c r="T9" s="114" t="str">
        <f t="shared" si="3"/>
        <v>HH列04</v>
      </c>
      <c r="U9" s="114" t="str">
        <f t="shared" si="1"/>
        <v>04</v>
      </c>
      <c r="V9" s="114" t="str">
        <f t="shared" si="4"/>
        <v>101</v>
      </c>
      <c r="W9" s="47"/>
      <c r="X9" s="114" t="s">
        <v>533</v>
      </c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</row>
    <row r="10" spans="1:248" s="8" customFormat="1" ht="18" customHeight="1">
      <c r="A10" s="42">
        <v>9</v>
      </c>
      <c r="B10" s="181" t="s">
        <v>569</v>
      </c>
      <c r="C10" s="180" t="s">
        <v>570</v>
      </c>
      <c r="D10" s="43" t="str">
        <f t="shared" si="2"/>
        <v>标准型存储服务器-H3C R4300G3-存储</v>
      </c>
      <c r="E10" s="183" t="s">
        <v>91</v>
      </c>
      <c r="F10" s="184" t="s">
        <v>571</v>
      </c>
      <c r="G10" s="191">
        <v>2110</v>
      </c>
      <c r="H10" s="183" t="s">
        <v>572</v>
      </c>
      <c r="I10" s="183" t="s">
        <v>322</v>
      </c>
      <c r="J10" s="183" t="s">
        <v>527</v>
      </c>
      <c r="K10" s="191">
        <v>2161</v>
      </c>
      <c r="L10" s="183" t="s">
        <v>573</v>
      </c>
      <c r="M10" s="183" t="s">
        <v>529</v>
      </c>
      <c r="N10" s="183" t="s">
        <v>530</v>
      </c>
      <c r="O10" s="42"/>
      <c r="P10" s="42"/>
      <c r="Q10" s="42" t="s">
        <v>531</v>
      </c>
      <c r="R10" s="42" t="s">
        <v>532</v>
      </c>
      <c r="S10" s="114" t="str">
        <f t="shared" si="0"/>
        <v>23</v>
      </c>
      <c r="T10" s="114" t="str">
        <f t="shared" si="3"/>
        <v>HH列04</v>
      </c>
      <c r="U10" s="114" t="str">
        <f t="shared" si="1"/>
        <v>04</v>
      </c>
      <c r="V10" s="114" t="str">
        <f t="shared" si="4"/>
        <v>101</v>
      </c>
      <c r="W10" s="47"/>
      <c r="X10" s="114" t="s">
        <v>533</v>
      </c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49"/>
      <c r="EA10" s="49"/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/>
      <c r="EM10" s="49"/>
      <c r="EN10" s="49"/>
      <c r="EO10" s="49"/>
      <c r="EP10" s="49"/>
      <c r="EQ10" s="49"/>
      <c r="ER10" s="49"/>
      <c r="ES10" s="49"/>
      <c r="ET10" s="49"/>
      <c r="EU10" s="49"/>
      <c r="EV10" s="49"/>
      <c r="EW10" s="49"/>
      <c r="EX10" s="49"/>
      <c r="EY10" s="49"/>
      <c r="EZ10" s="49"/>
      <c r="FA10" s="49"/>
      <c r="FB10" s="49"/>
      <c r="FC10" s="49"/>
      <c r="FD10" s="49"/>
      <c r="FE10" s="49"/>
      <c r="FF10" s="49"/>
      <c r="FG10" s="49"/>
      <c r="FH10" s="49"/>
      <c r="FI10" s="49"/>
      <c r="FJ10" s="49"/>
      <c r="FK10" s="49"/>
      <c r="FL10" s="49"/>
      <c r="FM10" s="49"/>
      <c r="FN10" s="49"/>
      <c r="FO10" s="49"/>
      <c r="FP10" s="49"/>
      <c r="FQ10" s="49"/>
      <c r="FR10" s="49"/>
      <c r="FS10" s="49"/>
      <c r="FT10" s="49"/>
      <c r="FU10" s="49"/>
      <c r="FV10" s="49"/>
      <c r="FW10" s="49"/>
      <c r="FX10" s="49"/>
      <c r="FY10" s="49"/>
      <c r="FZ10" s="49"/>
      <c r="GA10" s="49"/>
      <c r="GB10" s="49"/>
      <c r="GC10" s="49"/>
      <c r="GD10" s="49"/>
      <c r="GE10" s="49"/>
      <c r="GF10" s="49"/>
      <c r="GG10" s="49"/>
      <c r="GH10" s="49"/>
      <c r="GI10" s="49"/>
      <c r="GJ10" s="49"/>
      <c r="GK10" s="49"/>
      <c r="GL10" s="49"/>
      <c r="GM10" s="49"/>
      <c r="GN10" s="49"/>
      <c r="GO10" s="49"/>
      <c r="GP10" s="49"/>
      <c r="GQ10" s="49"/>
      <c r="GR10" s="49"/>
      <c r="GS10" s="49"/>
      <c r="GT10" s="49"/>
      <c r="GU10" s="49"/>
      <c r="GV10" s="49"/>
      <c r="GW10" s="49"/>
      <c r="GX10" s="49"/>
      <c r="GY10" s="49"/>
      <c r="GZ10" s="49"/>
      <c r="HA10" s="49"/>
      <c r="HB10" s="49"/>
      <c r="HC10" s="49"/>
      <c r="HD10" s="49"/>
      <c r="HE10" s="49"/>
      <c r="HF10" s="49"/>
      <c r="HG10" s="49"/>
      <c r="HH10" s="49"/>
      <c r="HI10" s="49"/>
      <c r="HJ10" s="49"/>
      <c r="HK10" s="49"/>
      <c r="HL10" s="49"/>
      <c r="HM10" s="49"/>
      <c r="HN10" s="49"/>
      <c r="HO10" s="49"/>
      <c r="HP10" s="49"/>
      <c r="HQ10" s="49"/>
      <c r="HR10" s="49"/>
      <c r="HS10" s="49"/>
      <c r="HT10" s="49"/>
      <c r="HU10" s="49"/>
      <c r="HV10" s="49"/>
      <c r="HW10" s="49"/>
      <c r="HX10" s="49"/>
      <c r="HY10" s="49"/>
      <c r="HZ10" s="49"/>
      <c r="IA10" s="49"/>
      <c r="IB10" s="49"/>
      <c r="IC10" s="49"/>
      <c r="ID10" s="49"/>
      <c r="IE10" s="49"/>
      <c r="IF10" s="49"/>
      <c r="IG10" s="49"/>
      <c r="IH10" s="49"/>
      <c r="II10" s="49"/>
      <c r="IJ10" s="49"/>
      <c r="IK10" s="49"/>
      <c r="IL10" s="49"/>
      <c r="IM10" s="49"/>
      <c r="IN10" s="49"/>
    </row>
    <row r="11" spans="1:248" s="8" customFormat="1" ht="18" customHeight="1">
      <c r="A11" s="42">
        <v>10</v>
      </c>
      <c r="B11" s="181" t="s">
        <v>574</v>
      </c>
      <c r="C11" s="180" t="s">
        <v>575</v>
      </c>
      <c r="D11" s="43" t="str">
        <f t="shared" si="2"/>
        <v>标准型存储服务器-H3C R4300G3-存储</v>
      </c>
      <c r="E11" s="183" t="s">
        <v>91</v>
      </c>
      <c r="F11" s="184" t="s">
        <v>576</v>
      </c>
      <c r="G11" s="191">
        <v>2110</v>
      </c>
      <c r="H11" s="183" t="s">
        <v>577</v>
      </c>
      <c r="I11" s="183" t="s">
        <v>322</v>
      </c>
      <c r="J11" s="183" t="s">
        <v>527</v>
      </c>
      <c r="K11" s="191">
        <v>2161</v>
      </c>
      <c r="L11" s="183" t="s">
        <v>578</v>
      </c>
      <c r="M11" s="183" t="s">
        <v>529</v>
      </c>
      <c r="N11" s="183" t="s">
        <v>530</v>
      </c>
      <c r="O11" s="42"/>
      <c r="P11" s="42"/>
      <c r="Q11" s="42" t="s">
        <v>531</v>
      </c>
      <c r="R11" s="42" t="s">
        <v>532</v>
      </c>
      <c r="S11" s="114" t="str">
        <f t="shared" si="0"/>
        <v>28</v>
      </c>
      <c r="T11" s="114" t="str">
        <f t="shared" si="3"/>
        <v>HH列04</v>
      </c>
      <c r="U11" s="114" t="str">
        <f t="shared" si="1"/>
        <v>04</v>
      </c>
      <c r="V11" s="114" t="str">
        <f t="shared" si="4"/>
        <v>101</v>
      </c>
      <c r="W11" s="47"/>
      <c r="X11" s="114" t="s">
        <v>533</v>
      </c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49"/>
      <c r="ET11" s="49"/>
      <c r="EU11" s="49"/>
      <c r="EV11" s="49"/>
      <c r="EW11" s="49"/>
      <c r="EX11" s="49"/>
      <c r="EY11" s="49"/>
      <c r="EZ11" s="49"/>
      <c r="FA11" s="49"/>
      <c r="FB11" s="49"/>
      <c r="FC11" s="49"/>
      <c r="FD11" s="49"/>
      <c r="FE11" s="49"/>
      <c r="FF11" s="49"/>
      <c r="FG11" s="49"/>
      <c r="FH11" s="49"/>
      <c r="FI11" s="49"/>
      <c r="FJ11" s="49"/>
      <c r="FK11" s="49"/>
      <c r="FL11" s="49"/>
      <c r="FM11" s="49"/>
      <c r="FN11" s="49"/>
      <c r="FO11" s="49"/>
      <c r="FP11" s="49"/>
      <c r="FQ11" s="49"/>
      <c r="FR11" s="49"/>
      <c r="FS11" s="49"/>
      <c r="FT11" s="49"/>
      <c r="FU11" s="49"/>
      <c r="FV11" s="49"/>
      <c r="FW11" s="49"/>
      <c r="FX11" s="49"/>
      <c r="FY11" s="49"/>
      <c r="FZ11" s="49"/>
      <c r="GA11" s="49"/>
      <c r="GB11" s="49"/>
      <c r="GC11" s="49"/>
      <c r="GD11" s="49"/>
      <c r="GE11" s="49"/>
      <c r="GF11" s="49"/>
      <c r="GG11" s="49"/>
      <c r="GH11" s="49"/>
      <c r="GI11" s="49"/>
      <c r="GJ11" s="49"/>
      <c r="GK11" s="49"/>
      <c r="GL11" s="49"/>
      <c r="GM11" s="49"/>
      <c r="GN11" s="49"/>
      <c r="GO11" s="49"/>
      <c r="GP11" s="49"/>
      <c r="GQ11" s="49"/>
      <c r="GR11" s="49"/>
      <c r="GS11" s="49"/>
      <c r="GT11" s="49"/>
      <c r="GU11" s="49"/>
      <c r="GV11" s="49"/>
      <c r="GW11" s="49"/>
      <c r="GX11" s="49"/>
      <c r="GY11" s="49"/>
      <c r="GZ11" s="49"/>
      <c r="HA11" s="49"/>
      <c r="HB11" s="49"/>
      <c r="HC11" s="49"/>
      <c r="HD11" s="49"/>
      <c r="HE11" s="49"/>
      <c r="HF11" s="49"/>
      <c r="HG11" s="49"/>
      <c r="HH11" s="49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</row>
    <row r="12" spans="1:248" s="8" customFormat="1" ht="18" customHeight="1">
      <c r="A12" s="42">
        <v>11</v>
      </c>
      <c r="B12" s="181" t="s">
        <v>579</v>
      </c>
      <c r="C12" s="180" t="s">
        <v>580</v>
      </c>
      <c r="D12" s="43" t="str">
        <f t="shared" si="2"/>
        <v>标准型存储服务器-H3C R4300G3-存储</v>
      </c>
      <c r="E12" s="183" t="s">
        <v>91</v>
      </c>
      <c r="F12" s="184" t="s">
        <v>581</v>
      </c>
      <c r="G12" s="191">
        <v>2110</v>
      </c>
      <c r="H12" s="183" t="s">
        <v>582</v>
      </c>
      <c r="I12" s="183" t="s">
        <v>322</v>
      </c>
      <c r="J12" s="183" t="s">
        <v>527</v>
      </c>
      <c r="K12" s="191">
        <v>2161</v>
      </c>
      <c r="L12" s="183" t="s">
        <v>583</v>
      </c>
      <c r="M12" s="183" t="s">
        <v>529</v>
      </c>
      <c r="N12" s="183" t="s">
        <v>530</v>
      </c>
      <c r="O12" s="42"/>
      <c r="P12" s="42"/>
      <c r="Q12" s="42" t="s">
        <v>531</v>
      </c>
      <c r="R12" s="42" t="s">
        <v>532</v>
      </c>
      <c r="S12" s="114" t="str">
        <f t="shared" si="0"/>
        <v>03</v>
      </c>
      <c r="T12" s="114" t="str">
        <f t="shared" si="3"/>
        <v>HH列03</v>
      </c>
      <c r="U12" s="114" t="str">
        <f t="shared" si="1"/>
        <v>04</v>
      </c>
      <c r="V12" s="114" t="str">
        <f t="shared" si="4"/>
        <v>101</v>
      </c>
      <c r="W12" s="47"/>
      <c r="X12" s="114" t="s">
        <v>533</v>
      </c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</row>
    <row r="13" spans="1:248" s="8" customFormat="1" ht="18" customHeight="1">
      <c r="A13" s="42">
        <v>12</v>
      </c>
      <c r="B13" s="181" t="s">
        <v>584</v>
      </c>
      <c r="C13" s="180" t="s">
        <v>585</v>
      </c>
      <c r="D13" s="43" t="str">
        <f t="shared" si="2"/>
        <v>标准型存储服务器-H3C R4300G3-存储</v>
      </c>
      <c r="E13" s="183" t="s">
        <v>91</v>
      </c>
      <c r="F13" s="184" t="s">
        <v>586</v>
      </c>
      <c r="G13" s="191">
        <v>2110</v>
      </c>
      <c r="H13" s="183" t="s">
        <v>587</v>
      </c>
      <c r="I13" s="183" t="s">
        <v>322</v>
      </c>
      <c r="J13" s="183" t="s">
        <v>527</v>
      </c>
      <c r="K13" s="191">
        <v>2161</v>
      </c>
      <c r="L13" s="183" t="s">
        <v>588</v>
      </c>
      <c r="M13" s="183" t="s">
        <v>529</v>
      </c>
      <c r="N13" s="183" t="s">
        <v>530</v>
      </c>
      <c r="O13" s="42"/>
      <c r="P13" s="42"/>
      <c r="Q13" s="42" t="s">
        <v>531</v>
      </c>
      <c r="R13" s="42" t="s">
        <v>532</v>
      </c>
      <c r="S13" s="114" t="str">
        <f t="shared" si="0"/>
        <v>08</v>
      </c>
      <c r="T13" s="114" t="str">
        <f t="shared" si="3"/>
        <v>HH列03</v>
      </c>
      <c r="U13" s="114" t="str">
        <f t="shared" si="1"/>
        <v>04</v>
      </c>
      <c r="V13" s="114" t="str">
        <f t="shared" si="4"/>
        <v>101</v>
      </c>
      <c r="W13" s="47"/>
      <c r="X13" s="114" t="s">
        <v>533</v>
      </c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</row>
    <row r="14" spans="1:248" s="8" customFormat="1" ht="18" customHeight="1">
      <c r="A14" s="42">
        <v>13</v>
      </c>
      <c r="B14" s="181" t="s">
        <v>589</v>
      </c>
      <c r="C14" s="180" t="s">
        <v>590</v>
      </c>
      <c r="D14" s="43" t="str">
        <f t="shared" si="2"/>
        <v>标准型存储服务器-H3C R4300G3-存储</v>
      </c>
      <c r="E14" s="183" t="s">
        <v>91</v>
      </c>
      <c r="F14" s="184" t="s">
        <v>591</v>
      </c>
      <c r="G14" s="191">
        <v>2110</v>
      </c>
      <c r="H14" s="183" t="s">
        <v>592</v>
      </c>
      <c r="I14" s="183" t="s">
        <v>322</v>
      </c>
      <c r="J14" s="183" t="s">
        <v>527</v>
      </c>
      <c r="K14" s="191">
        <v>2161</v>
      </c>
      <c r="L14" s="183" t="s">
        <v>593</v>
      </c>
      <c r="M14" s="183" t="s">
        <v>529</v>
      </c>
      <c r="N14" s="183" t="s">
        <v>530</v>
      </c>
      <c r="O14" s="42"/>
      <c r="P14" s="42"/>
      <c r="Q14" s="42" t="s">
        <v>531</v>
      </c>
      <c r="R14" s="42" t="s">
        <v>532</v>
      </c>
      <c r="S14" s="114" t="str">
        <f t="shared" si="0"/>
        <v>13</v>
      </c>
      <c r="T14" s="114" t="str">
        <f t="shared" si="3"/>
        <v>HH列03</v>
      </c>
      <c r="U14" s="114" t="str">
        <f t="shared" si="1"/>
        <v>04</v>
      </c>
      <c r="V14" s="114" t="str">
        <f t="shared" si="4"/>
        <v>101</v>
      </c>
      <c r="W14" s="47"/>
      <c r="X14" s="114" t="s">
        <v>533</v>
      </c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/>
      <c r="EM14" s="49"/>
      <c r="EN14" s="49"/>
      <c r="EO14" s="49"/>
      <c r="EP14" s="49"/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  <c r="FB14" s="49"/>
      <c r="FC14" s="49"/>
      <c r="FD14" s="49"/>
      <c r="FE14" s="49"/>
      <c r="FF14" s="49"/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  <c r="FT14" s="49"/>
      <c r="FU14" s="49"/>
      <c r="FV14" s="49"/>
      <c r="FW14" s="49"/>
      <c r="FX14" s="49"/>
      <c r="FY14" s="49"/>
      <c r="FZ14" s="49"/>
      <c r="GA14" s="49"/>
      <c r="GB14" s="49"/>
      <c r="GC14" s="49"/>
      <c r="GD14" s="49"/>
      <c r="GE14" s="49"/>
      <c r="GF14" s="49"/>
      <c r="GG14" s="49"/>
      <c r="GH14" s="49"/>
      <c r="GI14" s="49"/>
      <c r="GJ14" s="49"/>
      <c r="GK14" s="49"/>
      <c r="GL14" s="49"/>
      <c r="GM14" s="49"/>
      <c r="GN14" s="49"/>
      <c r="GO14" s="49"/>
      <c r="GP14" s="49"/>
      <c r="GQ14" s="49"/>
      <c r="GR14" s="49"/>
      <c r="GS14" s="49"/>
      <c r="GT14" s="49"/>
      <c r="GU14" s="49"/>
      <c r="GV14" s="49"/>
      <c r="GW14" s="49"/>
      <c r="GX14" s="49"/>
      <c r="GY14" s="49"/>
      <c r="GZ14" s="49"/>
      <c r="HA14" s="49"/>
      <c r="HB14" s="49"/>
      <c r="HC14" s="49"/>
      <c r="HD14" s="49"/>
      <c r="HE14" s="49"/>
      <c r="HF14" s="49"/>
      <c r="HG14" s="49"/>
      <c r="HH14" s="49"/>
      <c r="HI14" s="49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</row>
    <row r="15" spans="1:248" s="8" customFormat="1" ht="18" customHeight="1">
      <c r="A15" s="42">
        <v>14</v>
      </c>
      <c r="B15" s="181" t="s">
        <v>594</v>
      </c>
      <c r="C15" s="180" t="s">
        <v>595</v>
      </c>
      <c r="D15" s="43" t="str">
        <f t="shared" si="2"/>
        <v>标准型存储服务器-H3C R4300G3-存储</v>
      </c>
      <c r="E15" s="183" t="s">
        <v>91</v>
      </c>
      <c r="F15" s="184" t="s">
        <v>596</v>
      </c>
      <c r="G15" s="191">
        <v>2110</v>
      </c>
      <c r="H15" s="183" t="s">
        <v>597</v>
      </c>
      <c r="I15" s="183" t="s">
        <v>322</v>
      </c>
      <c r="J15" s="183" t="s">
        <v>527</v>
      </c>
      <c r="K15" s="191">
        <v>2161</v>
      </c>
      <c r="L15" s="183" t="s">
        <v>598</v>
      </c>
      <c r="M15" s="183" t="s">
        <v>529</v>
      </c>
      <c r="N15" s="183" t="s">
        <v>530</v>
      </c>
      <c r="O15" s="42"/>
      <c r="P15" s="42"/>
      <c r="Q15" s="42" t="s">
        <v>531</v>
      </c>
      <c r="R15" s="42" t="s">
        <v>532</v>
      </c>
      <c r="S15" s="114" t="str">
        <f t="shared" si="0"/>
        <v>18</v>
      </c>
      <c r="T15" s="114" t="str">
        <f t="shared" si="3"/>
        <v>HH列03</v>
      </c>
      <c r="U15" s="114" t="str">
        <f t="shared" si="1"/>
        <v>04</v>
      </c>
      <c r="V15" s="114" t="str">
        <f t="shared" si="4"/>
        <v>101</v>
      </c>
      <c r="W15" s="47"/>
      <c r="X15" s="114" t="s">
        <v>533</v>
      </c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</row>
    <row r="16" spans="1:248" s="8" customFormat="1" ht="18" customHeight="1">
      <c r="A16" s="42">
        <v>15</v>
      </c>
      <c r="B16" s="181" t="s">
        <v>599</v>
      </c>
      <c r="C16" s="180" t="s">
        <v>600</v>
      </c>
      <c r="D16" s="43" t="str">
        <f t="shared" si="2"/>
        <v>标准型存储服务器-H3C R4300G3-存储</v>
      </c>
      <c r="E16" s="183" t="s">
        <v>91</v>
      </c>
      <c r="F16" s="184" t="s">
        <v>601</v>
      </c>
      <c r="G16" s="191">
        <v>2110</v>
      </c>
      <c r="H16" s="183" t="s">
        <v>602</v>
      </c>
      <c r="I16" s="183" t="s">
        <v>322</v>
      </c>
      <c r="J16" s="183" t="s">
        <v>527</v>
      </c>
      <c r="K16" s="191">
        <v>2161</v>
      </c>
      <c r="L16" s="183" t="s">
        <v>603</v>
      </c>
      <c r="M16" s="183" t="s">
        <v>529</v>
      </c>
      <c r="N16" s="183" t="s">
        <v>530</v>
      </c>
      <c r="O16" s="42"/>
      <c r="P16" s="42"/>
      <c r="Q16" s="42" t="s">
        <v>531</v>
      </c>
      <c r="R16" s="42" t="s">
        <v>532</v>
      </c>
      <c r="S16" s="114" t="str">
        <f t="shared" si="0"/>
        <v>23</v>
      </c>
      <c r="T16" s="114" t="str">
        <f t="shared" si="3"/>
        <v>HH列03</v>
      </c>
      <c r="U16" s="114" t="str">
        <f t="shared" si="1"/>
        <v>04</v>
      </c>
      <c r="V16" s="114" t="str">
        <f t="shared" si="4"/>
        <v>101</v>
      </c>
      <c r="W16" s="47"/>
      <c r="X16" s="114" t="s">
        <v>533</v>
      </c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  <c r="EO16" s="49"/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49"/>
      <c r="FF16" s="49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/>
      <c r="FY16" s="49"/>
      <c r="FZ16" s="49"/>
      <c r="GA16" s="49"/>
      <c r="GB16" s="49"/>
      <c r="GC16" s="49"/>
      <c r="GD16" s="49"/>
      <c r="GE16" s="49"/>
      <c r="GF16" s="49"/>
      <c r="GG16" s="49"/>
      <c r="GH16" s="49"/>
      <c r="GI16" s="49"/>
      <c r="GJ16" s="49"/>
      <c r="GK16" s="49"/>
      <c r="GL16" s="49"/>
      <c r="GM16" s="49"/>
      <c r="GN16" s="49"/>
      <c r="GO16" s="49"/>
      <c r="GP16" s="49"/>
      <c r="GQ16" s="49"/>
      <c r="GR16" s="49"/>
      <c r="GS16" s="49"/>
      <c r="GT16" s="49"/>
      <c r="GU16" s="49"/>
      <c r="GV16" s="49"/>
      <c r="GW16" s="49"/>
      <c r="GX16" s="49"/>
      <c r="GY16" s="49"/>
      <c r="GZ16" s="49"/>
      <c r="HA16" s="49"/>
      <c r="HB16" s="49"/>
      <c r="HC16" s="49"/>
      <c r="HD16" s="49"/>
      <c r="HE16" s="49"/>
      <c r="HF16" s="49"/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/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</row>
    <row r="17" spans="1:248" s="8" customFormat="1" ht="18" customHeight="1">
      <c r="A17" s="42">
        <v>16</v>
      </c>
      <c r="B17" s="181" t="s">
        <v>604</v>
      </c>
      <c r="C17" s="180" t="s">
        <v>605</v>
      </c>
      <c r="D17" s="43" t="str">
        <f t="shared" si="2"/>
        <v>标准型存储服务器-H3C R4300G3-存储</v>
      </c>
      <c r="E17" s="183" t="s">
        <v>91</v>
      </c>
      <c r="F17" s="184" t="s">
        <v>606</v>
      </c>
      <c r="G17" s="191">
        <v>2110</v>
      </c>
      <c r="H17" s="183" t="s">
        <v>607</v>
      </c>
      <c r="I17" s="183" t="s">
        <v>322</v>
      </c>
      <c r="J17" s="183" t="s">
        <v>527</v>
      </c>
      <c r="K17" s="191">
        <v>2161</v>
      </c>
      <c r="L17" s="183" t="s">
        <v>608</v>
      </c>
      <c r="M17" s="183" t="s">
        <v>529</v>
      </c>
      <c r="N17" s="183" t="s">
        <v>530</v>
      </c>
      <c r="O17" s="42"/>
      <c r="P17" s="42"/>
      <c r="Q17" s="42" t="s">
        <v>531</v>
      </c>
      <c r="R17" s="42" t="s">
        <v>532</v>
      </c>
      <c r="S17" s="114" t="str">
        <f t="shared" si="0"/>
        <v>28</v>
      </c>
      <c r="T17" s="114" t="str">
        <f t="shared" si="3"/>
        <v>HH列03</v>
      </c>
      <c r="U17" s="114" t="str">
        <f t="shared" si="1"/>
        <v>04</v>
      </c>
      <c r="V17" s="114" t="str">
        <f t="shared" si="4"/>
        <v>101</v>
      </c>
      <c r="W17" s="47"/>
      <c r="X17" s="114" t="s">
        <v>533</v>
      </c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/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  <c r="FC17" s="49"/>
      <c r="FD17" s="49"/>
      <c r="FE17" s="49"/>
      <c r="FF17" s="49"/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  <c r="FT17" s="49"/>
      <c r="FU17" s="49"/>
      <c r="FV17" s="49"/>
      <c r="FW17" s="49"/>
      <c r="FX17" s="49"/>
      <c r="FY17" s="49"/>
      <c r="FZ17" s="49"/>
      <c r="GA17" s="49"/>
      <c r="GB17" s="49"/>
      <c r="GC17" s="49"/>
      <c r="GD17" s="49"/>
      <c r="GE17" s="49"/>
      <c r="GF17" s="49"/>
      <c r="GG17" s="49"/>
      <c r="GH17" s="49"/>
      <c r="GI17" s="49"/>
      <c r="GJ17" s="49"/>
      <c r="GK17" s="49"/>
      <c r="GL17" s="49"/>
      <c r="GM17" s="49"/>
      <c r="GN17" s="49"/>
      <c r="GO17" s="49"/>
      <c r="GP17" s="49"/>
      <c r="GQ17" s="49"/>
      <c r="GR17" s="49"/>
      <c r="GS17" s="49"/>
      <c r="GT17" s="49"/>
      <c r="GU17" s="49"/>
      <c r="GV17" s="49"/>
      <c r="GW17" s="49"/>
      <c r="GX17" s="49"/>
      <c r="GY17" s="49"/>
      <c r="GZ17" s="49"/>
      <c r="HA17" s="49"/>
      <c r="HB17" s="49"/>
      <c r="HC17" s="49"/>
      <c r="HD17" s="49"/>
      <c r="HE17" s="49"/>
      <c r="HF17" s="49"/>
      <c r="HG17" s="49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/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</row>
    <row r="18" spans="1:248" s="8" customFormat="1" ht="18" customHeight="1">
      <c r="A18" s="42">
        <v>17</v>
      </c>
      <c r="B18" s="181" t="s">
        <v>609</v>
      </c>
      <c r="C18" s="180" t="s">
        <v>610</v>
      </c>
      <c r="D18" s="43" t="str">
        <f t="shared" si="2"/>
        <v>标准型存储服务器-H3C R4300G3-存储</v>
      </c>
      <c r="E18" s="183" t="s">
        <v>91</v>
      </c>
      <c r="F18" s="184" t="s">
        <v>611</v>
      </c>
      <c r="G18" s="191">
        <v>2110</v>
      </c>
      <c r="H18" s="183" t="s">
        <v>612</v>
      </c>
      <c r="I18" s="183" t="s">
        <v>322</v>
      </c>
      <c r="J18" s="183" t="s">
        <v>527</v>
      </c>
      <c r="K18" s="191">
        <v>2161</v>
      </c>
      <c r="L18" s="183" t="s">
        <v>613</v>
      </c>
      <c r="M18" s="183" t="s">
        <v>529</v>
      </c>
      <c r="N18" s="183" t="s">
        <v>530</v>
      </c>
      <c r="O18" s="42"/>
      <c r="P18" s="42"/>
      <c r="Q18" s="42" t="s">
        <v>531</v>
      </c>
      <c r="R18" s="42" t="s">
        <v>532</v>
      </c>
      <c r="S18" s="114" t="str">
        <f t="shared" si="0"/>
        <v>03</v>
      </c>
      <c r="T18" s="114" t="str">
        <f t="shared" si="3"/>
        <v>HH列02</v>
      </c>
      <c r="U18" s="114" t="str">
        <f t="shared" si="1"/>
        <v>04</v>
      </c>
      <c r="V18" s="114" t="str">
        <f t="shared" si="4"/>
        <v>101</v>
      </c>
      <c r="W18" s="47"/>
      <c r="X18" s="114" t="s">
        <v>533</v>
      </c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/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  <c r="HV18" s="49"/>
      <c r="HW18" s="49"/>
      <c r="HX18" s="49"/>
      <c r="HY18" s="49"/>
      <c r="HZ18" s="49"/>
      <c r="IA18" s="49"/>
      <c r="IB18" s="49"/>
      <c r="IC18" s="49"/>
      <c r="ID18" s="49"/>
      <c r="IE18" s="49"/>
      <c r="IF18" s="49"/>
      <c r="IG18" s="49"/>
      <c r="IH18" s="49"/>
      <c r="II18" s="49"/>
      <c r="IJ18" s="49"/>
      <c r="IK18" s="49"/>
      <c r="IL18" s="49"/>
      <c r="IM18" s="49"/>
      <c r="IN18" s="49"/>
    </row>
    <row r="19" spans="1:248" s="8" customFormat="1" ht="18" customHeight="1">
      <c r="A19" s="42">
        <v>18</v>
      </c>
      <c r="B19" s="181" t="s">
        <v>614</v>
      </c>
      <c r="C19" s="180" t="s">
        <v>615</v>
      </c>
      <c r="D19" s="43" t="str">
        <f t="shared" si="2"/>
        <v>标准型存储服务器-H3C R4300G3-存储</v>
      </c>
      <c r="E19" s="183" t="s">
        <v>91</v>
      </c>
      <c r="F19" s="184" t="s">
        <v>616</v>
      </c>
      <c r="G19" s="191">
        <v>2110</v>
      </c>
      <c r="H19" s="183" t="s">
        <v>617</v>
      </c>
      <c r="I19" s="183" t="s">
        <v>322</v>
      </c>
      <c r="J19" s="183" t="s">
        <v>527</v>
      </c>
      <c r="K19" s="191">
        <v>2161</v>
      </c>
      <c r="L19" s="183" t="s">
        <v>618</v>
      </c>
      <c r="M19" s="183" t="s">
        <v>529</v>
      </c>
      <c r="N19" s="183" t="s">
        <v>530</v>
      </c>
      <c r="O19" s="42"/>
      <c r="P19" s="42"/>
      <c r="Q19" s="42" t="s">
        <v>531</v>
      </c>
      <c r="R19" s="42" t="s">
        <v>532</v>
      </c>
      <c r="S19" s="114" t="str">
        <f t="shared" si="0"/>
        <v>08</v>
      </c>
      <c r="T19" s="114" t="str">
        <f t="shared" si="3"/>
        <v>HH列02</v>
      </c>
      <c r="U19" s="114" t="str">
        <f t="shared" si="1"/>
        <v>04</v>
      </c>
      <c r="V19" s="114" t="str">
        <f t="shared" si="4"/>
        <v>101</v>
      </c>
      <c r="W19" s="47"/>
      <c r="X19" s="114" t="s">
        <v>533</v>
      </c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/>
      <c r="EM19" s="49"/>
      <c r="EN19" s="49"/>
      <c r="EO19" s="49"/>
      <c r="EP19" s="49"/>
      <c r="EQ19" s="49"/>
      <c r="ER19" s="49"/>
      <c r="ES19" s="49"/>
      <c r="ET19" s="49"/>
      <c r="EU19" s="49"/>
      <c r="EV19" s="49"/>
      <c r="EW19" s="49"/>
      <c r="EX19" s="49"/>
      <c r="EY19" s="49"/>
      <c r="EZ19" s="49"/>
      <c r="FA19" s="49"/>
      <c r="FB19" s="49"/>
      <c r="FC19" s="49"/>
      <c r="FD19" s="49"/>
      <c r="FE19" s="49"/>
      <c r="FF19" s="49"/>
      <c r="FG19" s="49"/>
      <c r="FH19" s="49"/>
      <c r="FI19" s="49"/>
      <c r="FJ19" s="49"/>
      <c r="FK19" s="49"/>
      <c r="FL19" s="49"/>
      <c r="FM19" s="49"/>
      <c r="FN19" s="49"/>
      <c r="FO19" s="49"/>
      <c r="FP19" s="49"/>
      <c r="FQ19" s="49"/>
      <c r="FR19" s="49"/>
      <c r="FS19" s="49"/>
      <c r="FT19" s="49"/>
      <c r="FU19" s="49"/>
      <c r="FV19" s="49"/>
      <c r="FW19" s="49"/>
      <c r="FX19" s="49"/>
      <c r="FY19" s="49"/>
      <c r="FZ19" s="49"/>
      <c r="GA19" s="49"/>
      <c r="GB19" s="49"/>
      <c r="GC19" s="49"/>
      <c r="GD19" s="49"/>
      <c r="GE19" s="49"/>
      <c r="GF19" s="49"/>
      <c r="GG19" s="49"/>
      <c r="GH19" s="49"/>
      <c r="GI19" s="49"/>
      <c r="GJ19" s="49"/>
      <c r="GK19" s="49"/>
      <c r="GL19" s="49"/>
      <c r="GM19" s="49"/>
      <c r="GN19" s="49"/>
      <c r="GO19" s="49"/>
      <c r="GP19" s="49"/>
      <c r="GQ19" s="49"/>
      <c r="GR19" s="49"/>
      <c r="GS19" s="49"/>
      <c r="GT19" s="49"/>
      <c r="GU19" s="49"/>
      <c r="GV19" s="49"/>
      <c r="GW19" s="49"/>
      <c r="GX19" s="49"/>
      <c r="GY19" s="49"/>
      <c r="GZ19" s="49"/>
      <c r="HA19" s="49"/>
      <c r="HB19" s="49"/>
      <c r="HC19" s="49"/>
      <c r="HD19" s="49"/>
      <c r="HE19" s="49"/>
      <c r="HF19" s="49"/>
      <c r="HG19" s="49"/>
      <c r="HH19" s="49"/>
      <c r="HI19" s="49"/>
      <c r="HJ19" s="49"/>
      <c r="HK19" s="49"/>
      <c r="HL19" s="49"/>
      <c r="HM19" s="49"/>
      <c r="HN19" s="49"/>
      <c r="HO19" s="49"/>
      <c r="HP19" s="49"/>
      <c r="HQ19" s="49"/>
      <c r="HR19" s="49"/>
      <c r="HS19" s="49"/>
      <c r="HT19" s="49"/>
      <c r="HU19" s="49"/>
      <c r="HV19" s="49"/>
      <c r="HW19" s="49"/>
      <c r="HX19" s="49"/>
      <c r="HY19" s="49"/>
      <c r="HZ19" s="49"/>
      <c r="IA19" s="49"/>
      <c r="IB19" s="49"/>
      <c r="IC19" s="49"/>
      <c r="ID19" s="49"/>
      <c r="IE19" s="49"/>
      <c r="IF19" s="49"/>
      <c r="IG19" s="49"/>
      <c r="IH19" s="49"/>
      <c r="II19" s="49"/>
      <c r="IJ19" s="49"/>
      <c r="IK19" s="49"/>
      <c r="IL19" s="49"/>
      <c r="IM19" s="49"/>
      <c r="IN19" s="49"/>
    </row>
    <row r="20" spans="1:248" s="8" customFormat="1" ht="18" customHeight="1">
      <c r="A20" s="42">
        <v>19</v>
      </c>
      <c r="B20" s="181" t="s">
        <v>619</v>
      </c>
      <c r="C20" s="180" t="s">
        <v>620</v>
      </c>
      <c r="D20" s="43" t="str">
        <f t="shared" si="2"/>
        <v>标准型存储服务器-H3C R4300G3-存储</v>
      </c>
      <c r="E20" s="183" t="s">
        <v>91</v>
      </c>
      <c r="F20" s="184" t="s">
        <v>621</v>
      </c>
      <c r="G20" s="191">
        <v>2110</v>
      </c>
      <c r="H20" s="183" t="s">
        <v>622</v>
      </c>
      <c r="I20" s="183" t="s">
        <v>322</v>
      </c>
      <c r="J20" s="183" t="s">
        <v>527</v>
      </c>
      <c r="K20" s="191">
        <v>2161</v>
      </c>
      <c r="L20" s="183" t="s">
        <v>623</v>
      </c>
      <c r="M20" s="183" t="s">
        <v>529</v>
      </c>
      <c r="N20" s="183" t="s">
        <v>530</v>
      </c>
      <c r="O20" s="42"/>
      <c r="P20" s="42"/>
      <c r="Q20" s="42" t="s">
        <v>531</v>
      </c>
      <c r="R20" s="42" t="s">
        <v>532</v>
      </c>
      <c r="S20" s="114" t="str">
        <f t="shared" si="0"/>
        <v>13</v>
      </c>
      <c r="T20" s="114" t="str">
        <f t="shared" si="3"/>
        <v>HH列02</v>
      </c>
      <c r="U20" s="114" t="str">
        <f t="shared" si="1"/>
        <v>04</v>
      </c>
      <c r="V20" s="114" t="str">
        <f t="shared" si="4"/>
        <v>101</v>
      </c>
      <c r="W20" s="47"/>
      <c r="X20" s="114" t="s">
        <v>533</v>
      </c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  <c r="EO20" s="49"/>
      <c r="EP20" s="49"/>
      <c r="EQ20" s="49"/>
      <c r="ER20" s="49"/>
      <c r="ES20" s="49"/>
      <c r="ET20" s="49"/>
      <c r="EU20" s="49"/>
      <c r="EV20" s="49"/>
      <c r="EW20" s="49"/>
      <c r="EX20" s="49"/>
      <c r="EY20" s="49"/>
      <c r="EZ20" s="49"/>
      <c r="FA20" s="49"/>
      <c r="FB20" s="49"/>
      <c r="FC20" s="49"/>
      <c r="FD20" s="49"/>
      <c r="FE20" s="49"/>
      <c r="FF20" s="49"/>
      <c r="FG20" s="49"/>
      <c r="FH20" s="49"/>
      <c r="FI20" s="49"/>
      <c r="FJ20" s="49"/>
      <c r="FK20" s="49"/>
      <c r="FL20" s="49"/>
      <c r="FM20" s="49"/>
      <c r="FN20" s="49"/>
      <c r="FO20" s="49"/>
      <c r="FP20" s="49"/>
      <c r="FQ20" s="49"/>
      <c r="FR20" s="49"/>
      <c r="FS20" s="49"/>
      <c r="FT20" s="49"/>
      <c r="FU20" s="49"/>
      <c r="FV20" s="49"/>
      <c r="FW20" s="49"/>
      <c r="FX20" s="49"/>
      <c r="FY20" s="49"/>
      <c r="FZ20" s="49"/>
      <c r="GA20" s="49"/>
      <c r="GB20" s="49"/>
      <c r="GC20" s="49"/>
      <c r="GD20" s="49"/>
      <c r="GE20" s="49"/>
      <c r="GF20" s="49"/>
      <c r="GG20" s="49"/>
      <c r="GH20" s="49"/>
      <c r="GI20" s="49"/>
      <c r="GJ20" s="49"/>
      <c r="GK20" s="49"/>
      <c r="GL20" s="49"/>
      <c r="GM20" s="49"/>
      <c r="GN20" s="49"/>
      <c r="GO20" s="49"/>
      <c r="GP20" s="49"/>
      <c r="GQ20" s="49"/>
      <c r="GR20" s="49"/>
      <c r="GS20" s="49"/>
      <c r="GT20" s="49"/>
      <c r="GU20" s="49"/>
      <c r="GV20" s="49"/>
      <c r="GW20" s="49"/>
      <c r="GX20" s="49"/>
      <c r="GY20" s="49"/>
      <c r="GZ20" s="49"/>
      <c r="HA20" s="49"/>
      <c r="HB20" s="49"/>
      <c r="HC20" s="49"/>
      <c r="HD20" s="49"/>
      <c r="HE20" s="49"/>
      <c r="HF20" s="49"/>
      <c r="HG20" s="49"/>
      <c r="HH20" s="49"/>
      <c r="HI20" s="49"/>
      <c r="HJ20" s="49"/>
      <c r="HK20" s="49"/>
      <c r="HL20" s="49"/>
      <c r="HM20" s="49"/>
      <c r="HN20" s="49"/>
      <c r="HO20" s="49"/>
      <c r="HP20" s="49"/>
      <c r="HQ20" s="49"/>
      <c r="HR20" s="49"/>
      <c r="HS20" s="49"/>
      <c r="HT20" s="49"/>
      <c r="HU20" s="49"/>
      <c r="HV20" s="49"/>
      <c r="HW20" s="49"/>
      <c r="HX20" s="49"/>
      <c r="HY20" s="49"/>
      <c r="HZ20" s="49"/>
      <c r="IA20" s="49"/>
      <c r="IB20" s="49"/>
      <c r="IC20" s="49"/>
      <c r="ID20" s="49"/>
      <c r="IE20" s="49"/>
      <c r="IF20" s="49"/>
      <c r="IG20" s="49"/>
      <c r="IH20" s="49"/>
      <c r="II20" s="49"/>
      <c r="IJ20" s="49"/>
      <c r="IK20" s="49"/>
      <c r="IL20" s="49"/>
      <c r="IM20" s="49"/>
      <c r="IN20" s="49"/>
    </row>
    <row r="21" spans="1:248" s="8" customFormat="1" ht="18" customHeight="1">
      <c r="A21" s="42">
        <v>20</v>
      </c>
      <c r="B21" s="181" t="s">
        <v>624</v>
      </c>
      <c r="C21" s="180" t="s">
        <v>625</v>
      </c>
      <c r="D21" s="43" t="str">
        <f t="shared" si="2"/>
        <v>标准型存储服务器-H3C R4300G3-存储</v>
      </c>
      <c r="E21" s="183" t="s">
        <v>91</v>
      </c>
      <c r="F21" s="184" t="s">
        <v>626</v>
      </c>
      <c r="G21" s="191">
        <v>2110</v>
      </c>
      <c r="H21" s="183" t="s">
        <v>627</v>
      </c>
      <c r="I21" s="183" t="s">
        <v>322</v>
      </c>
      <c r="J21" s="183" t="s">
        <v>527</v>
      </c>
      <c r="K21" s="191">
        <v>2161</v>
      </c>
      <c r="L21" s="183" t="s">
        <v>628</v>
      </c>
      <c r="M21" s="183" t="s">
        <v>529</v>
      </c>
      <c r="N21" s="183" t="s">
        <v>530</v>
      </c>
      <c r="O21" s="42"/>
      <c r="P21" s="42"/>
      <c r="Q21" s="42" t="s">
        <v>531</v>
      </c>
      <c r="R21" s="42" t="s">
        <v>532</v>
      </c>
      <c r="S21" s="114" t="str">
        <f t="shared" si="0"/>
        <v>18</v>
      </c>
      <c r="T21" s="114" t="str">
        <f t="shared" si="3"/>
        <v>HH列02</v>
      </c>
      <c r="U21" s="114" t="str">
        <f t="shared" si="1"/>
        <v>04</v>
      </c>
      <c r="V21" s="114" t="str">
        <f t="shared" si="4"/>
        <v>101</v>
      </c>
      <c r="W21" s="47"/>
      <c r="X21" s="114" t="s">
        <v>533</v>
      </c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/>
      <c r="EM21" s="49"/>
      <c r="EN21" s="49"/>
      <c r="EO21" s="49"/>
      <c r="EP21" s="49"/>
      <c r="EQ21" s="49"/>
      <c r="ER21" s="49"/>
      <c r="ES21" s="49"/>
      <c r="ET21" s="49"/>
      <c r="EU21" s="49"/>
      <c r="EV21" s="49"/>
      <c r="EW21" s="49"/>
      <c r="EX21" s="49"/>
      <c r="EY21" s="49"/>
      <c r="EZ21" s="49"/>
      <c r="FA21" s="49"/>
      <c r="FB21" s="49"/>
      <c r="FC21" s="49"/>
      <c r="FD21" s="49"/>
      <c r="FE21" s="49"/>
      <c r="FF21" s="49"/>
      <c r="FG21" s="49"/>
      <c r="FH21" s="49"/>
      <c r="FI21" s="49"/>
      <c r="FJ21" s="49"/>
      <c r="FK21" s="49"/>
      <c r="FL21" s="49"/>
      <c r="FM21" s="49"/>
      <c r="FN21" s="49"/>
      <c r="FO21" s="49"/>
      <c r="FP21" s="49"/>
      <c r="FQ21" s="49"/>
      <c r="FR21" s="49"/>
      <c r="FS21" s="49"/>
      <c r="FT21" s="49"/>
      <c r="FU21" s="49"/>
      <c r="FV21" s="49"/>
      <c r="FW21" s="49"/>
      <c r="FX21" s="49"/>
      <c r="FY21" s="49"/>
      <c r="FZ21" s="49"/>
      <c r="GA21" s="49"/>
      <c r="GB21" s="49"/>
      <c r="GC21" s="49"/>
      <c r="GD21" s="49"/>
      <c r="GE21" s="49"/>
      <c r="GF21" s="49"/>
      <c r="GG21" s="49"/>
      <c r="GH21" s="49"/>
      <c r="GI21" s="49"/>
      <c r="GJ21" s="49"/>
      <c r="GK21" s="49"/>
      <c r="GL21" s="49"/>
      <c r="GM21" s="49"/>
      <c r="GN21" s="49"/>
      <c r="GO21" s="49"/>
      <c r="GP21" s="49"/>
      <c r="GQ21" s="49"/>
      <c r="GR21" s="49"/>
      <c r="GS21" s="49"/>
      <c r="GT21" s="49"/>
      <c r="GU21" s="49"/>
      <c r="GV21" s="49"/>
      <c r="GW21" s="49"/>
      <c r="GX21" s="49"/>
      <c r="GY21" s="49"/>
      <c r="GZ21" s="49"/>
      <c r="HA21" s="49"/>
      <c r="HB21" s="49"/>
      <c r="HC21" s="49"/>
      <c r="HD21" s="49"/>
      <c r="HE21" s="49"/>
      <c r="HF21" s="49"/>
      <c r="HG21" s="49"/>
      <c r="HH21" s="49"/>
      <c r="HI21" s="49"/>
      <c r="HJ21" s="49"/>
      <c r="HK21" s="49"/>
      <c r="HL21" s="49"/>
      <c r="HM21" s="49"/>
      <c r="HN21" s="49"/>
      <c r="HO21" s="49"/>
      <c r="HP21" s="49"/>
      <c r="HQ21" s="49"/>
      <c r="HR21" s="49"/>
      <c r="HS21" s="49"/>
      <c r="HT21" s="49"/>
      <c r="HU21" s="49"/>
      <c r="HV21" s="49"/>
      <c r="HW21" s="49"/>
      <c r="HX21" s="49"/>
      <c r="HY21" s="49"/>
      <c r="HZ21" s="49"/>
      <c r="IA21" s="49"/>
      <c r="IB21" s="49"/>
      <c r="IC21" s="49"/>
      <c r="ID21" s="49"/>
      <c r="IE21" s="49"/>
      <c r="IF21" s="49"/>
      <c r="IG21" s="49"/>
      <c r="IH21" s="49"/>
      <c r="II21" s="49"/>
      <c r="IJ21" s="49"/>
      <c r="IK21" s="49"/>
      <c r="IL21" s="49"/>
      <c r="IM21" s="49"/>
      <c r="IN21" s="49"/>
    </row>
    <row r="22" spans="1:248" s="8" customFormat="1" ht="18" customHeight="1">
      <c r="A22" s="42">
        <v>21</v>
      </c>
      <c r="B22" s="181" t="s">
        <v>629</v>
      </c>
      <c r="C22" s="180" t="s">
        <v>630</v>
      </c>
      <c r="D22" s="43" t="str">
        <f t="shared" si="2"/>
        <v>标准型存储服务器-H3C R4300G3-存储</v>
      </c>
      <c r="E22" s="183" t="s">
        <v>91</v>
      </c>
      <c r="F22" s="184" t="s">
        <v>631</v>
      </c>
      <c r="G22" s="191">
        <v>2110</v>
      </c>
      <c r="H22" s="183" t="s">
        <v>632</v>
      </c>
      <c r="I22" s="183" t="s">
        <v>322</v>
      </c>
      <c r="J22" s="183" t="s">
        <v>527</v>
      </c>
      <c r="K22" s="191">
        <v>2161</v>
      </c>
      <c r="L22" s="183" t="s">
        <v>633</v>
      </c>
      <c r="M22" s="183" t="s">
        <v>529</v>
      </c>
      <c r="N22" s="183" t="s">
        <v>530</v>
      </c>
      <c r="O22" s="42"/>
      <c r="P22" s="42"/>
      <c r="Q22" s="42" t="s">
        <v>531</v>
      </c>
      <c r="R22" s="42" t="s">
        <v>532</v>
      </c>
      <c r="S22" s="114" t="str">
        <f t="shared" si="0"/>
        <v>23</v>
      </c>
      <c r="T22" s="114" t="str">
        <f t="shared" si="3"/>
        <v>HH列02</v>
      </c>
      <c r="U22" s="114" t="str">
        <f t="shared" si="1"/>
        <v>04</v>
      </c>
      <c r="V22" s="114" t="str">
        <f t="shared" si="4"/>
        <v>101</v>
      </c>
      <c r="W22" s="47"/>
      <c r="X22" s="114" t="s">
        <v>533</v>
      </c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</row>
    <row r="23" spans="1:248" s="8" customFormat="1" ht="18" customHeight="1">
      <c r="A23" s="42">
        <v>22</v>
      </c>
      <c r="B23" s="181" t="s">
        <v>634</v>
      </c>
      <c r="C23" s="180" t="s">
        <v>635</v>
      </c>
      <c r="D23" s="43" t="str">
        <f t="shared" si="2"/>
        <v>标准型存储服务器-H3C R4300G3-存储</v>
      </c>
      <c r="E23" s="183" t="s">
        <v>91</v>
      </c>
      <c r="F23" s="184" t="s">
        <v>636</v>
      </c>
      <c r="G23" s="191">
        <v>2110</v>
      </c>
      <c r="H23" s="183" t="s">
        <v>637</v>
      </c>
      <c r="I23" s="183" t="s">
        <v>322</v>
      </c>
      <c r="J23" s="183" t="s">
        <v>527</v>
      </c>
      <c r="K23" s="191">
        <v>2161</v>
      </c>
      <c r="L23" s="183" t="s">
        <v>638</v>
      </c>
      <c r="M23" s="183" t="s">
        <v>529</v>
      </c>
      <c r="N23" s="183" t="s">
        <v>530</v>
      </c>
      <c r="O23" s="42"/>
      <c r="P23" s="42"/>
      <c r="Q23" s="42" t="s">
        <v>531</v>
      </c>
      <c r="R23" s="42" t="s">
        <v>532</v>
      </c>
      <c r="S23" s="114" t="str">
        <f t="shared" si="0"/>
        <v>28</v>
      </c>
      <c r="T23" s="114" t="str">
        <f t="shared" si="3"/>
        <v>HH列02</v>
      </c>
      <c r="U23" s="114" t="str">
        <f t="shared" si="1"/>
        <v>04</v>
      </c>
      <c r="V23" s="114" t="str">
        <f t="shared" si="4"/>
        <v>101</v>
      </c>
      <c r="W23" s="47"/>
      <c r="X23" s="114" t="s">
        <v>533</v>
      </c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/>
      <c r="EP23" s="49"/>
      <c r="EQ23" s="49"/>
      <c r="ER23" s="49"/>
      <c r="ES23" s="49"/>
      <c r="ET23" s="49"/>
      <c r="EU23" s="49"/>
      <c r="EV23" s="49"/>
      <c r="EW23" s="49"/>
      <c r="EX23" s="49"/>
      <c r="EY23" s="49"/>
      <c r="EZ23" s="49"/>
      <c r="FA23" s="49"/>
      <c r="FB23" s="49"/>
      <c r="FC23" s="49"/>
      <c r="FD23" s="49"/>
      <c r="FE23" s="49"/>
      <c r="FF23" s="49"/>
      <c r="FG23" s="49"/>
      <c r="FH23" s="49"/>
      <c r="FI23" s="49"/>
      <c r="FJ23" s="49"/>
      <c r="FK23" s="49"/>
      <c r="FL23" s="49"/>
      <c r="FM23" s="49"/>
      <c r="FN23" s="49"/>
      <c r="FO23" s="49"/>
      <c r="FP23" s="49"/>
      <c r="FQ23" s="49"/>
      <c r="FR23" s="49"/>
      <c r="FS23" s="49"/>
      <c r="FT23" s="49"/>
      <c r="FU23" s="49"/>
      <c r="FV23" s="49"/>
      <c r="FW23" s="49"/>
      <c r="FX23" s="49"/>
      <c r="FY23" s="49"/>
      <c r="FZ23" s="49"/>
      <c r="GA23" s="49"/>
      <c r="GB23" s="49"/>
      <c r="GC23" s="49"/>
      <c r="GD23" s="49"/>
      <c r="GE23" s="49"/>
      <c r="GF23" s="49"/>
      <c r="GG23" s="49"/>
      <c r="GH23" s="49"/>
      <c r="GI23" s="49"/>
      <c r="GJ23" s="49"/>
      <c r="GK23" s="49"/>
      <c r="GL23" s="49"/>
      <c r="GM23" s="49"/>
      <c r="GN23" s="49"/>
      <c r="GO23" s="49"/>
      <c r="GP23" s="49"/>
      <c r="GQ23" s="49"/>
      <c r="GR23" s="49"/>
      <c r="GS23" s="49"/>
      <c r="GT23" s="49"/>
      <c r="GU23" s="49"/>
      <c r="GV23" s="49"/>
      <c r="GW23" s="49"/>
      <c r="GX23" s="49"/>
      <c r="GY23" s="49"/>
      <c r="GZ23" s="49"/>
      <c r="HA23" s="49"/>
      <c r="HB23" s="49"/>
      <c r="HC23" s="49"/>
      <c r="HD23" s="49"/>
      <c r="HE23" s="49"/>
      <c r="HF23" s="49"/>
      <c r="HG23" s="49"/>
      <c r="HH23" s="49"/>
      <c r="HI23" s="49"/>
      <c r="HJ23" s="49"/>
      <c r="HK23" s="49"/>
      <c r="HL23" s="49"/>
      <c r="HM23" s="49"/>
      <c r="HN23" s="49"/>
      <c r="HO23" s="49"/>
      <c r="HP23" s="49"/>
      <c r="HQ23" s="49"/>
      <c r="HR23" s="49"/>
      <c r="HS23" s="49"/>
      <c r="HT23" s="49"/>
      <c r="HU23" s="49"/>
      <c r="HV23" s="49"/>
      <c r="HW23" s="49"/>
      <c r="HX23" s="49"/>
      <c r="HY23" s="49"/>
      <c r="HZ23" s="49"/>
      <c r="IA23" s="49"/>
      <c r="IB23" s="49"/>
      <c r="IC23" s="49"/>
      <c r="ID23" s="49"/>
      <c r="IE23" s="49"/>
      <c r="IF23" s="49"/>
      <c r="IG23" s="49"/>
      <c r="IH23" s="49"/>
      <c r="II23" s="49"/>
      <c r="IJ23" s="49"/>
      <c r="IK23" s="49"/>
      <c r="IL23" s="49"/>
      <c r="IM23" s="49"/>
      <c r="IN23" s="49"/>
    </row>
    <row r="24" spans="1:248" s="8" customFormat="1" ht="18" customHeight="1">
      <c r="A24" s="42">
        <v>23</v>
      </c>
      <c r="B24" s="181" t="s">
        <v>639</v>
      </c>
      <c r="C24" s="180" t="s">
        <v>640</v>
      </c>
      <c r="D24" s="43" t="str">
        <f t="shared" si="2"/>
        <v>标准型存储服务器-H3C R4300G3-存储</v>
      </c>
      <c r="E24" s="183" t="s">
        <v>91</v>
      </c>
      <c r="F24" s="184" t="s">
        <v>641</v>
      </c>
      <c r="G24" s="191">
        <v>2110</v>
      </c>
      <c r="H24" s="183" t="s">
        <v>642</v>
      </c>
      <c r="I24" s="183" t="s">
        <v>322</v>
      </c>
      <c r="J24" s="183" t="s">
        <v>527</v>
      </c>
      <c r="K24" s="191">
        <v>2161</v>
      </c>
      <c r="L24" s="183" t="s">
        <v>643</v>
      </c>
      <c r="M24" s="183" t="s">
        <v>529</v>
      </c>
      <c r="N24" s="183" t="s">
        <v>530</v>
      </c>
      <c r="O24" s="42"/>
      <c r="P24" s="42"/>
      <c r="Q24" s="42" t="s">
        <v>531</v>
      </c>
      <c r="R24" s="42" t="s">
        <v>532</v>
      </c>
      <c r="S24" s="114" t="str">
        <f t="shared" si="0"/>
        <v>03</v>
      </c>
      <c r="T24" s="114" t="str">
        <f t="shared" si="3"/>
        <v>HH列01</v>
      </c>
      <c r="U24" s="114" t="str">
        <f t="shared" si="1"/>
        <v>04</v>
      </c>
      <c r="V24" s="114" t="str">
        <f t="shared" si="4"/>
        <v>101</v>
      </c>
      <c r="W24" s="47"/>
      <c r="X24" s="114" t="s">
        <v>533</v>
      </c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/>
      <c r="EM24" s="49"/>
      <c r="EN24" s="49"/>
      <c r="EO24" s="49"/>
      <c r="EP24" s="49"/>
      <c r="EQ24" s="49"/>
      <c r="ER24" s="49"/>
      <c r="ES24" s="49"/>
      <c r="ET24" s="49"/>
      <c r="EU24" s="49"/>
      <c r="EV24" s="49"/>
      <c r="EW24" s="49"/>
      <c r="EX24" s="49"/>
      <c r="EY24" s="49"/>
      <c r="EZ24" s="49"/>
      <c r="FA24" s="49"/>
      <c r="FB24" s="49"/>
      <c r="FC24" s="49"/>
      <c r="FD24" s="49"/>
      <c r="FE24" s="49"/>
      <c r="FF24" s="49"/>
      <c r="FG24" s="49"/>
      <c r="FH24" s="49"/>
      <c r="FI24" s="49"/>
      <c r="FJ24" s="49"/>
      <c r="FK24" s="49"/>
      <c r="FL24" s="49"/>
      <c r="FM24" s="49"/>
      <c r="FN24" s="49"/>
      <c r="FO24" s="49"/>
      <c r="FP24" s="49"/>
      <c r="FQ24" s="49"/>
      <c r="FR24" s="49"/>
      <c r="FS24" s="49"/>
      <c r="FT24" s="49"/>
      <c r="FU24" s="49"/>
      <c r="FV24" s="49"/>
      <c r="FW24" s="49"/>
      <c r="FX24" s="49"/>
      <c r="FY24" s="49"/>
      <c r="FZ24" s="49"/>
      <c r="GA24" s="49"/>
      <c r="GB24" s="49"/>
      <c r="GC24" s="49"/>
      <c r="GD24" s="49"/>
      <c r="GE24" s="49"/>
      <c r="GF24" s="49"/>
      <c r="GG24" s="49"/>
      <c r="GH24" s="49"/>
      <c r="GI24" s="49"/>
      <c r="GJ24" s="49"/>
      <c r="GK24" s="49"/>
      <c r="GL24" s="49"/>
      <c r="GM24" s="49"/>
      <c r="GN24" s="49"/>
      <c r="GO24" s="49"/>
      <c r="GP24" s="49"/>
      <c r="GQ24" s="49"/>
      <c r="GR24" s="49"/>
      <c r="GS24" s="49"/>
      <c r="GT24" s="49"/>
      <c r="GU24" s="49"/>
      <c r="GV24" s="49"/>
      <c r="GW24" s="49"/>
      <c r="GX24" s="49"/>
      <c r="GY24" s="49"/>
      <c r="GZ24" s="49"/>
      <c r="HA24" s="49"/>
      <c r="HB24" s="49"/>
      <c r="HC24" s="49"/>
      <c r="HD24" s="49"/>
      <c r="HE24" s="49"/>
      <c r="HF24" s="49"/>
      <c r="HG24" s="49"/>
      <c r="HH24" s="49"/>
      <c r="HI24" s="49"/>
      <c r="HJ24" s="49"/>
      <c r="HK24" s="49"/>
      <c r="HL24" s="49"/>
      <c r="HM24" s="49"/>
      <c r="HN24" s="49"/>
      <c r="HO24" s="49"/>
      <c r="HP24" s="49"/>
      <c r="HQ24" s="49"/>
      <c r="HR24" s="49"/>
      <c r="HS24" s="49"/>
      <c r="HT24" s="49"/>
      <c r="HU24" s="49"/>
      <c r="HV24" s="49"/>
      <c r="HW24" s="49"/>
      <c r="HX24" s="49"/>
      <c r="HY24" s="49"/>
      <c r="HZ24" s="49"/>
      <c r="IA24" s="49"/>
      <c r="IB24" s="49"/>
      <c r="IC24" s="49"/>
      <c r="ID24" s="49"/>
      <c r="IE24" s="49"/>
      <c r="IF24" s="49"/>
      <c r="IG24" s="49"/>
      <c r="IH24" s="49"/>
      <c r="II24" s="49"/>
      <c r="IJ24" s="49"/>
      <c r="IK24" s="49"/>
      <c r="IL24" s="49"/>
      <c r="IM24" s="49"/>
      <c r="IN24" s="49"/>
    </row>
    <row r="25" spans="1:248" s="8" customFormat="1" ht="18" customHeight="1">
      <c r="A25" s="42">
        <v>24</v>
      </c>
      <c r="B25" s="181" t="s">
        <v>644</v>
      </c>
      <c r="C25" s="180" t="s">
        <v>645</v>
      </c>
      <c r="D25" s="43" t="str">
        <f t="shared" si="2"/>
        <v>标准型存储服务器-H3C R4300G3-存储</v>
      </c>
      <c r="E25" s="183" t="s">
        <v>91</v>
      </c>
      <c r="F25" s="184" t="s">
        <v>646</v>
      </c>
      <c r="G25" s="191">
        <v>2110</v>
      </c>
      <c r="H25" s="183" t="s">
        <v>647</v>
      </c>
      <c r="I25" s="183" t="s">
        <v>322</v>
      </c>
      <c r="J25" s="183" t="s">
        <v>527</v>
      </c>
      <c r="K25" s="191">
        <v>2161</v>
      </c>
      <c r="L25" s="183" t="s">
        <v>648</v>
      </c>
      <c r="M25" s="183" t="s">
        <v>529</v>
      </c>
      <c r="N25" s="183" t="s">
        <v>530</v>
      </c>
      <c r="O25" s="42"/>
      <c r="P25" s="42"/>
      <c r="Q25" s="42" t="s">
        <v>531</v>
      </c>
      <c r="R25" s="42" t="s">
        <v>532</v>
      </c>
      <c r="S25" s="114" t="str">
        <f t="shared" si="0"/>
        <v>08</v>
      </c>
      <c r="T25" s="114" t="str">
        <f t="shared" si="3"/>
        <v>HH列01</v>
      </c>
      <c r="U25" s="114" t="str">
        <f t="shared" si="1"/>
        <v>04</v>
      </c>
      <c r="V25" s="114" t="str">
        <f t="shared" si="4"/>
        <v>101</v>
      </c>
      <c r="W25" s="47"/>
      <c r="X25" s="114" t="s">
        <v>533</v>
      </c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/>
      <c r="EM25" s="49"/>
      <c r="EN25" s="49"/>
      <c r="EO25" s="49"/>
      <c r="EP25" s="49"/>
      <c r="EQ25" s="49"/>
      <c r="ER25" s="49"/>
      <c r="ES25" s="49"/>
      <c r="ET25" s="49"/>
      <c r="EU25" s="49"/>
      <c r="EV25" s="49"/>
      <c r="EW25" s="49"/>
      <c r="EX25" s="49"/>
      <c r="EY25" s="49"/>
      <c r="EZ25" s="49"/>
      <c r="FA25" s="49"/>
      <c r="FB25" s="49"/>
      <c r="FC25" s="49"/>
      <c r="FD25" s="49"/>
      <c r="FE25" s="49"/>
      <c r="FF25" s="49"/>
      <c r="FG25" s="49"/>
      <c r="FH25" s="49"/>
      <c r="FI25" s="49"/>
      <c r="FJ25" s="49"/>
      <c r="FK25" s="49"/>
      <c r="FL25" s="49"/>
      <c r="FM25" s="49"/>
      <c r="FN25" s="49"/>
      <c r="FO25" s="49"/>
      <c r="FP25" s="49"/>
      <c r="FQ25" s="49"/>
      <c r="FR25" s="49"/>
      <c r="FS25" s="49"/>
      <c r="FT25" s="49"/>
      <c r="FU25" s="49"/>
      <c r="FV25" s="49"/>
      <c r="FW25" s="49"/>
      <c r="FX25" s="49"/>
      <c r="FY25" s="49"/>
      <c r="FZ25" s="49"/>
      <c r="GA25" s="49"/>
      <c r="GB25" s="49"/>
      <c r="GC25" s="49"/>
      <c r="GD25" s="49"/>
      <c r="GE25" s="49"/>
      <c r="GF25" s="49"/>
      <c r="GG25" s="49"/>
      <c r="GH25" s="49"/>
      <c r="GI25" s="49"/>
      <c r="GJ25" s="49"/>
      <c r="GK25" s="49"/>
      <c r="GL25" s="49"/>
      <c r="GM25" s="49"/>
      <c r="GN25" s="49"/>
      <c r="GO25" s="49"/>
      <c r="GP25" s="49"/>
      <c r="GQ25" s="49"/>
      <c r="GR25" s="49"/>
      <c r="GS25" s="49"/>
      <c r="GT25" s="49"/>
      <c r="GU25" s="49"/>
      <c r="GV25" s="49"/>
      <c r="GW25" s="49"/>
      <c r="GX25" s="49"/>
      <c r="GY25" s="49"/>
      <c r="GZ25" s="49"/>
      <c r="HA25" s="49"/>
      <c r="HB25" s="49"/>
      <c r="HC25" s="49"/>
      <c r="HD25" s="49"/>
      <c r="HE25" s="49"/>
      <c r="HF25" s="49"/>
      <c r="HG25" s="49"/>
      <c r="HH25" s="49"/>
      <c r="HI25" s="49"/>
      <c r="HJ25" s="49"/>
      <c r="HK25" s="49"/>
      <c r="HL25" s="49"/>
      <c r="HM25" s="49"/>
      <c r="HN25" s="49"/>
      <c r="HO25" s="49"/>
      <c r="HP25" s="49"/>
      <c r="HQ25" s="49"/>
      <c r="HR25" s="49"/>
      <c r="HS25" s="49"/>
      <c r="HT25" s="49"/>
      <c r="HU25" s="49"/>
      <c r="HV25" s="49"/>
      <c r="HW25" s="49"/>
      <c r="HX25" s="49"/>
      <c r="HY25" s="49"/>
      <c r="HZ25" s="49"/>
      <c r="IA25" s="49"/>
      <c r="IB25" s="49"/>
      <c r="IC25" s="49"/>
      <c r="ID25" s="49"/>
      <c r="IE25" s="49"/>
      <c r="IF25" s="49"/>
      <c r="IG25" s="49"/>
      <c r="IH25" s="49"/>
      <c r="II25" s="49"/>
      <c r="IJ25" s="49"/>
      <c r="IK25" s="49"/>
      <c r="IL25" s="49"/>
      <c r="IM25" s="49"/>
      <c r="IN25" s="49"/>
    </row>
    <row r="26" spans="1:248" s="8" customFormat="1" ht="18" customHeight="1">
      <c r="A26" s="42">
        <v>25</v>
      </c>
      <c r="B26" s="181" t="s">
        <v>649</v>
      </c>
      <c r="C26" s="180" t="s">
        <v>650</v>
      </c>
      <c r="D26" s="43" t="str">
        <f t="shared" si="2"/>
        <v>标准型存储服务器-H3C R4300G3-存储</v>
      </c>
      <c r="E26" s="183" t="s">
        <v>91</v>
      </c>
      <c r="F26" s="184" t="s">
        <v>651</v>
      </c>
      <c r="G26" s="191">
        <v>2110</v>
      </c>
      <c r="H26" s="183" t="s">
        <v>652</v>
      </c>
      <c r="I26" s="183" t="s">
        <v>322</v>
      </c>
      <c r="J26" s="183" t="s">
        <v>527</v>
      </c>
      <c r="K26" s="191">
        <v>2161</v>
      </c>
      <c r="L26" s="183" t="s">
        <v>653</v>
      </c>
      <c r="M26" s="183" t="s">
        <v>529</v>
      </c>
      <c r="N26" s="183" t="s">
        <v>530</v>
      </c>
      <c r="O26" s="42"/>
      <c r="P26" s="42"/>
      <c r="Q26" s="42" t="s">
        <v>531</v>
      </c>
      <c r="R26" s="42" t="s">
        <v>532</v>
      </c>
      <c r="S26" s="114" t="str">
        <f t="shared" si="0"/>
        <v>13</v>
      </c>
      <c r="T26" s="114" t="str">
        <f t="shared" si="3"/>
        <v>HH列01</v>
      </c>
      <c r="U26" s="114" t="str">
        <f t="shared" si="1"/>
        <v>04</v>
      </c>
      <c r="V26" s="114" t="str">
        <f t="shared" si="4"/>
        <v>101</v>
      </c>
      <c r="W26" s="47"/>
      <c r="X26" s="114" t="s">
        <v>533</v>
      </c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/>
      <c r="EM26" s="49"/>
      <c r="EN26" s="49"/>
      <c r="EO26" s="49"/>
      <c r="EP26" s="49"/>
      <c r="EQ26" s="49"/>
      <c r="ER26" s="49"/>
      <c r="ES26" s="49"/>
      <c r="ET26" s="49"/>
      <c r="EU26" s="49"/>
      <c r="EV26" s="49"/>
      <c r="EW26" s="49"/>
      <c r="EX26" s="49"/>
      <c r="EY26" s="49"/>
      <c r="EZ26" s="49"/>
      <c r="FA26" s="49"/>
      <c r="FB26" s="49"/>
      <c r="FC26" s="49"/>
      <c r="FD26" s="49"/>
      <c r="FE26" s="49"/>
      <c r="FF26" s="49"/>
      <c r="FG26" s="49"/>
      <c r="FH26" s="49"/>
      <c r="FI26" s="49"/>
      <c r="FJ26" s="49"/>
      <c r="FK26" s="49"/>
      <c r="FL26" s="49"/>
      <c r="FM26" s="49"/>
      <c r="FN26" s="49"/>
      <c r="FO26" s="49"/>
      <c r="FP26" s="49"/>
      <c r="FQ26" s="49"/>
      <c r="FR26" s="49"/>
      <c r="FS26" s="49"/>
      <c r="FT26" s="49"/>
      <c r="FU26" s="49"/>
      <c r="FV26" s="49"/>
      <c r="FW26" s="49"/>
      <c r="FX26" s="49"/>
      <c r="FY26" s="49"/>
      <c r="FZ26" s="49"/>
      <c r="GA26" s="49"/>
      <c r="GB26" s="49"/>
      <c r="GC26" s="49"/>
      <c r="GD26" s="49"/>
      <c r="GE26" s="49"/>
      <c r="GF26" s="49"/>
      <c r="GG26" s="49"/>
      <c r="GH26" s="49"/>
      <c r="GI26" s="49"/>
      <c r="GJ26" s="49"/>
      <c r="GK26" s="49"/>
      <c r="GL26" s="49"/>
      <c r="GM26" s="49"/>
      <c r="GN26" s="49"/>
      <c r="GO26" s="49"/>
      <c r="GP26" s="49"/>
      <c r="GQ26" s="49"/>
      <c r="GR26" s="49"/>
      <c r="GS26" s="49"/>
      <c r="GT26" s="49"/>
      <c r="GU26" s="49"/>
      <c r="GV26" s="49"/>
      <c r="GW26" s="49"/>
      <c r="GX26" s="49"/>
      <c r="GY26" s="49"/>
      <c r="GZ26" s="49"/>
      <c r="HA26" s="49"/>
      <c r="HB26" s="49"/>
      <c r="HC26" s="49"/>
      <c r="HD26" s="49"/>
      <c r="HE26" s="49"/>
      <c r="HF26" s="49"/>
      <c r="HG26" s="49"/>
      <c r="HH26" s="49"/>
      <c r="HI26" s="49"/>
      <c r="HJ26" s="49"/>
      <c r="HK26" s="49"/>
      <c r="HL26" s="49"/>
      <c r="HM26" s="49"/>
      <c r="HN26" s="49"/>
      <c r="HO26" s="49"/>
      <c r="HP26" s="49"/>
      <c r="HQ26" s="49"/>
      <c r="HR26" s="49"/>
      <c r="HS26" s="49"/>
      <c r="HT26" s="49"/>
      <c r="HU26" s="49"/>
      <c r="HV26" s="49"/>
      <c r="HW26" s="49"/>
      <c r="HX26" s="49"/>
      <c r="HY26" s="49"/>
      <c r="HZ26" s="49"/>
      <c r="IA26" s="49"/>
      <c r="IB26" s="49"/>
      <c r="IC26" s="49"/>
      <c r="ID26" s="49"/>
      <c r="IE26" s="49"/>
      <c r="IF26" s="49"/>
      <c r="IG26" s="49"/>
      <c r="IH26" s="49"/>
      <c r="II26" s="49"/>
      <c r="IJ26" s="49"/>
      <c r="IK26" s="49"/>
      <c r="IL26" s="49"/>
      <c r="IM26" s="49"/>
      <c r="IN26" s="49"/>
    </row>
    <row r="27" spans="1:248" s="8" customFormat="1" ht="18" customHeight="1">
      <c r="A27" s="42">
        <v>26</v>
      </c>
      <c r="B27" s="181" t="s">
        <v>654</v>
      </c>
      <c r="C27" s="180" t="s">
        <v>655</v>
      </c>
      <c r="D27" s="43" t="str">
        <f t="shared" si="2"/>
        <v>标准型存储服务器-H3C R4300G3-存储</v>
      </c>
      <c r="E27" s="183" t="s">
        <v>91</v>
      </c>
      <c r="F27" s="184" t="s">
        <v>656</v>
      </c>
      <c r="G27" s="191">
        <v>2110</v>
      </c>
      <c r="H27" s="183" t="s">
        <v>657</v>
      </c>
      <c r="I27" s="183" t="s">
        <v>322</v>
      </c>
      <c r="J27" s="183" t="s">
        <v>527</v>
      </c>
      <c r="K27" s="191">
        <v>2161</v>
      </c>
      <c r="L27" s="183" t="s">
        <v>658</v>
      </c>
      <c r="M27" s="183" t="s">
        <v>529</v>
      </c>
      <c r="N27" s="183" t="s">
        <v>530</v>
      </c>
      <c r="O27" s="42"/>
      <c r="P27" s="42"/>
      <c r="Q27" s="42" t="s">
        <v>531</v>
      </c>
      <c r="R27" s="42" t="s">
        <v>532</v>
      </c>
      <c r="S27" s="114" t="str">
        <f t="shared" si="0"/>
        <v>18</v>
      </c>
      <c r="T27" s="114" t="str">
        <f t="shared" si="3"/>
        <v>HH列01</v>
      </c>
      <c r="U27" s="114" t="str">
        <f t="shared" si="1"/>
        <v>04</v>
      </c>
      <c r="V27" s="114" t="str">
        <f t="shared" si="4"/>
        <v>101</v>
      </c>
      <c r="W27" s="47"/>
      <c r="X27" s="114" t="s">
        <v>533</v>
      </c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49"/>
      <c r="GY27" s="49"/>
      <c r="GZ27" s="49"/>
      <c r="HA27" s="49"/>
      <c r="HB27" s="49"/>
      <c r="HC27" s="49"/>
      <c r="HD27" s="49"/>
      <c r="HE27" s="49"/>
      <c r="HF27" s="49"/>
      <c r="HG27" s="49"/>
      <c r="HH27" s="49"/>
      <c r="HI27" s="49"/>
      <c r="HJ27" s="49"/>
      <c r="HK27" s="49"/>
      <c r="HL27" s="49"/>
      <c r="HM27" s="49"/>
      <c r="HN27" s="49"/>
      <c r="HO27" s="49"/>
      <c r="HP27" s="49"/>
      <c r="HQ27" s="49"/>
      <c r="HR27" s="49"/>
      <c r="HS27" s="49"/>
      <c r="HT27" s="49"/>
      <c r="HU27" s="49"/>
      <c r="HV27" s="49"/>
      <c r="HW27" s="49"/>
      <c r="HX27" s="49"/>
      <c r="HY27" s="49"/>
      <c r="HZ27" s="49"/>
      <c r="IA27" s="49"/>
      <c r="IB27" s="49"/>
      <c r="IC27" s="49"/>
      <c r="ID27" s="49"/>
      <c r="IE27" s="49"/>
      <c r="IF27" s="49"/>
      <c r="IG27" s="49"/>
      <c r="IH27" s="49"/>
      <c r="II27" s="49"/>
      <c r="IJ27" s="49"/>
      <c r="IK27" s="49"/>
      <c r="IL27" s="49"/>
      <c r="IM27" s="49"/>
      <c r="IN27" s="49"/>
    </row>
    <row r="28" spans="1:248" s="8" customFormat="1" ht="18" customHeight="1">
      <c r="A28" s="42">
        <v>27</v>
      </c>
      <c r="B28" s="181" t="s">
        <v>659</v>
      </c>
      <c r="C28" s="180" t="s">
        <v>660</v>
      </c>
      <c r="D28" s="43" t="str">
        <f t="shared" si="2"/>
        <v>标准型存储服务器-H3C R4300G3-存储</v>
      </c>
      <c r="E28" s="183" t="s">
        <v>91</v>
      </c>
      <c r="F28" s="184" t="s">
        <v>661</v>
      </c>
      <c r="G28" s="191">
        <v>2110</v>
      </c>
      <c r="H28" s="183" t="s">
        <v>662</v>
      </c>
      <c r="I28" s="183" t="s">
        <v>322</v>
      </c>
      <c r="J28" s="183" t="s">
        <v>527</v>
      </c>
      <c r="K28" s="191">
        <v>2161</v>
      </c>
      <c r="L28" s="183" t="s">
        <v>663</v>
      </c>
      <c r="M28" s="183" t="s">
        <v>529</v>
      </c>
      <c r="N28" s="183" t="s">
        <v>530</v>
      </c>
      <c r="O28" s="42"/>
      <c r="P28" s="42"/>
      <c r="Q28" s="42" t="s">
        <v>531</v>
      </c>
      <c r="R28" s="42" t="s">
        <v>532</v>
      </c>
      <c r="S28" s="114" t="str">
        <f t="shared" si="0"/>
        <v>23</v>
      </c>
      <c r="T28" s="114" t="str">
        <f t="shared" si="3"/>
        <v>HH列01</v>
      </c>
      <c r="U28" s="114" t="str">
        <f t="shared" si="1"/>
        <v>04</v>
      </c>
      <c r="V28" s="114" t="str">
        <f t="shared" si="4"/>
        <v>101</v>
      </c>
      <c r="W28" s="47"/>
      <c r="X28" s="114" t="s">
        <v>533</v>
      </c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/>
      <c r="EM28" s="49"/>
      <c r="EN28" s="49"/>
      <c r="EO28" s="49"/>
      <c r="EP28" s="49"/>
      <c r="EQ28" s="49"/>
      <c r="ER28" s="49"/>
      <c r="ES28" s="49"/>
      <c r="ET28" s="49"/>
      <c r="EU28" s="49"/>
      <c r="EV28" s="49"/>
      <c r="EW28" s="49"/>
      <c r="EX28" s="49"/>
      <c r="EY28" s="49"/>
      <c r="EZ28" s="49"/>
      <c r="FA28" s="49"/>
      <c r="FB28" s="49"/>
      <c r="FC28" s="49"/>
      <c r="FD28" s="49"/>
      <c r="FE28" s="49"/>
      <c r="FF28" s="49"/>
      <c r="FG28" s="49"/>
      <c r="FH28" s="49"/>
      <c r="FI28" s="49"/>
      <c r="FJ28" s="49"/>
      <c r="FK28" s="49"/>
      <c r="FL28" s="49"/>
      <c r="FM28" s="49"/>
      <c r="FN28" s="49"/>
      <c r="FO28" s="49"/>
      <c r="FP28" s="49"/>
      <c r="FQ28" s="49"/>
      <c r="FR28" s="49"/>
      <c r="FS28" s="49"/>
      <c r="FT28" s="49"/>
      <c r="FU28" s="49"/>
      <c r="FV28" s="49"/>
      <c r="FW28" s="49"/>
      <c r="FX28" s="49"/>
      <c r="FY28" s="49"/>
      <c r="FZ28" s="49"/>
      <c r="GA28" s="49"/>
      <c r="GB28" s="49"/>
      <c r="GC28" s="49"/>
      <c r="GD28" s="49"/>
      <c r="GE28" s="49"/>
      <c r="GF28" s="49"/>
      <c r="GG28" s="49"/>
      <c r="GH28" s="49"/>
      <c r="GI28" s="49"/>
      <c r="GJ28" s="49"/>
      <c r="GK28" s="49"/>
      <c r="GL28" s="49"/>
      <c r="GM28" s="49"/>
      <c r="GN28" s="49"/>
      <c r="GO28" s="49"/>
      <c r="GP28" s="49"/>
      <c r="GQ28" s="49"/>
      <c r="GR28" s="49"/>
      <c r="GS28" s="49"/>
      <c r="GT28" s="49"/>
      <c r="GU28" s="49"/>
      <c r="GV28" s="49"/>
      <c r="GW28" s="49"/>
      <c r="GX28" s="49"/>
      <c r="GY28" s="49"/>
      <c r="GZ28" s="49"/>
      <c r="HA28" s="49"/>
      <c r="HB28" s="49"/>
      <c r="HC28" s="49"/>
      <c r="HD28" s="49"/>
      <c r="HE28" s="49"/>
      <c r="HF28" s="49"/>
      <c r="HG28" s="49"/>
      <c r="HH28" s="49"/>
      <c r="HI28" s="49"/>
      <c r="HJ28" s="49"/>
      <c r="HK28" s="49"/>
      <c r="HL28" s="49"/>
      <c r="HM28" s="49"/>
      <c r="HN28" s="49"/>
      <c r="HO28" s="49"/>
      <c r="HP28" s="49"/>
      <c r="HQ28" s="49"/>
      <c r="HR28" s="49"/>
      <c r="HS28" s="49"/>
      <c r="HT28" s="49"/>
      <c r="HU28" s="49"/>
      <c r="HV28" s="49"/>
      <c r="HW28" s="49"/>
      <c r="HX28" s="49"/>
      <c r="HY28" s="49"/>
      <c r="HZ28" s="49"/>
      <c r="IA28" s="49"/>
      <c r="IB28" s="49"/>
      <c r="IC28" s="49"/>
      <c r="ID28" s="49"/>
      <c r="IE28" s="49"/>
      <c r="IF28" s="49"/>
      <c r="IG28" s="49"/>
      <c r="IH28" s="49"/>
      <c r="II28" s="49"/>
      <c r="IJ28" s="49"/>
      <c r="IK28" s="49"/>
      <c r="IL28" s="49"/>
      <c r="IM28" s="49"/>
      <c r="IN28" s="49"/>
    </row>
    <row r="29" spans="1:248" s="8" customFormat="1" ht="18" customHeight="1">
      <c r="A29" s="42">
        <v>28</v>
      </c>
      <c r="B29" s="181" t="s">
        <v>664</v>
      </c>
      <c r="C29" s="180" t="s">
        <v>665</v>
      </c>
      <c r="D29" s="43" t="str">
        <f t="shared" si="2"/>
        <v>标准型存储服务器-H3C R4300G3-存储</v>
      </c>
      <c r="E29" s="183" t="s">
        <v>91</v>
      </c>
      <c r="F29" s="184" t="s">
        <v>666</v>
      </c>
      <c r="G29" s="191">
        <v>2110</v>
      </c>
      <c r="H29" s="183" t="s">
        <v>667</v>
      </c>
      <c r="I29" s="183" t="s">
        <v>322</v>
      </c>
      <c r="J29" s="183" t="s">
        <v>527</v>
      </c>
      <c r="K29" s="191">
        <v>2161</v>
      </c>
      <c r="L29" s="183" t="s">
        <v>668</v>
      </c>
      <c r="M29" s="183" t="s">
        <v>529</v>
      </c>
      <c r="N29" s="183" t="s">
        <v>530</v>
      </c>
      <c r="O29" s="42"/>
      <c r="P29" s="42"/>
      <c r="Q29" s="42" t="s">
        <v>531</v>
      </c>
      <c r="R29" s="42" t="s">
        <v>532</v>
      </c>
      <c r="S29" s="114" t="str">
        <f t="shared" si="0"/>
        <v>28</v>
      </c>
      <c r="T29" s="114" t="str">
        <f t="shared" si="3"/>
        <v>HH列01</v>
      </c>
      <c r="U29" s="114" t="str">
        <f t="shared" si="1"/>
        <v>04</v>
      </c>
      <c r="V29" s="114" t="str">
        <f t="shared" si="4"/>
        <v>101</v>
      </c>
      <c r="W29" s="47"/>
      <c r="X29" s="114" t="s">
        <v>533</v>
      </c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/>
      <c r="EM29" s="49"/>
      <c r="EN29" s="49"/>
      <c r="EO29" s="49"/>
      <c r="EP29" s="49"/>
      <c r="EQ29" s="49"/>
      <c r="ER29" s="49"/>
      <c r="ES29" s="49"/>
      <c r="ET29" s="49"/>
      <c r="EU29" s="49"/>
      <c r="EV29" s="49"/>
      <c r="EW29" s="49"/>
      <c r="EX29" s="49"/>
      <c r="EY29" s="49"/>
      <c r="EZ29" s="49"/>
      <c r="FA29" s="49"/>
      <c r="FB29" s="49"/>
      <c r="FC29" s="49"/>
      <c r="FD29" s="49"/>
      <c r="FE29" s="49"/>
      <c r="FF29" s="49"/>
      <c r="FG29" s="49"/>
      <c r="FH29" s="49"/>
      <c r="FI29" s="49"/>
      <c r="FJ29" s="49"/>
      <c r="FK29" s="49"/>
      <c r="FL29" s="49"/>
      <c r="FM29" s="49"/>
      <c r="FN29" s="49"/>
      <c r="FO29" s="49"/>
      <c r="FP29" s="49"/>
      <c r="FQ29" s="49"/>
      <c r="FR29" s="49"/>
      <c r="FS29" s="49"/>
      <c r="FT29" s="49"/>
      <c r="FU29" s="49"/>
      <c r="FV29" s="49"/>
      <c r="FW29" s="49"/>
      <c r="FX29" s="49"/>
      <c r="FY29" s="49"/>
      <c r="FZ29" s="49"/>
      <c r="GA29" s="49"/>
      <c r="GB29" s="49"/>
      <c r="GC29" s="49"/>
      <c r="GD29" s="49"/>
      <c r="GE29" s="49"/>
      <c r="GF29" s="49"/>
      <c r="GG29" s="49"/>
      <c r="GH29" s="49"/>
      <c r="GI29" s="49"/>
      <c r="GJ29" s="49"/>
      <c r="GK29" s="49"/>
      <c r="GL29" s="49"/>
      <c r="GM29" s="49"/>
      <c r="GN29" s="49"/>
      <c r="GO29" s="49"/>
      <c r="GP29" s="49"/>
      <c r="GQ29" s="49"/>
      <c r="GR29" s="49"/>
      <c r="GS29" s="49"/>
      <c r="GT29" s="49"/>
      <c r="GU29" s="49"/>
      <c r="GV29" s="49"/>
      <c r="GW29" s="49"/>
      <c r="GX29" s="49"/>
      <c r="GY29" s="49"/>
      <c r="GZ29" s="49"/>
      <c r="HA29" s="49"/>
      <c r="HB29" s="49"/>
      <c r="HC29" s="49"/>
      <c r="HD29" s="49"/>
      <c r="HE29" s="49"/>
      <c r="HF29" s="49"/>
      <c r="HG29" s="49"/>
      <c r="HH29" s="49"/>
      <c r="HI29" s="49"/>
      <c r="HJ29" s="49"/>
      <c r="HK29" s="49"/>
      <c r="HL29" s="49"/>
      <c r="HM29" s="49"/>
      <c r="HN29" s="49"/>
      <c r="HO29" s="49"/>
      <c r="HP29" s="49"/>
      <c r="HQ29" s="49"/>
      <c r="HR29" s="49"/>
      <c r="HS29" s="49"/>
      <c r="HT29" s="49"/>
      <c r="HU29" s="49"/>
      <c r="HV29" s="49"/>
      <c r="HW29" s="49"/>
      <c r="HX29" s="49"/>
      <c r="HY29" s="49"/>
      <c r="HZ29" s="49"/>
      <c r="IA29" s="49"/>
      <c r="IB29" s="49"/>
      <c r="IC29" s="49"/>
      <c r="ID29" s="49"/>
      <c r="IE29" s="49"/>
      <c r="IF29" s="49"/>
      <c r="IG29" s="49"/>
      <c r="IH29" s="49"/>
      <c r="II29" s="49"/>
      <c r="IJ29" s="49"/>
      <c r="IK29" s="49"/>
      <c r="IL29" s="49"/>
      <c r="IM29" s="49"/>
      <c r="IN29" s="49"/>
    </row>
    <row r="30" spans="1:248" s="8" customFormat="1" ht="18" customHeight="1">
      <c r="A30" s="42">
        <v>29</v>
      </c>
      <c r="B30" s="181" t="s">
        <v>669</v>
      </c>
      <c r="C30" s="180" t="s">
        <v>670</v>
      </c>
      <c r="D30" s="43" t="str">
        <f t="shared" si="2"/>
        <v>标准型存储服务器-H3C R4300G3-存储</v>
      </c>
      <c r="E30" s="183" t="s">
        <v>91</v>
      </c>
      <c r="F30" s="184" t="s">
        <v>671</v>
      </c>
      <c r="G30" s="191">
        <v>2110</v>
      </c>
      <c r="H30" s="183" t="s">
        <v>672</v>
      </c>
      <c r="I30" s="183" t="s">
        <v>322</v>
      </c>
      <c r="J30" s="183" t="s">
        <v>527</v>
      </c>
      <c r="K30" s="191">
        <v>2161</v>
      </c>
      <c r="L30" s="183" t="s">
        <v>673</v>
      </c>
      <c r="M30" s="183" t="s">
        <v>529</v>
      </c>
      <c r="N30" s="183" t="s">
        <v>530</v>
      </c>
      <c r="O30" s="42"/>
      <c r="P30" s="42"/>
      <c r="Q30" s="42" t="s">
        <v>531</v>
      </c>
      <c r="R30" s="42" t="s">
        <v>532</v>
      </c>
      <c r="S30" s="114" t="str">
        <f t="shared" si="0"/>
        <v>03</v>
      </c>
      <c r="T30" s="114" t="str">
        <f t="shared" si="3"/>
        <v>HH列02</v>
      </c>
      <c r="U30" s="114" t="str">
        <f t="shared" si="1"/>
        <v>04</v>
      </c>
      <c r="V30" s="114" t="str">
        <f t="shared" si="4"/>
        <v>101</v>
      </c>
      <c r="W30" s="47"/>
      <c r="X30" s="114" t="s">
        <v>533</v>
      </c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49"/>
      <c r="GY30" s="49"/>
      <c r="GZ30" s="49"/>
      <c r="HA30" s="49"/>
      <c r="HB30" s="49"/>
      <c r="HC30" s="49"/>
      <c r="HD30" s="49"/>
      <c r="HE30" s="49"/>
      <c r="HF30" s="49"/>
      <c r="HG30" s="49"/>
      <c r="HH30" s="49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</row>
    <row r="31" spans="1:248" s="8" customFormat="1" ht="18" customHeight="1">
      <c r="A31" s="42">
        <v>30</v>
      </c>
      <c r="B31" s="181" t="s">
        <v>674</v>
      </c>
      <c r="C31" s="180" t="s">
        <v>675</v>
      </c>
      <c r="D31" s="43" t="str">
        <f t="shared" si="2"/>
        <v>标准型存储服务器-H3C R4300G3-存储</v>
      </c>
      <c r="E31" s="183" t="s">
        <v>91</v>
      </c>
      <c r="F31" s="184" t="s">
        <v>676</v>
      </c>
      <c r="G31" s="191">
        <v>2110</v>
      </c>
      <c r="H31" s="183" t="s">
        <v>677</v>
      </c>
      <c r="I31" s="183" t="s">
        <v>322</v>
      </c>
      <c r="J31" s="183" t="s">
        <v>527</v>
      </c>
      <c r="K31" s="191">
        <v>2161</v>
      </c>
      <c r="L31" s="183" t="s">
        <v>678</v>
      </c>
      <c r="M31" s="183" t="s">
        <v>529</v>
      </c>
      <c r="N31" s="183" t="s">
        <v>530</v>
      </c>
      <c r="O31" s="42"/>
      <c r="P31" s="42"/>
      <c r="Q31" s="42" t="s">
        <v>531</v>
      </c>
      <c r="R31" s="42" t="s">
        <v>532</v>
      </c>
      <c r="S31" s="114" t="str">
        <f t="shared" si="0"/>
        <v>08</v>
      </c>
      <c r="T31" s="114" t="str">
        <f t="shared" si="3"/>
        <v>HH列02</v>
      </c>
      <c r="U31" s="114" t="str">
        <f t="shared" si="1"/>
        <v>04</v>
      </c>
      <c r="V31" s="114" t="str">
        <f t="shared" si="4"/>
        <v>101</v>
      </c>
      <c r="W31" s="47"/>
      <c r="X31" s="114" t="s">
        <v>533</v>
      </c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/>
      <c r="EM31" s="49"/>
      <c r="EN31" s="49"/>
      <c r="EO31" s="49"/>
      <c r="EP31" s="49"/>
      <c r="EQ31" s="49"/>
      <c r="ER31" s="49"/>
      <c r="ES31" s="49"/>
      <c r="ET31" s="49"/>
      <c r="EU31" s="49"/>
      <c r="EV31" s="49"/>
      <c r="EW31" s="49"/>
      <c r="EX31" s="49"/>
      <c r="EY31" s="49"/>
      <c r="EZ31" s="49"/>
      <c r="FA31" s="49"/>
      <c r="FB31" s="49"/>
      <c r="FC31" s="49"/>
      <c r="FD31" s="49"/>
      <c r="FE31" s="49"/>
      <c r="FF31" s="49"/>
      <c r="FG31" s="49"/>
      <c r="FH31" s="49"/>
      <c r="FI31" s="49"/>
      <c r="FJ31" s="49"/>
      <c r="FK31" s="49"/>
      <c r="FL31" s="49"/>
      <c r="FM31" s="49"/>
      <c r="FN31" s="49"/>
      <c r="FO31" s="49"/>
      <c r="FP31" s="49"/>
      <c r="FQ31" s="49"/>
      <c r="FR31" s="49"/>
      <c r="FS31" s="49"/>
      <c r="FT31" s="49"/>
      <c r="FU31" s="49"/>
      <c r="FV31" s="49"/>
      <c r="FW31" s="49"/>
      <c r="FX31" s="49"/>
      <c r="FY31" s="49"/>
      <c r="FZ31" s="49"/>
      <c r="GA31" s="49"/>
      <c r="GB31" s="49"/>
      <c r="GC31" s="49"/>
      <c r="GD31" s="49"/>
      <c r="GE31" s="49"/>
      <c r="GF31" s="49"/>
      <c r="GG31" s="49"/>
      <c r="GH31" s="49"/>
      <c r="GI31" s="49"/>
      <c r="GJ31" s="49"/>
      <c r="GK31" s="49"/>
      <c r="GL31" s="49"/>
      <c r="GM31" s="49"/>
      <c r="GN31" s="49"/>
      <c r="GO31" s="49"/>
      <c r="GP31" s="49"/>
      <c r="GQ31" s="49"/>
      <c r="GR31" s="49"/>
      <c r="GS31" s="49"/>
      <c r="GT31" s="49"/>
      <c r="GU31" s="49"/>
      <c r="GV31" s="49"/>
      <c r="GW31" s="49"/>
      <c r="GX31" s="49"/>
      <c r="GY31" s="49"/>
      <c r="GZ31" s="49"/>
      <c r="HA31" s="49"/>
      <c r="HB31" s="49"/>
      <c r="HC31" s="49"/>
      <c r="HD31" s="49"/>
      <c r="HE31" s="49"/>
      <c r="HF31" s="49"/>
      <c r="HG31" s="49"/>
      <c r="HH31" s="49"/>
      <c r="HI31" s="49"/>
      <c r="HJ31" s="49"/>
      <c r="HK31" s="49"/>
      <c r="HL31" s="49"/>
      <c r="HM31" s="49"/>
      <c r="HN31" s="49"/>
      <c r="HO31" s="49"/>
      <c r="HP31" s="49"/>
      <c r="HQ31" s="49"/>
      <c r="HR31" s="49"/>
      <c r="HS31" s="49"/>
      <c r="HT31" s="49"/>
      <c r="HU31" s="49"/>
      <c r="HV31" s="49"/>
      <c r="HW31" s="49"/>
      <c r="HX31" s="49"/>
      <c r="HY31" s="49"/>
      <c r="HZ31" s="49"/>
      <c r="IA31" s="49"/>
      <c r="IB31" s="49"/>
      <c r="IC31" s="49"/>
      <c r="ID31" s="49"/>
      <c r="IE31" s="49"/>
      <c r="IF31" s="49"/>
      <c r="IG31" s="49"/>
      <c r="IH31" s="49"/>
      <c r="II31" s="49"/>
      <c r="IJ31" s="49"/>
      <c r="IK31" s="49"/>
      <c r="IL31" s="49"/>
      <c r="IM31" s="49"/>
      <c r="IN31" s="49"/>
    </row>
    <row r="32" spans="1:248" s="8" customFormat="1" ht="18" customHeight="1">
      <c r="A32" s="42">
        <v>31</v>
      </c>
      <c r="B32" s="181" t="s">
        <v>679</v>
      </c>
      <c r="C32" s="180" t="s">
        <v>680</v>
      </c>
      <c r="D32" s="43" t="str">
        <f t="shared" si="2"/>
        <v>标准型存储服务器-H3C R4300G3-存储</v>
      </c>
      <c r="E32" s="183" t="s">
        <v>91</v>
      </c>
      <c r="F32" s="184" t="s">
        <v>681</v>
      </c>
      <c r="G32" s="191">
        <v>2110</v>
      </c>
      <c r="H32" s="183" t="s">
        <v>682</v>
      </c>
      <c r="I32" s="183" t="s">
        <v>322</v>
      </c>
      <c r="J32" s="183" t="s">
        <v>527</v>
      </c>
      <c r="K32" s="191">
        <v>2161</v>
      </c>
      <c r="L32" s="183" t="s">
        <v>683</v>
      </c>
      <c r="M32" s="183" t="s">
        <v>529</v>
      </c>
      <c r="N32" s="183" t="s">
        <v>530</v>
      </c>
      <c r="O32" s="42"/>
      <c r="P32" s="42"/>
      <c r="Q32" s="42" t="s">
        <v>531</v>
      </c>
      <c r="R32" s="42" t="s">
        <v>532</v>
      </c>
      <c r="S32" s="114" t="str">
        <f t="shared" si="0"/>
        <v>13</v>
      </c>
      <c r="T32" s="114" t="str">
        <f t="shared" si="3"/>
        <v>HH列02</v>
      </c>
      <c r="U32" s="114" t="str">
        <f t="shared" si="1"/>
        <v>04</v>
      </c>
      <c r="V32" s="114" t="str">
        <f t="shared" si="4"/>
        <v>101</v>
      </c>
      <c r="W32" s="47"/>
      <c r="X32" s="114" t="s">
        <v>533</v>
      </c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/>
      <c r="EM32" s="49"/>
      <c r="EN32" s="49"/>
      <c r="EO32" s="49"/>
      <c r="EP32" s="49"/>
      <c r="EQ32" s="49"/>
      <c r="ER32" s="49"/>
      <c r="ES32" s="49"/>
      <c r="ET32" s="49"/>
      <c r="EU32" s="49"/>
      <c r="EV32" s="49"/>
      <c r="EW32" s="49"/>
      <c r="EX32" s="49"/>
      <c r="EY32" s="49"/>
      <c r="EZ32" s="49"/>
      <c r="FA32" s="49"/>
      <c r="FB32" s="49"/>
      <c r="FC32" s="49"/>
      <c r="FD32" s="49"/>
      <c r="FE32" s="49"/>
      <c r="FF32" s="49"/>
      <c r="FG32" s="49"/>
      <c r="FH32" s="49"/>
      <c r="FI32" s="49"/>
      <c r="FJ32" s="49"/>
      <c r="FK32" s="49"/>
      <c r="FL32" s="49"/>
      <c r="FM32" s="49"/>
      <c r="FN32" s="49"/>
      <c r="FO32" s="49"/>
      <c r="FP32" s="49"/>
      <c r="FQ32" s="49"/>
      <c r="FR32" s="49"/>
      <c r="FS32" s="49"/>
      <c r="FT32" s="49"/>
      <c r="FU32" s="49"/>
      <c r="FV32" s="49"/>
      <c r="FW32" s="49"/>
      <c r="FX32" s="49"/>
      <c r="FY32" s="49"/>
      <c r="FZ32" s="49"/>
      <c r="GA32" s="49"/>
      <c r="GB32" s="49"/>
      <c r="GC32" s="49"/>
      <c r="GD32" s="49"/>
      <c r="GE32" s="49"/>
      <c r="GF32" s="49"/>
      <c r="GG32" s="49"/>
      <c r="GH32" s="49"/>
      <c r="GI32" s="49"/>
      <c r="GJ32" s="49"/>
      <c r="GK32" s="49"/>
      <c r="GL32" s="49"/>
      <c r="GM32" s="49"/>
      <c r="GN32" s="49"/>
      <c r="GO32" s="49"/>
      <c r="GP32" s="49"/>
      <c r="GQ32" s="49"/>
      <c r="GR32" s="49"/>
      <c r="GS32" s="49"/>
      <c r="GT32" s="49"/>
      <c r="GU32" s="49"/>
      <c r="GV32" s="49"/>
      <c r="GW32" s="49"/>
      <c r="GX32" s="49"/>
      <c r="GY32" s="49"/>
      <c r="GZ32" s="49"/>
      <c r="HA32" s="49"/>
      <c r="HB32" s="49"/>
      <c r="HC32" s="49"/>
      <c r="HD32" s="49"/>
      <c r="HE32" s="49"/>
      <c r="HF32" s="49"/>
      <c r="HG32" s="49"/>
      <c r="HH32" s="49"/>
      <c r="HI32" s="49"/>
      <c r="HJ32" s="49"/>
      <c r="HK32" s="49"/>
      <c r="HL32" s="49"/>
      <c r="HM32" s="49"/>
      <c r="HN32" s="49"/>
      <c r="HO32" s="49"/>
      <c r="HP32" s="49"/>
      <c r="HQ32" s="49"/>
      <c r="HR32" s="49"/>
      <c r="HS32" s="49"/>
      <c r="HT32" s="49"/>
      <c r="HU32" s="49"/>
      <c r="HV32" s="49"/>
      <c r="HW32" s="49"/>
      <c r="HX32" s="49"/>
      <c r="HY32" s="49"/>
      <c r="HZ32" s="49"/>
      <c r="IA32" s="49"/>
      <c r="IB32" s="49"/>
      <c r="IC32" s="49"/>
      <c r="ID32" s="49"/>
      <c r="IE32" s="49"/>
      <c r="IF32" s="49"/>
      <c r="IG32" s="49"/>
      <c r="IH32" s="49"/>
      <c r="II32" s="49"/>
      <c r="IJ32" s="49"/>
      <c r="IK32" s="49"/>
      <c r="IL32" s="49"/>
      <c r="IM32" s="49"/>
      <c r="IN32" s="49"/>
    </row>
    <row r="33" spans="1:248" s="8" customFormat="1" ht="18" customHeight="1">
      <c r="A33" s="42">
        <v>32</v>
      </c>
      <c r="B33" s="181" t="s">
        <v>684</v>
      </c>
      <c r="C33" s="180" t="s">
        <v>685</v>
      </c>
      <c r="D33" s="43" t="str">
        <f t="shared" si="2"/>
        <v>标准型存储服务器-H3C R4300G3-存储</v>
      </c>
      <c r="E33" s="183" t="s">
        <v>91</v>
      </c>
      <c r="F33" s="184" t="s">
        <v>686</v>
      </c>
      <c r="G33" s="191">
        <v>2110</v>
      </c>
      <c r="H33" s="183" t="s">
        <v>687</v>
      </c>
      <c r="I33" s="183" t="s">
        <v>322</v>
      </c>
      <c r="J33" s="183" t="s">
        <v>527</v>
      </c>
      <c r="K33" s="191">
        <v>2161</v>
      </c>
      <c r="L33" s="183" t="s">
        <v>688</v>
      </c>
      <c r="M33" s="183" t="s">
        <v>529</v>
      </c>
      <c r="N33" s="183" t="s">
        <v>530</v>
      </c>
      <c r="O33" s="42"/>
      <c r="P33" s="42"/>
      <c r="Q33" s="42" t="s">
        <v>531</v>
      </c>
      <c r="R33" s="42" t="s">
        <v>532</v>
      </c>
      <c r="S33" s="114" t="str">
        <f t="shared" si="0"/>
        <v>18</v>
      </c>
      <c r="T33" s="114" t="str">
        <f t="shared" si="3"/>
        <v>HH列02</v>
      </c>
      <c r="U33" s="114" t="str">
        <f t="shared" si="1"/>
        <v>04</v>
      </c>
      <c r="V33" s="114" t="str">
        <f t="shared" si="4"/>
        <v>101</v>
      </c>
      <c r="W33" s="47"/>
      <c r="X33" s="114" t="s">
        <v>533</v>
      </c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/>
      <c r="EM33" s="49"/>
      <c r="EN33" s="49"/>
      <c r="EO33" s="49"/>
      <c r="EP33" s="49"/>
      <c r="EQ33" s="49"/>
      <c r="ER33" s="49"/>
      <c r="ES33" s="49"/>
      <c r="ET33" s="49"/>
      <c r="EU33" s="49"/>
      <c r="EV33" s="49"/>
      <c r="EW33" s="49"/>
      <c r="EX33" s="49"/>
      <c r="EY33" s="49"/>
      <c r="EZ33" s="49"/>
      <c r="FA33" s="49"/>
      <c r="FB33" s="49"/>
      <c r="FC33" s="49"/>
      <c r="FD33" s="49"/>
      <c r="FE33" s="49"/>
      <c r="FF33" s="49"/>
      <c r="FG33" s="49"/>
      <c r="FH33" s="49"/>
      <c r="FI33" s="49"/>
      <c r="FJ33" s="49"/>
      <c r="FK33" s="49"/>
      <c r="FL33" s="49"/>
      <c r="FM33" s="49"/>
      <c r="FN33" s="49"/>
      <c r="FO33" s="49"/>
      <c r="FP33" s="49"/>
      <c r="FQ33" s="49"/>
      <c r="FR33" s="49"/>
      <c r="FS33" s="49"/>
      <c r="FT33" s="49"/>
      <c r="FU33" s="49"/>
      <c r="FV33" s="49"/>
      <c r="FW33" s="49"/>
      <c r="FX33" s="49"/>
      <c r="FY33" s="49"/>
      <c r="FZ33" s="49"/>
      <c r="GA33" s="49"/>
      <c r="GB33" s="49"/>
      <c r="GC33" s="49"/>
      <c r="GD33" s="49"/>
      <c r="GE33" s="49"/>
      <c r="GF33" s="49"/>
      <c r="GG33" s="49"/>
      <c r="GH33" s="49"/>
      <c r="GI33" s="49"/>
      <c r="GJ33" s="49"/>
      <c r="GK33" s="49"/>
      <c r="GL33" s="49"/>
      <c r="GM33" s="49"/>
      <c r="GN33" s="49"/>
      <c r="GO33" s="49"/>
      <c r="GP33" s="49"/>
      <c r="GQ33" s="49"/>
      <c r="GR33" s="49"/>
      <c r="GS33" s="49"/>
      <c r="GT33" s="49"/>
      <c r="GU33" s="49"/>
      <c r="GV33" s="49"/>
      <c r="GW33" s="49"/>
      <c r="GX33" s="49"/>
      <c r="GY33" s="49"/>
      <c r="GZ33" s="49"/>
      <c r="HA33" s="49"/>
      <c r="HB33" s="49"/>
      <c r="HC33" s="49"/>
      <c r="HD33" s="49"/>
      <c r="HE33" s="49"/>
      <c r="HF33" s="49"/>
      <c r="HG33" s="49"/>
      <c r="HH33" s="49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</row>
    <row r="34" spans="1:248" s="8" customFormat="1" ht="18" customHeight="1">
      <c r="A34" s="42">
        <v>33</v>
      </c>
      <c r="B34" s="181" t="s">
        <v>689</v>
      </c>
      <c r="C34" s="180" t="s">
        <v>690</v>
      </c>
      <c r="D34" s="43" t="str">
        <f t="shared" si="2"/>
        <v>标准型存储服务器-H3C R4300G3-存储</v>
      </c>
      <c r="E34" s="183" t="s">
        <v>91</v>
      </c>
      <c r="F34" s="184" t="s">
        <v>691</v>
      </c>
      <c r="G34" s="191">
        <v>2110</v>
      </c>
      <c r="H34" s="183" t="s">
        <v>692</v>
      </c>
      <c r="I34" s="183" t="s">
        <v>322</v>
      </c>
      <c r="J34" s="183" t="s">
        <v>527</v>
      </c>
      <c r="K34" s="191">
        <v>2161</v>
      </c>
      <c r="L34" s="183" t="s">
        <v>693</v>
      </c>
      <c r="M34" s="183" t="s">
        <v>529</v>
      </c>
      <c r="N34" s="183" t="s">
        <v>530</v>
      </c>
      <c r="O34" s="42"/>
      <c r="P34" s="42"/>
      <c r="Q34" s="42" t="s">
        <v>531</v>
      </c>
      <c r="R34" s="42" t="s">
        <v>532</v>
      </c>
      <c r="S34" s="114" t="str">
        <f t="shared" si="0"/>
        <v>23</v>
      </c>
      <c r="T34" s="114" t="str">
        <f t="shared" si="3"/>
        <v>HH列02</v>
      </c>
      <c r="U34" s="114" t="str">
        <f t="shared" si="1"/>
        <v>04</v>
      </c>
      <c r="V34" s="114" t="str">
        <f t="shared" si="4"/>
        <v>101</v>
      </c>
      <c r="W34" s="47"/>
      <c r="X34" s="114" t="s">
        <v>533</v>
      </c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/>
      <c r="EM34" s="49"/>
      <c r="EN34" s="49"/>
      <c r="EO34" s="49"/>
      <c r="EP34" s="49"/>
      <c r="EQ34" s="49"/>
      <c r="ER34" s="49"/>
      <c r="ES34" s="49"/>
      <c r="ET34" s="49"/>
      <c r="EU34" s="49"/>
      <c r="EV34" s="49"/>
      <c r="EW34" s="49"/>
      <c r="EX34" s="49"/>
      <c r="EY34" s="49"/>
      <c r="EZ34" s="49"/>
      <c r="FA34" s="49"/>
      <c r="FB34" s="49"/>
      <c r="FC34" s="49"/>
      <c r="FD34" s="49"/>
      <c r="FE34" s="49"/>
      <c r="FF34" s="49"/>
      <c r="FG34" s="49"/>
      <c r="FH34" s="49"/>
      <c r="FI34" s="49"/>
      <c r="FJ34" s="49"/>
      <c r="FK34" s="49"/>
      <c r="FL34" s="49"/>
      <c r="FM34" s="49"/>
      <c r="FN34" s="49"/>
      <c r="FO34" s="49"/>
      <c r="FP34" s="49"/>
      <c r="FQ34" s="49"/>
      <c r="FR34" s="49"/>
      <c r="FS34" s="49"/>
      <c r="FT34" s="49"/>
      <c r="FU34" s="49"/>
      <c r="FV34" s="49"/>
      <c r="FW34" s="49"/>
      <c r="FX34" s="49"/>
      <c r="FY34" s="49"/>
      <c r="FZ34" s="49"/>
      <c r="GA34" s="49"/>
      <c r="GB34" s="49"/>
      <c r="GC34" s="49"/>
      <c r="GD34" s="49"/>
      <c r="GE34" s="49"/>
      <c r="GF34" s="49"/>
      <c r="GG34" s="49"/>
      <c r="GH34" s="49"/>
      <c r="GI34" s="49"/>
      <c r="GJ34" s="49"/>
      <c r="GK34" s="49"/>
      <c r="GL34" s="49"/>
      <c r="GM34" s="49"/>
      <c r="GN34" s="49"/>
      <c r="GO34" s="49"/>
      <c r="GP34" s="49"/>
      <c r="GQ34" s="49"/>
      <c r="GR34" s="49"/>
      <c r="GS34" s="49"/>
      <c r="GT34" s="49"/>
      <c r="GU34" s="49"/>
      <c r="GV34" s="49"/>
      <c r="GW34" s="49"/>
      <c r="GX34" s="49"/>
      <c r="GY34" s="49"/>
      <c r="GZ34" s="49"/>
      <c r="HA34" s="49"/>
      <c r="HB34" s="49"/>
      <c r="HC34" s="49"/>
      <c r="HD34" s="49"/>
      <c r="HE34" s="49"/>
      <c r="HF34" s="49"/>
      <c r="HG34" s="49"/>
      <c r="HH34" s="49"/>
      <c r="HI34" s="49"/>
      <c r="HJ34" s="49"/>
      <c r="HK34" s="49"/>
      <c r="HL34" s="49"/>
      <c r="HM34" s="49"/>
      <c r="HN34" s="49"/>
      <c r="HO34" s="49"/>
      <c r="HP34" s="49"/>
      <c r="HQ34" s="49"/>
      <c r="HR34" s="49"/>
      <c r="HS34" s="49"/>
      <c r="HT34" s="49"/>
      <c r="HU34" s="49"/>
      <c r="HV34" s="49"/>
      <c r="HW34" s="49"/>
      <c r="HX34" s="49"/>
      <c r="HY34" s="49"/>
      <c r="HZ34" s="49"/>
      <c r="IA34" s="49"/>
      <c r="IB34" s="49"/>
      <c r="IC34" s="49"/>
      <c r="ID34" s="49"/>
      <c r="IE34" s="49"/>
      <c r="IF34" s="49"/>
      <c r="IG34" s="49"/>
      <c r="IH34" s="49"/>
      <c r="II34" s="49"/>
      <c r="IJ34" s="49"/>
      <c r="IK34" s="49"/>
      <c r="IL34" s="49"/>
      <c r="IM34" s="49"/>
      <c r="IN34" s="49"/>
    </row>
    <row r="35" spans="1:248" s="8" customFormat="1" ht="18" customHeight="1">
      <c r="A35" s="42">
        <v>34</v>
      </c>
      <c r="B35" s="181" t="s">
        <v>694</v>
      </c>
      <c r="C35" s="180" t="s">
        <v>695</v>
      </c>
      <c r="D35" s="43" t="str">
        <f t="shared" si="2"/>
        <v>标准型存储服务器-H3C R4300G3-存储</v>
      </c>
      <c r="E35" s="183" t="s">
        <v>91</v>
      </c>
      <c r="F35" s="184" t="s">
        <v>696</v>
      </c>
      <c r="G35" s="191">
        <v>2110</v>
      </c>
      <c r="H35" s="183" t="s">
        <v>697</v>
      </c>
      <c r="I35" s="183" t="s">
        <v>322</v>
      </c>
      <c r="J35" s="183" t="s">
        <v>527</v>
      </c>
      <c r="K35" s="191">
        <v>2161</v>
      </c>
      <c r="L35" s="183" t="s">
        <v>698</v>
      </c>
      <c r="M35" s="183" t="s">
        <v>529</v>
      </c>
      <c r="N35" s="183" t="s">
        <v>530</v>
      </c>
      <c r="O35" s="42"/>
      <c r="P35" s="42"/>
      <c r="Q35" s="42" t="s">
        <v>531</v>
      </c>
      <c r="R35" s="42" t="s">
        <v>532</v>
      </c>
      <c r="S35" s="114" t="str">
        <f t="shared" si="0"/>
        <v>28</v>
      </c>
      <c r="T35" s="114" t="str">
        <f t="shared" si="3"/>
        <v>HH列02</v>
      </c>
      <c r="U35" s="114" t="str">
        <f t="shared" si="1"/>
        <v>04</v>
      </c>
      <c r="V35" s="114" t="str">
        <f t="shared" si="4"/>
        <v>101</v>
      </c>
      <c r="W35" s="47"/>
      <c r="X35" s="114" t="s">
        <v>533</v>
      </c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/>
      <c r="EM35" s="49"/>
      <c r="EN35" s="49"/>
      <c r="EO35" s="49"/>
      <c r="EP35" s="49"/>
      <c r="EQ35" s="49"/>
      <c r="ER35" s="49"/>
      <c r="ES35" s="49"/>
      <c r="ET35" s="49"/>
      <c r="EU35" s="49"/>
      <c r="EV35" s="49"/>
      <c r="EW35" s="49"/>
      <c r="EX35" s="49"/>
      <c r="EY35" s="49"/>
      <c r="EZ35" s="49"/>
      <c r="FA35" s="49"/>
      <c r="FB35" s="49"/>
      <c r="FC35" s="49"/>
      <c r="FD35" s="49"/>
      <c r="FE35" s="49"/>
      <c r="FF35" s="49"/>
      <c r="FG35" s="49"/>
      <c r="FH35" s="49"/>
      <c r="FI35" s="49"/>
      <c r="FJ35" s="49"/>
      <c r="FK35" s="49"/>
      <c r="FL35" s="49"/>
      <c r="FM35" s="49"/>
      <c r="FN35" s="49"/>
      <c r="FO35" s="49"/>
      <c r="FP35" s="49"/>
      <c r="FQ35" s="49"/>
      <c r="FR35" s="49"/>
      <c r="FS35" s="49"/>
      <c r="FT35" s="49"/>
      <c r="FU35" s="49"/>
      <c r="FV35" s="49"/>
      <c r="FW35" s="49"/>
      <c r="FX35" s="49"/>
      <c r="FY35" s="49"/>
      <c r="FZ35" s="49"/>
      <c r="GA35" s="49"/>
      <c r="GB35" s="49"/>
      <c r="GC35" s="49"/>
      <c r="GD35" s="49"/>
      <c r="GE35" s="49"/>
      <c r="GF35" s="49"/>
      <c r="GG35" s="49"/>
      <c r="GH35" s="49"/>
      <c r="GI35" s="49"/>
      <c r="GJ35" s="49"/>
      <c r="GK35" s="49"/>
      <c r="GL35" s="49"/>
      <c r="GM35" s="49"/>
      <c r="GN35" s="49"/>
      <c r="GO35" s="49"/>
      <c r="GP35" s="49"/>
      <c r="GQ35" s="49"/>
      <c r="GR35" s="49"/>
      <c r="GS35" s="49"/>
      <c r="GT35" s="49"/>
      <c r="GU35" s="49"/>
      <c r="GV35" s="49"/>
      <c r="GW35" s="49"/>
      <c r="GX35" s="49"/>
      <c r="GY35" s="49"/>
      <c r="GZ35" s="49"/>
      <c r="HA35" s="49"/>
      <c r="HB35" s="49"/>
      <c r="HC35" s="49"/>
      <c r="HD35" s="49"/>
      <c r="HE35" s="49"/>
      <c r="HF35" s="49"/>
      <c r="HG35" s="49"/>
      <c r="HH35" s="49"/>
      <c r="HI35" s="49"/>
      <c r="HJ35" s="49"/>
      <c r="HK35" s="49"/>
      <c r="HL35" s="49"/>
      <c r="HM35" s="49"/>
      <c r="HN35" s="49"/>
      <c r="HO35" s="49"/>
      <c r="HP35" s="49"/>
      <c r="HQ35" s="49"/>
      <c r="HR35" s="49"/>
      <c r="HS35" s="49"/>
      <c r="HT35" s="49"/>
      <c r="HU35" s="49"/>
      <c r="HV35" s="49"/>
      <c r="HW35" s="49"/>
      <c r="HX35" s="49"/>
      <c r="HY35" s="49"/>
      <c r="HZ35" s="49"/>
      <c r="IA35" s="49"/>
      <c r="IB35" s="49"/>
      <c r="IC35" s="49"/>
      <c r="ID35" s="49"/>
      <c r="IE35" s="49"/>
      <c r="IF35" s="49"/>
      <c r="IG35" s="49"/>
      <c r="IH35" s="49"/>
      <c r="II35" s="49"/>
      <c r="IJ35" s="49"/>
      <c r="IK35" s="49"/>
      <c r="IL35" s="49"/>
      <c r="IM35" s="49"/>
      <c r="IN35" s="49"/>
    </row>
    <row r="36" spans="1:248" s="8" customFormat="1" ht="18" customHeight="1">
      <c r="A36" s="42">
        <v>35</v>
      </c>
      <c r="B36" s="181" t="s">
        <v>699</v>
      </c>
      <c r="C36" s="180" t="s">
        <v>700</v>
      </c>
      <c r="D36" s="43" t="str">
        <f t="shared" si="2"/>
        <v>标准型存储服务器-H3C R4300G3-存储</v>
      </c>
      <c r="E36" s="183" t="s">
        <v>91</v>
      </c>
      <c r="F36" s="184" t="s">
        <v>701</v>
      </c>
      <c r="G36" s="191">
        <v>2110</v>
      </c>
      <c r="H36" s="183" t="s">
        <v>702</v>
      </c>
      <c r="I36" s="183" t="s">
        <v>322</v>
      </c>
      <c r="J36" s="183" t="s">
        <v>527</v>
      </c>
      <c r="K36" s="191">
        <v>2161</v>
      </c>
      <c r="L36" s="183" t="s">
        <v>703</v>
      </c>
      <c r="M36" s="183" t="s">
        <v>529</v>
      </c>
      <c r="N36" s="183" t="s">
        <v>530</v>
      </c>
      <c r="O36" s="42"/>
      <c r="P36" s="42"/>
      <c r="Q36" s="42" t="s">
        <v>531</v>
      </c>
      <c r="R36" s="42" t="s">
        <v>532</v>
      </c>
      <c r="S36" s="114" t="str">
        <f t="shared" si="0"/>
        <v>03</v>
      </c>
      <c r="T36" s="114" t="str">
        <f t="shared" si="3"/>
        <v>HH列03</v>
      </c>
      <c r="U36" s="114" t="str">
        <f t="shared" si="1"/>
        <v>04</v>
      </c>
      <c r="V36" s="114" t="str">
        <f t="shared" si="4"/>
        <v>101</v>
      </c>
      <c r="W36" s="47"/>
      <c r="X36" s="114" t="s">
        <v>533</v>
      </c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/>
      <c r="EM36" s="49"/>
      <c r="EN36" s="49"/>
      <c r="EO36" s="49"/>
      <c r="EP36" s="49"/>
      <c r="EQ36" s="49"/>
      <c r="ER36" s="49"/>
      <c r="ES36" s="49"/>
      <c r="ET36" s="49"/>
      <c r="EU36" s="49"/>
      <c r="EV36" s="49"/>
      <c r="EW36" s="49"/>
      <c r="EX36" s="49"/>
      <c r="EY36" s="49"/>
      <c r="EZ36" s="49"/>
      <c r="FA36" s="49"/>
      <c r="FB36" s="49"/>
      <c r="FC36" s="49"/>
      <c r="FD36" s="49"/>
      <c r="FE36" s="49"/>
      <c r="FF36" s="49"/>
      <c r="FG36" s="49"/>
      <c r="FH36" s="49"/>
      <c r="FI36" s="49"/>
      <c r="FJ36" s="49"/>
      <c r="FK36" s="49"/>
      <c r="FL36" s="49"/>
      <c r="FM36" s="49"/>
      <c r="FN36" s="49"/>
      <c r="FO36" s="49"/>
      <c r="FP36" s="49"/>
      <c r="FQ36" s="49"/>
      <c r="FR36" s="49"/>
      <c r="FS36" s="49"/>
      <c r="FT36" s="49"/>
      <c r="FU36" s="49"/>
      <c r="FV36" s="49"/>
      <c r="FW36" s="49"/>
      <c r="FX36" s="49"/>
      <c r="FY36" s="49"/>
      <c r="FZ36" s="49"/>
      <c r="GA36" s="49"/>
      <c r="GB36" s="49"/>
      <c r="GC36" s="49"/>
      <c r="GD36" s="49"/>
      <c r="GE36" s="49"/>
      <c r="GF36" s="49"/>
      <c r="GG36" s="49"/>
      <c r="GH36" s="49"/>
      <c r="GI36" s="49"/>
      <c r="GJ36" s="49"/>
      <c r="GK36" s="49"/>
      <c r="GL36" s="49"/>
      <c r="GM36" s="49"/>
      <c r="GN36" s="49"/>
      <c r="GO36" s="49"/>
      <c r="GP36" s="49"/>
      <c r="GQ36" s="49"/>
      <c r="GR36" s="49"/>
      <c r="GS36" s="49"/>
      <c r="GT36" s="49"/>
      <c r="GU36" s="49"/>
      <c r="GV36" s="49"/>
      <c r="GW36" s="49"/>
      <c r="GX36" s="49"/>
      <c r="GY36" s="49"/>
      <c r="GZ36" s="49"/>
      <c r="HA36" s="49"/>
      <c r="HB36" s="49"/>
      <c r="HC36" s="49"/>
      <c r="HD36" s="49"/>
      <c r="HE36" s="49"/>
      <c r="HF36" s="49"/>
      <c r="HG36" s="49"/>
      <c r="HH36" s="49"/>
      <c r="HI36" s="49"/>
      <c r="HJ36" s="49"/>
      <c r="HK36" s="49"/>
      <c r="HL36" s="49"/>
      <c r="HM36" s="49"/>
      <c r="HN36" s="49"/>
      <c r="HO36" s="49"/>
      <c r="HP36" s="49"/>
      <c r="HQ36" s="49"/>
      <c r="HR36" s="49"/>
      <c r="HS36" s="49"/>
      <c r="HT36" s="49"/>
      <c r="HU36" s="49"/>
      <c r="HV36" s="49"/>
      <c r="HW36" s="49"/>
      <c r="HX36" s="49"/>
      <c r="HY36" s="49"/>
      <c r="HZ36" s="49"/>
      <c r="IA36" s="49"/>
      <c r="IB36" s="49"/>
      <c r="IC36" s="49"/>
      <c r="ID36" s="49"/>
      <c r="IE36" s="49"/>
      <c r="IF36" s="49"/>
      <c r="IG36" s="49"/>
      <c r="IH36" s="49"/>
      <c r="II36" s="49"/>
      <c r="IJ36" s="49"/>
      <c r="IK36" s="49"/>
      <c r="IL36" s="49"/>
      <c r="IM36" s="49"/>
      <c r="IN36" s="49"/>
    </row>
    <row r="37" spans="1:248" s="8" customFormat="1" ht="18" customHeight="1">
      <c r="A37" s="42">
        <v>36</v>
      </c>
      <c r="B37" s="181" t="s">
        <v>704</v>
      </c>
      <c r="C37" s="180" t="s">
        <v>705</v>
      </c>
      <c r="D37" s="43" t="str">
        <f t="shared" si="2"/>
        <v>标准型存储服务器-H3C R4300G3-存储</v>
      </c>
      <c r="E37" s="183" t="s">
        <v>91</v>
      </c>
      <c r="F37" s="184" t="s">
        <v>706</v>
      </c>
      <c r="G37" s="191">
        <v>2110</v>
      </c>
      <c r="H37" s="183" t="s">
        <v>707</v>
      </c>
      <c r="I37" s="183" t="s">
        <v>322</v>
      </c>
      <c r="J37" s="183" t="s">
        <v>527</v>
      </c>
      <c r="K37" s="191">
        <v>2161</v>
      </c>
      <c r="L37" s="183" t="s">
        <v>708</v>
      </c>
      <c r="M37" s="183" t="s">
        <v>529</v>
      </c>
      <c r="N37" s="183" t="s">
        <v>530</v>
      </c>
      <c r="O37" s="42"/>
      <c r="P37" s="42"/>
      <c r="Q37" s="42" t="s">
        <v>531</v>
      </c>
      <c r="R37" s="42" t="s">
        <v>532</v>
      </c>
      <c r="S37" s="114" t="str">
        <f t="shared" si="0"/>
        <v>08</v>
      </c>
      <c r="T37" s="114" t="str">
        <f t="shared" si="3"/>
        <v>HH列03</v>
      </c>
      <c r="U37" s="114" t="str">
        <f t="shared" si="1"/>
        <v>04</v>
      </c>
      <c r="V37" s="114" t="str">
        <f t="shared" si="4"/>
        <v>101</v>
      </c>
      <c r="W37" s="47"/>
      <c r="X37" s="114" t="s">
        <v>533</v>
      </c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</row>
    <row r="38" spans="1:248" s="8" customFormat="1" ht="18" customHeight="1">
      <c r="A38" s="42">
        <v>37</v>
      </c>
      <c r="B38" s="181" t="s">
        <v>709</v>
      </c>
      <c r="C38" s="180" t="s">
        <v>710</v>
      </c>
      <c r="D38" s="43" t="str">
        <f t="shared" si="2"/>
        <v>标准型存储服务器-浪潮 NF5466M6-云存储</v>
      </c>
      <c r="E38" s="183" t="s">
        <v>711</v>
      </c>
      <c r="F38" s="184" t="s">
        <v>712</v>
      </c>
      <c r="G38" s="191">
        <v>2110</v>
      </c>
      <c r="H38" s="183" t="s">
        <v>713</v>
      </c>
      <c r="I38" s="183" t="s">
        <v>322</v>
      </c>
      <c r="J38" s="183" t="s">
        <v>527</v>
      </c>
      <c r="K38" s="191">
        <v>2161</v>
      </c>
      <c r="L38" s="183" t="s">
        <v>714</v>
      </c>
      <c r="M38" s="183" t="s">
        <v>529</v>
      </c>
      <c r="N38" s="183" t="s">
        <v>530</v>
      </c>
      <c r="O38" s="42"/>
      <c r="P38" s="42"/>
      <c r="Q38" s="42" t="s">
        <v>531</v>
      </c>
      <c r="R38" s="42" t="s">
        <v>532</v>
      </c>
      <c r="S38" s="114" t="str">
        <f t="shared" si="0"/>
        <v>13</v>
      </c>
      <c r="T38" s="114" t="str">
        <f t="shared" si="3"/>
        <v>HH列03</v>
      </c>
      <c r="U38" s="114" t="str">
        <f t="shared" si="1"/>
        <v>04</v>
      </c>
      <c r="V38" s="114" t="str">
        <f t="shared" si="4"/>
        <v>101</v>
      </c>
      <c r="W38" s="47"/>
      <c r="X38" s="114" t="s">
        <v>159</v>
      </c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/>
      <c r="EM38" s="49"/>
      <c r="EN38" s="49"/>
      <c r="EO38" s="49"/>
      <c r="EP38" s="49"/>
      <c r="EQ38" s="49"/>
      <c r="ER38" s="49"/>
      <c r="ES38" s="49"/>
      <c r="ET38" s="49"/>
      <c r="EU38" s="49"/>
      <c r="EV38" s="49"/>
      <c r="EW38" s="49"/>
      <c r="EX38" s="49"/>
      <c r="EY38" s="49"/>
      <c r="EZ38" s="49"/>
      <c r="FA38" s="49"/>
      <c r="FB38" s="49"/>
      <c r="FC38" s="49"/>
      <c r="FD38" s="49"/>
      <c r="FE38" s="49"/>
      <c r="FF38" s="49"/>
      <c r="FG38" s="49"/>
      <c r="FH38" s="49"/>
      <c r="FI38" s="49"/>
      <c r="FJ38" s="49"/>
      <c r="FK38" s="49"/>
      <c r="FL38" s="49"/>
      <c r="FM38" s="49"/>
      <c r="FN38" s="49"/>
      <c r="FO38" s="49"/>
      <c r="FP38" s="49"/>
      <c r="FQ38" s="49"/>
      <c r="FR38" s="49"/>
      <c r="FS38" s="49"/>
      <c r="FT38" s="49"/>
      <c r="FU38" s="49"/>
      <c r="FV38" s="49"/>
      <c r="FW38" s="49"/>
      <c r="FX38" s="49"/>
      <c r="FY38" s="49"/>
      <c r="FZ38" s="49"/>
      <c r="GA38" s="49"/>
      <c r="GB38" s="49"/>
      <c r="GC38" s="49"/>
      <c r="GD38" s="49"/>
      <c r="GE38" s="49"/>
      <c r="GF38" s="49"/>
      <c r="GG38" s="49"/>
      <c r="GH38" s="49"/>
      <c r="GI38" s="49"/>
      <c r="GJ38" s="49"/>
      <c r="GK38" s="49"/>
      <c r="GL38" s="49"/>
      <c r="GM38" s="49"/>
      <c r="GN38" s="49"/>
      <c r="GO38" s="49"/>
      <c r="GP38" s="49"/>
      <c r="GQ38" s="49"/>
      <c r="GR38" s="49"/>
      <c r="GS38" s="49"/>
      <c r="GT38" s="49"/>
      <c r="GU38" s="49"/>
      <c r="GV38" s="49"/>
      <c r="GW38" s="49"/>
      <c r="GX38" s="49"/>
      <c r="GY38" s="49"/>
      <c r="GZ38" s="49"/>
      <c r="HA38" s="49"/>
      <c r="HB38" s="49"/>
      <c r="HC38" s="49"/>
      <c r="HD38" s="49"/>
      <c r="HE38" s="49"/>
      <c r="HF38" s="49"/>
      <c r="HG38" s="49"/>
      <c r="HH38" s="49"/>
      <c r="HI38" s="49"/>
      <c r="HJ38" s="49"/>
      <c r="HK38" s="49"/>
      <c r="HL38" s="49"/>
      <c r="HM38" s="49"/>
      <c r="HN38" s="49"/>
      <c r="HO38" s="49"/>
      <c r="HP38" s="49"/>
      <c r="HQ38" s="49"/>
      <c r="HR38" s="49"/>
      <c r="HS38" s="49"/>
      <c r="HT38" s="49"/>
      <c r="HU38" s="49"/>
      <c r="HV38" s="49"/>
      <c r="HW38" s="49"/>
      <c r="HX38" s="49"/>
      <c r="HY38" s="49"/>
      <c r="HZ38" s="49"/>
      <c r="IA38" s="49"/>
      <c r="IB38" s="49"/>
      <c r="IC38" s="49"/>
      <c r="ID38" s="49"/>
      <c r="IE38" s="49"/>
      <c r="IF38" s="49"/>
      <c r="IG38" s="49"/>
      <c r="IH38" s="49"/>
      <c r="II38" s="49"/>
      <c r="IJ38" s="49"/>
      <c r="IK38" s="49"/>
      <c r="IL38" s="49"/>
      <c r="IM38" s="49"/>
      <c r="IN38" s="49"/>
    </row>
    <row r="39" spans="1:248" s="8" customFormat="1" ht="18" customHeight="1">
      <c r="A39" s="42">
        <v>38</v>
      </c>
      <c r="B39" s="181" t="s">
        <v>715</v>
      </c>
      <c r="C39" s="180" t="s">
        <v>716</v>
      </c>
      <c r="D39" s="43" t="str">
        <f t="shared" si="2"/>
        <v>标准型存储服务器-浪潮 NF5466M6-云存储</v>
      </c>
      <c r="E39" s="183" t="s">
        <v>162</v>
      </c>
      <c r="F39" s="184" t="s">
        <v>717</v>
      </c>
      <c r="G39" s="191">
        <v>2110</v>
      </c>
      <c r="H39" s="183" t="s">
        <v>718</v>
      </c>
      <c r="I39" s="183" t="s">
        <v>322</v>
      </c>
      <c r="J39" s="183" t="s">
        <v>527</v>
      </c>
      <c r="K39" s="191">
        <v>2161</v>
      </c>
      <c r="L39" s="183" t="s">
        <v>719</v>
      </c>
      <c r="M39" s="183" t="s">
        <v>529</v>
      </c>
      <c r="N39" s="183" t="s">
        <v>530</v>
      </c>
      <c r="O39" s="42"/>
      <c r="P39" s="42"/>
      <c r="Q39" s="42" t="s">
        <v>531</v>
      </c>
      <c r="R39" s="42" t="s">
        <v>532</v>
      </c>
      <c r="S39" s="114" t="str">
        <f t="shared" si="0"/>
        <v>18</v>
      </c>
      <c r="T39" s="114" t="str">
        <f t="shared" si="3"/>
        <v>HH列03</v>
      </c>
      <c r="U39" s="114" t="str">
        <f t="shared" si="1"/>
        <v>04</v>
      </c>
      <c r="V39" s="114" t="str">
        <f t="shared" si="4"/>
        <v>101</v>
      </c>
      <c r="W39" s="47"/>
      <c r="X39" s="114" t="s">
        <v>159</v>
      </c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/>
      <c r="EM39" s="49"/>
      <c r="EN39" s="49"/>
      <c r="EO39" s="49"/>
      <c r="EP39" s="49"/>
      <c r="EQ39" s="49"/>
      <c r="ER39" s="49"/>
      <c r="ES39" s="49"/>
      <c r="ET39" s="49"/>
      <c r="EU39" s="49"/>
      <c r="EV39" s="49"/>
      <c r="EW39" s="49"/>
      <c r="EX39" s="49"/>
      <c r="EY39" s="49"/>
      <c r="EZ39" s="49"/>
      <c r="FA39" s="49"/>
      <c r="FB39" s="49"/>
      <c r="FC39" s="49"/>
      <c r="FD39" s="49"/>
      <c r="FE39" s="49"/>
      <c r="FF39" s="49"/>
      <c r="FG39" s="49"/>
      <c r="FH39" s="49"/>
      <c r="FI39" s="49"/>
      <c r="FJ39" s="49"/>
      <c r="FK39" s="49"/>
      <c r="FL39" s="49"/>
      <c r="FM39" s="49"/>
      <c r="FN39" s="49"/>
      <c r="FO39" s="49"/>
      <c r="FP39" s="49"/>
      <c r="FQ39" s="49"/>
      <c r="FR39" s="49"/>
      <c r="FS39" s="49"/>
      <c r="FT39" s="49"/>
      <c r="FU39" s="49"/>
      <c r="FV39" s="49"/>
      <c r="FW39" s="49"/>
      <c r="FX39" s="49"/>
      <c r="FY39" s="49"/>
      <c r="FZ39" s="49"/>
      <c r="GA39" s="49"/>
      <c r="GB39" s="49"/>
      <c r="GC39" s="49"/>
      <c r="GD39" s="49"/>
      <c r="GE39" s="49"/>
      <c r="GF39" s="49"/>
      <c r="GG39" s="49"/>
      <c r="GH39" s="49"/>
      <c r="GI39" s="49"/>
      <c r="GJ39" s="49"/>
      <c r="GK39" s="49"/>
      <c r="GL39" s="49"/>
      <c r="GM39" s="49"/>
      <c r="GN39" s="49"/>
      <c r="GO39" s="49"/>
      <c r="GP39" s="49"/>
      <c r="GQ39" s="49"/>
      <c r="GR39" s="49"/>
      <c r="GS39" s="49"/>
      <c r="GT39" s="49"/>
      <c r="GU39" s="49"/>
      <c r="GV39" s="49"/>
      <c r="GW39" s="49"/>
      <c r="GX39" s="49"/>
      <c r="GY39" s="49"/>
      <c r="GZ39" s="49"/>
      <c r="HA39" s="49"/>
      <c r="HB39" s="49"/>
      <c r="HC39" s="49"/>
      <c r="HD39" s="49"/>
      <c r="HE39" s="49"/>
      <c r="HF39" s="49"/>
      <c r="HG39" s="49"/>
      <c r="HH39" s="49"/>
      <c r="HI39" s="49"/>
      <c r="HJ39" s="49"/>
      <c r="HK39" s="49"/>
      <c r="HL39" s="49"/>
      <c r="HM39" s="49"/>
      <c r="HN39" s="49"/>
      <c r="HO39" s="49"/>
      <c r="HP39" s="49"/>
      <c r="HQ39" s="49"/>
      <c r="HR39" s="49"/>
      <c r="HS39" s="49"/>
      <c r="HT39" s="49"/>
      <c r="HU39" s="49"/>
      <c r="HV39" s="49"/>
      <c r="HW39" s="49"/>
      <c r="HX39" s="49"/>
      <c r="HY39" s="49"/>
      <c r="HZ39" s="49"/>
      <c r="IA39" s="49"/>
      <c r="IB39" s="49"/>
      <c r="IC39" s="49"/>
      <c r="ID39" s="49"/>
      <c r="IE39" s="49"/>
      <c r="IF39" s="49"/>
      <c r="IG39" s="49"/>
      <c r="IH39" s="49"/>
      <c r="II39" s="49"/>
      <c r="IJ39" s="49"/>
      <c r="IK39" s="49"/>
      <c r="IL39" s="49"/>
      <c r="IM39" s="49"/>
      <c r="IN39" s="49"/>
    </row>
    <row r="40" spans="1:248" s="8" customFormat="1" ht="18" customHeight="1">
      <c r="A40" s="42">
        <v>39</v>
      </c>
      <c r="B40" s="181" t="s">
        <v>720</v>
      </c>
      <c r="C40" s="180" t="s">
        <v>721</v>
      </c>
      <c r="D40" s="43" t="str">
        <f t="shared" si="2"/>
        <v>标准型存储服务器-浪潮 NF5466M6-云存储</v>
      </c>
      <c r="E40" s="183" t="s">
        <v>162</v>
      </c>
      <c r="F40" s="184" t="s">
        <v>722</v>
      </c>
      <c r="G40" s="191">
        <v>2110</v>
      </c>
      <c r="H40" s="183" t="s">
        <v>723</v>
      </c>
      <c r="I40" s="183" t="s">
        <v>322</v>
      </c>
      <c r="J40" s="183" t="s">
        <v>527</v>
      </c>
      <c r="K40" s="191">
        <v>2161</v>
      </c>
      <c r="L40" s="183" t="s">
        <v>724</v>
      </c>
      <c r="M40" s="183" t="s">
        <v>529</v>
      </c>
      <c r="N40" s="183" t="s">
        <v>530</v>
      </c>
      <c r="O40" s="42"/>
      <c r="P40" s="42"/>
      <c r="Q40" s="42" t="s">
        <v>531</v>
      </c>
      <c r="R40" s="42" t="s">
        <v>532</v>
      </c>
      <c r="S40" s="114" t="str">
        <f t="shared" si="0"/>
        <v>23</v>
      </c>
      <c r="T40" s="114" t="str">
        <f t="shared" si="3"/>
        <v>HH列03</v>
      </c>
      <c r="U40" s="114" t="str">
        <f t="shared" si="1"/>
        <v>04</v>
      </c>
      <c r="V40" s="114" t="str">
        <f t="shared" si="4"/>
        <v>101</v>
      </c>
      <c r="W40" s="47"/>
      <c r="X40" s="114" t="s">
        <v>159</v>
      </c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/>
      <c r="EM40" s="49"/>
      <c r="EN40" s="49"/>
      <c r="EO40" s="49"/>
      <c r="EP40" s="49"/>
      <c r="EQ40" s="49"/>
      <c r="ER40" s="49"/>
      <c r="ES40" s="49"/>
      <c r="ET40" s="49"/>
      <c r="EU40" s="49"/>
      <c r="EV40" s="49"/>
      <c r="EW40" s="49"/>
      <c r="EX40" s="49"/>
      <c r="EY40" s="49"/>
      <c r="EZ40" s="49"/>
      <c r="FA40" s="49"/>
      <c r="FB40" s="49"/>
      <c r="FC40" s="49"/>
      <c r="FD40" s="49"/>
      <c r="FE40" s="49"/>
      <c r="FF40" s="49"/>
      <c r="FG40" s="49"/>
      <c r="FH40" s="49"/>
      <c r="FI40" s="49"/>
      <c r="FJ40" s="49"/>
      <c r="FK40" s="49"/>
      <c r="FL40" s="49"/>
      <c r="FM40" s="49"/>
      <c r="FN40" s="49"/>
      <c r="FO40" s="49"/>
      <c r="FP40" s="49"/>
      <c r="FQ40" s="49"/>
      <c r="FR40" s="49"/>
      <c r="FS40" s="49"/>
      <c r="FT40" s="49"/>
      <c r="FU40" s="49"/>
      <c r="FV40" s="49"/>
      <c r="FW40" s="49"/>
      <c r="FX40" s="49"/>
      <c r="FY40" s="49"/>
      <c r="FZ40" s="49"/>
      <c r="GA40" s="49"/>
      <c r="GB40" s="49"/>
      <c r="GC40" s="49"/>
      <c r="GD40" s="49"/>
      <c r="GE40" s="49"/>
      <c r="GF40" s="49"/>
      <c r="GG40" s="49"/>
      <c r="GH40" s="49"/>
      <c r="GI40" s="49"/>
      <c r="GJ40" s="49"/>
      <c r="GK40" s="49"/>
      <c r="GL40" s="49"/>
      <c r="GM40" s="49"/>
      <c r="GN40" s="49"/>
      <c r="GO40" s="49"/>
      <c r="GP40" s="49"/>
      <c r="GQ40" s="49"/>
      <c r="GR40" s="49"/>
      <c r="GS40" s="49"/>
      <c r="GT40" s="49"/>
      <c r="GU40" s="49"/>
      <c r="GV40" s="49"/>
      <c r="GW40" s="49"/>
      <c r="GX40" s="49"/>
      <c r="GY40" s="49"/>
      <c r="GZ40" s="49"/>
      <c r="HA40" s="49"/>
      <c r="HB40" s="49"/>
      <c r="HC40" s="49"/>
      <c r="HD40" s="49"/>
      <c r="HE40" s="49"/>
      <c r="HF40" s="49"/>
      <c r="HG40" s="49"/>
      <c r="HH40" s="49"/>
      <c r="HI40" s="49"/>
      <c r="HJ40" s="49"/>
      <c r="HK40" s="49"/>
      <c r="HL40" s="49"/>
      <c r="HM40" s="49"/>
      <c r="HN40" s="49"/>
      <c r="HO40" s="49"/>
      <c r="HP40" s="49"/>
      <c r="HQ40" s="49"/>
      <c r="HR40" s="49"/>
      <c r="HS40" s="49"/>
      <c r="HT40" s="49"/>
      <c r="HU40" s="49"/>
      <c r="HV40" s="49"/>
      <c r="HW40" s="49"/>
      <c r="HX40" s="49"/>
      <c r="HY40" s="49"/>
      <c r="HZ40" s="49"/>
      <c r="IA40" s="49"/>
      <c r="IB40" s="49"/>
      <c r="IC40" s="49"/>
      <c r="ID40" s="49"/>
      <c r="IE40" s="49"/>
      <c r="IF40" s="49"/>
      <c r="IG40" s="49"/>
      <c r="IH40" s="49"/>
      <c r="II40" s="49"/>
      <c r="IJ40" s="49"/>
      <c r="IK40" s="49"/>
      <c r="IL40" s="49"/>
      <c r="IM40" s="49"/>
      <c r="IN40" s="49"/>
    </row>
    <row r="41" spans="1:248" s="8" customFormat="1" ht="18" customHeight="1">
      <c r="A41" s="42">
        <v>40</v>
      </c>
      <c r="B41" s="181" t="s">
        <v>725</v>
      </c>
      <c r="C41" s="180" t="s">
        <v>726</v>
      </c>
      <c r="D41" s="43" t="str">
        <f t="shared" si="2"/>
        <v>标准型存储服务器-浪潮 NF5466M6-云存储</v>
      </c>
      <c r="E41" s="183" t="s">
        <v>162</v>
      </c>
      <c r="F41" s="184" t="s">
        <v>727</v>
      </c>
      <c r="G41" s="191">
        <v>2110</v>
      </c>
      <c r="H41" s="183" t="s">
        <v>728</v>
      </c>
      <c r="I41" s="183" t="s">
        <v>322</v>
      </c>
      <c r="J41" s="183" t="s">
        <v>527</v>
      </c>
      <c r="K41" s="191">
        <v>2161</v>
      </c>
      <c r="L41" s="183" t="s">
        <v>729</v>
      </c>
      <c r="M41" s="183" t="s">
        <v>529</v>
      </c>
      <c r="N41" s="183" t="s">
        <v>530</v>
      </c>
      <c r="O41" s="42"/>
      <c r="P41" s="42"/>
      <c r="Q41" s="42" t="s">
        <v>531</v>
      </c>
      <c r="R41" s="42" t="s">
        <v>532</v>
      </c>
      <c r="S41" s="114" t="str">
        <f t="shared" si="0"/>
        <v>28</v>
      </c>
      <c r="T41" s="114" t="str">
        <f t="shared" si="3"/>
        <v>HH列03</v>
      </c>
      <c r="U41" s="114" t="str">
        <f t="shared" si="1"/>
        <v>04</v>
      </c>
      <c r="V41" s="114" t="str">
        <f t="shared" si="4"/>
        <v>101</v>
      </c>
      <c r="W41" s="47"/>
      <c r="X41" s="114" t="s">
        <v>159</v>
      </c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/>
      <c r="EM41" s="49"/>
      <c r="EN41" s="49"/>
      <c r="EO41" s="49"/>
      <c r="EP41" s="49"/>
      <c r="EQ41" s="49"/>
      <c r="ER41" s="49"/>
      <c r="ES41" s="49"/>
      <c r="ET41" s="49"/>
      <c r="EU41" s="49"/>
      <c r="EV41" s="49"/>
      <c r="EW41" s="49"/>
      <c r="EX41" s="49"/>
      <c r="EY41" s="49"/>
      <c r="EZ41" s="49"/>
      <c r="FA41" s="49"/>
      <c r="FB41" s="49"/>
      <c r="FC41" s="49"/>
      <c r="FD41" s="49"/>
      <c r="FE41" s="49"/>
      <c r="FF41" s="49"/>
      <c r="FG41" s="49"/>
      <c r="FH41" s="49"/>
      <c r="FI41" s="49"/>
      <c r="FJ41" s="49"/>
      <c r="FK41" s="49"/>
      <c r="FL41" s="49"/>
      <c r="FM41" s="49"/>
      <c r="FN41" s="49"/>
      <c r="FO41" s="49"/>
      <c r="FP41" s="49"/>
      <c r="FQ41" s="49"/>
      <c r="FR41" s="49"/>
      <c r="FS41" s="49"/>
      <c r="FT41" s="49"/>
      <c r="FU41" s="49"/>
      <c r="FV41" s="49"/>
      <c r="FW41" s="49"/>
      <c r="FX41" s="49"/>
      <c r="FY41" s="49"/>
      <c r="FZ41" s="49"/>
      <c r="GA41" s="49"/>
      <c r="GB41" s="49"/>
      <c r="GC41" s="49"/>
      <c r="GD41" s="49"/>
      <c r="GE41" s="49"/>
      <c r="GF41" s="49"/>
      <c r="GG41" s="49"/>
      <c r="GH41" s="49"/>
      <c r="GI41" s="49"/>
      <c r="GJ41" s="49"/>
      <c r="GK41" s="49"/>
      <c r="GL41" s="49"/>
      <c r="GM41" s="49"/>
      <c r="GN41" s="49"/>
      <c r="GO41" s="49"/>
      <c r="GP41" s="49"/>
      <c r="GQ41" s="49"/>
      <c r="GR41" s="49"/>
      <c r="GS41" s="49"/>
      <c r="GT41" s="49"/>
      <c r="GU41" s="49"/>
      <c r="GV41" s="49"/>
      <c r="GW41" s="49"/>
      <c r="GX41" s="49"/>
      <c r="GY41" s="49"/>
      <c r="GZ41" s="49"/>
      <c r="HA41" s="49"/>
      <c r="HB41" s="49"/>
      <c r="HC41" s="49"/>
      <c r="HD41" s="49"/>
      <c r="HE41" s="49"/>
      <c r="HF41" s="49"/>
      <c r="HG41" s="49"/>
      <c r="HH41" s="49"/>
      <c r="HI41" s="49"/>
      <c r="HJ41" s="49"/>
      <c r="HK41" s="49"/>
      <c r="HL41" s="49"/>
      <c r="HM41" s="49"/>
      <c r="HN41" s="49"/>
      <c r="HO41" s="49"/>
      <c r="HP41" s="49"/>
      <c r="HQ41" s="49"/>
      <c r="HR41" s="49"/>
      <c r="HS41" s="49"/>
      <c r="HT41" s="49"/>
      <c r="HU41" s="49"/>
      <c r="HV41" s="49"/>
      <c r="HW41" s="49"/>
      <c r="HX41" s="49"/>
      <c r="HY41" s="49"/>
      <c r="HZ41" s="49"/>
      <c r="IA41" s="49"/>
      <c r="IB41" s="49"/>
      <c r="IC41" s="49"/>
      <c r="ID41" s="49"/>
      <c r="IE41" s="49"/>
      <c r="IF41" s="49"/>
      <c r="IG41" s="49"/>
      <c r="IH41" s="49"/>
      <c r="II41" s="49"/>
      <c r="IJ41" s="49"/>
      <c r="IK41" s="49"/>
      <c r="IL41" s="49"/>
      <c r="IM41" s="49"/>
      <c r="IN41" s="49"/>
    </row>
    <row r="42" spans="1:248" s="8" customFormat="1" ht="18" customHeight="1">
      <c r="A42" s="42">
        <v>41</v>
      </c>
      <c r="B42" s="181" t="s">
        <v>730</v>
      </c>
      <c r="C42" s="180" t="s">
        <v>731</v>
      </c>
      <c r="D42" s="43" t="str">
        <f t="shared" si="2"/>
        <v>标准型存储服务器-浪潮 NF5466M6-云存储</v>
      </c>
      <c r="E42" s="183" t="s">
        <v>162</v>
      </c>
      <c r="F42" s="184" t="s">
        <v>732</v>
      </c>
      <c r="G42" s="191">
        <v>2110</v>
      </c>
      <c r="H42" s="183" t="s">
        <v>733</v>
      </c>
      <c r="I42" s="183" t="s">
        <v>322</v>
      </c>
      <c r="J42" s="183" t="s">
        <v>527</v>
      </c>
      <c r="K42" s="191">
        <v>2161</v>
      </c>
      <c r="L42" s="183" t="s">
        <v>734</v>
      </c>
      <c r="M42" s="183" t="s">
        <v>529</v>
      </c>
      <c r="N42" s="183" t="s">
        <v>530</v>
      </c>
      <c r="O42" s="42"/>
      <c r="P42" s="42"/>
      <c r="Q42" s="42" t="s">
        <v>531</v>
      </c>
      <c r="R42" s="42" t="s">
        <v>532</v>
      </c>
      <c r="S42" s="114" t="str">
        <f t="shared" si="0"/>
        <v>03</v>
      </c>
      <c r="T42" s="114" t="str">
        <f t="shared" si="3"/>
        <v>HH列04</v>
      </c>
      <c r="U42" s="114" t="str">
        <f t="shared" si="1"/>
        <v>04</v>
      </c>
      <c r="V42" s="114" t="str">
        <f t="shared" si="4"/>
        <v>101</v>
      </c>
      <c r="W42" s="47"/>
      <c r="X42" s="114" t="s">
        <v>159</v>
      </c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/>
      <c r="EM42" s="49"/>
      <c r="EN42" s="49"/>
      <c r="EO42" s="49"/>
      <c r="EP42" s="49"/>
      <c r="EQ42" s="49"/>
      <c r="ER42" s="49"/>
      <c r="ES42" s="49"/>
      <c r="ET42" s="49"/>
      <c r="EU42" s="49"/>
      <c r="EV42" s="49"/>
      <c r="EW42" s="49"/>
      <c r="EX42" s="49"/>
      <c r="EY42" s="49"/>
      <c r="EZ42" s="49"/>
      <c r="FA42" s="49"/>
      <c r="FB42" s="49"/>
      <c r="FC42" s="49"/>
      <c r="FD42" s="49"/>
      <c r="FE42" s="49"/>
      <c r="FF42" s="49"/>
      <c r="FG42" s="49"/>
      <c r="FH42" s="49"/>
      <c r="FI42" s="49"/>
      <c r="FJ42" s="49"/>
      <c r="FK42" s="49"/>
      <c r="FL42" s="49"/>
      <c r="FM42" s="49"/>
      <c r="FN42" s="49"/>
      <c r="FO42" s="49"/>
      <c r="FP42" s="49"/>
      <c r="FQ42" s="49"/>
      <c r="FR42" s="49"/>
      <c r="FS42" s="49"/>
      <c r="FT42" s="49"/>
      <c r="FU42" s="49"/>
      <c r="FV42" s="49"/>
      <c r="FW42" s="49"/>
      <c r="FX42" s="49"/>
      <c r="FY42" s="49"/>
      <c r="FZ42" s="49"/>
      <c r="GA42" s="49"/>
      <c r="GB42" s="49"/>
      <c r="GC42" s="49"/>
      <c r="GD42" s="49"/>
      <c r="GE42" s="49"/>
      <c r="GF42" s="49"/>
      <c r="GG42" s="49"/>
      <c r="GH42" s="49"/>
      <c r="GI42" s="49"/>
      <c r="GJ42" s="49"/>
      <c r="GK42" s="49"/>
      <c r="GL42" s="49"/>
      <c r="GM42" s="49"/>
      <c r="GN42" s="49"/>
      <c r="GO42" s="49"/>
      <c r="GP42" s="49"/>
      <c r="GQ42" s="49"/>
      <c r="GR42" s="49"/>
      <c r="GS42" s="49"/>
      <c r="GT42" s="49"/>
      <c r="GU42" s="49"/>
      <c r="GV42" s="49"/>
      <c r="GW42" s="49"/>
      <c r="GX42" s="49"/>
      <c r="GY42" s="49"/>
      <c r="GZ42" s="49"/>
      <c r="HA42" s="49"/>
      <c r="HB42" s="49"/>
      <c r="HC42" s="49"/>
      <c r="HD42" s="49"/>
      <c r="HE42" s="49"/>
      <c r="HF42" s="49"/>
      <c r="HG42" s="49"/>
      <c r="HH42" s="49"/>
      <c r="HI42" s="49"/>
      <c r="HJ42" s="49"/>
      <c r="HK42" s="49"/>
      <c r="HL42" s="49"/>
      <c r="HM42" s="49"/>
      <c r="HN42" s="49"/>
      <c r="HO42" s="49"/>
      <c r="HP42" s="49"/>
      <c r="HQ42" s="49"/>
      <c r="HR42" s="49"/>
      <c r="HS42" s="49"/>
      <c r="HT42" s="49"/>
      <c r="HU42" s="49"/>
      <c r="HV42" s="49"/>
      <c r="HW42" s="49"/>
      <c r="HX42" s="49"/>
      <c r="HY42" s="49"/>
      <c r="HZ42" s="49"/>
      <c r="IA42" s="49"/>
      <c r="IB42" s="49"/>
      <c r="IC42" s="49"/>
      <c r="ID42" s="49"/>
      <c r="IE42" s="49"/>
      <c r="IF42" s="49"/>
      <c r="IG42" s="49"/>
      <c r="IH42" s="49"/>
      <c r="II42" s="49"/>
      <c r="IJ42" s="49"/>
      <c r="IK42" s="49"/>
      <c r="IL42" s="49"/>
      <c r="IM42" s="49"/>
      <c r="IN42" s="49"/>
    </row>
    <row r="43" spans="1:248" s="8" customFormat="1" ht="18" customHeight="1">
      <c r="A43" s="42">
        <v>42</v>
      </c>
      <c r="B43" s="181" t="s">
        <v>735</v>
      </c>
      <c r="C43" s="180" t="s">
        <v>736</v>
      </c>
      <c r="D43" s="43" t="str">
        <f t="shared" si="2"/>
        <v>标准型存储服务器-浪潮 NF5466M6-云存储</v>
      </c>
      <c r="E43" s="183" t="s">
        <v>162</v>
      </c>
      <c r="F43" s="184" t="s">
        <v>737</v>
      </c>
      <c r="G43" s="191">
        <v>2110</v>
      </c>
      <c r="H43" s="183" t="s">
        <v>738</v>
      </c>
      <c r="I43" s="183" t="s">
        <v>322</v>
      </c>
      <c r="J43" s="183" t="s">
        <v>527</v>
      </c>
      <c r="K43" s="191">
        <v>2161</v>
      </c>
      <c r="L43" s="183" t="s">
        <v>739</v>
      </c>
      <c r="M43" s="183" t="s">
        <v>529</v>
      </c>
      <c r="N43" s="183" t="s">
        <v>530</v>
      </c>
      <c r="O43" s="42"/>
      <c r="P43" s="42"/>
      <c r="Q43" s="42" t="s">
        <v>531</v>
      </c>
      <c r="R43" s="42" t="s">
        <v>532</v>
      </c>
      <c r="S43" s="114" t="str">
        <f t="shared" si="0"/>
        <v>08</v>
      </c>
      <c r="T43" s="114" t="str">
        <f t="shared" si="3"/>
        <v>HH列04</v>
      </c>
      <c r="U43" s="114" t="str">
        <f t="shared" si="1"/>
        <v>04</v>
      </c>
      <c r="V43" s="114" t="str">
        <f t="shared" si="4"/>
        <v>101</v>
      </c>
      <c r="W43" s="47"/>
      <c r="X43" s="114" t="s">
        <v>159</v>
      </c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/>
      <c r="EM43" s="49"/>
      <c r="EN43" s="49"/>
      <c r="EO43" s="49"/>
      <c r="EP43" s="49"/>
      <c r="EQ43" s="49"/>
      <c r="ER43" s="49"/>
      <c r="ES43" s="49"/>
      <c r="ET43" s="49"/>
      <c r="EU43" s="49"/>
      <c r="EV43" s="49"/>
      <c r="EW43" s="49"/>
      <c r="EX43" s="49"/>
      <c r="EY43" s="49"/>
      <c r="EZ43" s="49"/>
      <c r="FA43" s="49"/>
      <c r="FB43" s="49"/>
      <c r="FC43" s="49"/>
      <c r="FD43" s="49"/>
      <c r="FE43" s="49"/>
      <c r="FF43" s="49"/>
      <c r="FG43" s="49"/>
      <c r="FH43" s="49"/>
      <c r="FI43" s="49"/>
      <c r="FJ43" s="49"/>
      <c r="FK43" s="49"/>
      <c r="FL43" s="49"/>
      <c r="FM43" s="49"/>
      <c r="FN43" s="49"/>
      <c r="FO43" s="49"/>
      <c r="FP43" s="49"/>
      <c r="FQ43" s="49"/>
      <c r="FR43" s="49"/>
      <c r="FS43" s="49"/>
      <c r="FT43" s="49"/>
      <c r="FU43" s="49"/>
      <c r="FV43" s="49"/>
      <c r="FW43" s="49"/>
      <c r="FX43" s="49"/>
      <c r="FY43" s="49"/>
      <c r="FZ43" s="49"/>
      <c r="GA43" s="49"/>
      <c r="GB43" s="49"/>
      <c r="GC43" s="49"/>
      <c r="GD43" s="49"/>
      <c r="GE43" s="49"/>
      <c r="GF43" s="49"/>
      <c r="GG43" s="49"/>
      <c r="GH43" s="49"/>
      <c r="GI43" s="49"/>
      <c r="GJ43" s="49"/>
      <c r="GK43" s="49"/>
      <c r="GL43" s="49"/>
      <c r="GM43" s="49"/>
      <c r="GN43" s="49"/>
      <c r="GO43" s="49"/>
      <c r="GP43" s="49"/>
      <c r="GQ43" s="49"/>
      <c r="GR43" s="49"/>
      <c r="GS43" s="49"/>
      <c r="GT43" s="49"/>
      <c r="GU43" s="49"/>
      <c r="GV43" s="49"/>
      <c r="GW43" s="49"/>
      <c r="GX43" s="49"/>
      <c r="GY43" s="49"/>
      <c r="GZ43" s="49"/>
      <c r="HA43" s="49"/>
      <c r="HB43" s="49"/>
      <c r="HC43" s="49"/>
      <c r="HD43" s="49"/>
      <c r="HE43" s="49"/>
      <c r="HF43" s="49"/>
      <c r="HG43" s="49"/>
      <c r="HH43" s="49"/>
      <c r="HI43" s="49"/>
      <c r="HJ43" s="49"/>
      <c r="HK43" s="49"/>
      <c r="HL43" s="49"/>
      <c r="HM43" s="49"/>
      <c r="HN43" s="49"/>
      <c r="HO43" s="49"/>
      <c r="HP43" s="49"/>
      <c r="HQ43" s="49"/>
      <c r="HR43" s="49"/>
      <c r="HS43" s="49"/>
      <c r="HT43" s="49"/>
      <c r="HU43" s="49"/>
      <c r="HV43" s="49"/>
      <c r="HW43" s="49"/>
      <c r="HX43" s="49"/>
      <c r="HY43" s="49"/>
      <c r="HZ43" s="49"/>
      <c r="IA43" s="49"/>
      <c r="IB43" s="49"/>
      <c r="IC43" s="49"/>
      <c r="ID43" s="49"/>
      <c r="IE43" s="49"/>
      <c r="IF43" s="49"/>
      <c r="IG43" s="49"/>
      <c r="IH43" s="49"/>
      <c r="II43" s="49"/>
      <c r="IJ43" s="49"/>
      <c r="IK43" s="49"/>
      <c r="IL43" s="49"/>
      <c r="IM43" s="49"/>
      <c r="IN43" s="49"/>
    </row>
    <row r="44" spans="1:248" s="8" customFormat="1" ht="18" customHeight="1">
      <c r="A44" s="42">
        <v>43</v>
      </c>
      <c r="B44" s="181" t="s">
        <v>740</v>
      </c>
      <c r="C44" s="180" t="s">
        <v>741</v>
      </c>
      <c r="D44" s="43" t="str">
        <f t="shared" si="2"/>
        <v>标准型存储服务器-浪潮 NF5466M6-云存储</v>
      </c>
      <c r="E44" s="183" t="s">
        <v>162</v>
      </c>
      <c r="F44" s="184" t="s">
        <v>742</v>
      </c>
      <c r="G44" s="191">
        <v>2110</v>
      </c>
      <c r="H44" s="183" t="s">
        <v>743</v>
      </c>
      <c r="I44" s="183" t="s">
        <v>322</v>
      </c>
      <c r="J44" s="183" t="s">
        <v>527</v>
      </c>
      <c r="K44" s="191">
        <v>2161</v>
      </c>
      <c r="L44" s="183" t="s">
        <v>744</v>
      </c>
      <c r="M44" s="183" t="s">
        <v>529</v>
      </c>
      <c r="N44" s="183" t="s">
        <v>530</v>
      </c>
      <c r="O44" s="42"/>
      <c r="P44" s="42"/>
      <c r="Q44" s="42" t="s">
        <v>531</v>
      </c>
      <c r="R44" s="42" t="s">
        <v>532</v>
      </c>
      <c r="S44" s="114" t="str">
        <f t="shared" si="0"/>
        <v>13</v>
      </c>
      <c r="T44" s="114" t="str">
        <f t="shared" si="3"/>
        <v>HH列04</v>
      </c>
      <c r="U44" s="114" t="str">
        <f t="shared" si="1"/>
        <v>04</v>
      </c>
      <c r="V44" s="114" t="str">
        <f t="shared" si="4"/>
        <v>101</v>
      </c>
      <c r="W44" s="47"/>
      <c r="X44" s="114" t="s">
        <v>159</v>
      </c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  <c r="GA44" s="49"/>
      <c r="GB44" s="49"/>
      <c r="GC44" s="49"/>
      <c r="GD44" s="49"/>
      <c r="GE44" s="49"/>
      <c r="GF44" s="49"/>
      <c r="GG44" s="49"/>
      <c r="GH44" s="49"/>
      <c r="GI44" s="49"/>
      <c r="GJ44" s="49"/>
      <c r="GK44" s="49"/>
      <c r="GL44" s="49"/>
      <c r="GM44" s="49"/>
      <c r="GN44" s="49"/>
      <c r="GO44" s="49"/>
      <c r="GP44" s="49"/>
      <c r="GQ44" s="49"/>
      <c r="GR44" s="49"/>
      <c r="GS44" s="49"/>
      <c r="GT44" s="49"/>
      <c r="GU44" s="49"/>
      <c r="GV44" s="49"/>
      <c r="GW44" s="49"/>
      <c r="GX44" s="49"/>
      <c r="GY44" s="49"/>
      <c r="GZ44" s="49"/>
      <c r="HA44" s="49"/>
      <c r="HB44" s="49"/>
      <c r="HC44" s="49"/>
      <c r="HD44" s="49"/>
      <c r="HE44" s="49"/>
      <c r="HF44" s="49"/>
      <c r="HG44" s="49"/>
      <c r="HH44" s="49"/>
      <c r="HI44" s="49"/>
      <c r="HJ44" s="49"/>
      <c r="HK44" s="49"/>
      <c r="HL44" s="49"/>
      <c r="HM44" s="49"/>
      <c r="HN44" s="49"/>
      <c r="HO44" s="49"/>
      <c r="HP44" s="49"/>
      <c r="HQ44" s="49"/>
      <c r="HR44" s="49"/>
      <c r="HS44" s="49"/>
      <c r="HT44" s="49"/>
      <c r="HU44" s="49"/>
      <c r="HV44" s="49"/>
      <c r="HW44" s="49"/>
      <c r="HX44" s="49"/>
      <c r="HY44" s="49"/>
      <c r="HZ44" s="49"/>
      <c r="IA44" s="49"/>
      <c r="IB44" s="49"/>
      <c r="IC44" s="49"/>
      <c r="ID44" s="49"/>
      <c r="IE44" s="49"/>
      <c r="IF44" s="49"/>
      <c r="IG44" s="49"/>
      <c r="IH44" s="49"/>
      <c r="II44" s="49"/>
      <c r="IJ44" s="49"/>
      <c r="IK44" s="49"/>
      <c r="IL44" s="49"/>
      <c r="IM44" s="49"/>
      <c r="IN44" s="49"/>
    </row>
    <row r="45" spans="1:248" s="8" customFormat="1" ht="18" customHeight="1">
      <c r="A45" s="42">
        <v>44</v>
      </c>
      <c r="B45" s="181" t="s">
        <v>745</v>
      </c>
      <c r="C45" s="180" t="s">
        <v>746</v>
      </c>
      <c r="D45" s="43" t="str">
        <f t="shared" si="2"/>
        <v>标准型存储服务器-浪潮 NF5466M6-云存储</v>
      </c>
      <c r="E45" s="183" t="s">
        <v>162</v>
      </c>
      <c r="F45" s="184" t="s">
        <v>747</v>
      </c>
      <c r="G45" s="191">
        <v>2110</v>
      </c>
      <c r="H45" s="183" t="s">
        <v>748</v>
      </c>
      <c r="I45" s="183" t="s">
        <v>322</v>
      </c>
      <c r="J45" s="183" t="s">
        <v>527</v>
      </c>
      <c r="K45" s="191">
        <v>2161</v>
      </c>
      <c r="L45" s="183" t="s">
        <v>749</v>
      </c>
      <c r="M45" s="183" t="s">
        <v>529</v>
      </c>
      <c r="N45" s="183" t="s">
        <v>530</v>
      </c>
      <c r="O45" s="42"/>
      <c r="P45" s="42"/>
      <c r="Q45" s="42" t="s">
        <v>531</v>
      </c>
      <c r="R45" s="42" t="s">
        <v>532</v>
      </c>
      <c r="S45" s="114" t="str">
        <f t="shared" si="0"/>
        <v>18</v>
      </c>
      <c r="T45" s="114" t="str">
        <f t="shared" si="3"/>
        <v>HH列04</v>
      </c>
      <c r="U45" s="114" t="str">
        <f t="shared" si="1"/>
        <v>04</v>
      </c>
      <c r="V45" s="114" t="str">
        <f t="shared" si="4"/>
        <v>101</v>
      </c>
      <c r="W45" s="47"/>
      <c r="X45" s="114" t="s">
        <v>159</v>
      </c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/>
      <c r="EM45" s="49"/>
      <c r="EN45" s="49"/>
      <c r="EO45" s="49"/>
      <c r="EP45" s="49"/>
      <c r="EQ45" s="49"/>
      <c r="ER45" s="49"/>
      <c r="ES45" s="49"/>
      <c r="ET45" s="49"/>
      <c r="EU45" s="49"/>
      <c r="EV45" s="49"/>
      <c r="EW45" s="49"/>
      <c r="EX45" s="49"/>
      <c r="EY45" s="49"/>
      <c r="EZ45" s="49"/>
      <c r="FA45" s="49"/>
      <c r="FB45" s="49"/>
      <c r="FC45" s="49"/>
      <c r="FD45" s="49"/>
      <c r="FE45" s="49"/>
      <c r="FF45" s="49"/>
      <c r="FG45" s="49"/>
      <c r="FH45" s="49"/>
      <c r="FI45" s="49"/>
      <c r="FJ45" s="49"/>
      <c r="FK45" s="49"/>
      <c r="FL45" s="49"/>
      <c r="FM45" s="49"/>
      <c r="FN45" s="49"/>
      <c r="FO45" s="49"/>
      <c r="FP45" s="49"/>
      <c r="FQ45" s="49"/>
      <c r="FR45" s="49"/>
      <c r="FS45" s="49"/>
      <c r="FT45" s="49"/>
      <c r="FU45" s="49"/>
      <c r="FV45" s="49"/>
      <c r="FW45" s="49"/>
      <c r="FX45" s="49"/>
      <c r="FY45" s="49"/>
      <c r="FZ45" s="49"/>
      <c r="GA45" s="49"/>
      <c r="GB45" s="49"/>
      <c r="GC45" s="49"/>
      <c r="GD45" s="49"/>
      <c r="GE45" s="49"/>
      <c r="GF45" s="49"/>
      <c r="GG45" s="49"/>
      <c r="GH45" s="49"/>
      <c r="GI45" s="49"/>
      <c r="GJ45" s="49"/>
      <c r="GK45" s="49"/>
      <c r="GL45" s="49"/>
      <c r="GM45" s="49"/>
      <c r="GN45" s="49"/>
      <c r="GO45" s="49"/>
      <c r="GP45" s="49"/>
      <c r="GQ45" s="49"/>
      <c r="GR45" s="49"/>
      <c r="GS45" s="49"/>
      <c r="GT45" s="49"/>
      <c r="GU45" s="49"/>
      <c r="GV45" s="49"/>
      <c r="GW45" s="49"/>
      <c r="GX45" s="49"/>
      <c r="GY45" s="49"/>
      <c r="GZ45" s="49"/>
      <c r="HA45" s="49"/>
      <c r="HB45" s="49"/>
      <c r="HC45" s="49"/>
      <c r="HD45" s="49"/>
      <c r="HE45" s="49"/>
      <c r="HF45" s="49"/>
      <c r="HG45" s="49"/>
      <c r="HH45" s="49"/>
      <c r="HI45" s="49"/>
      <c r="HJ45" s="49"/>
      <c r="HK45" s="49"/>
      <c r="HL45" s="49"/>
      <c r="HM45" s="49"/>
      <c r="HN45" s="49"/>
      <c r="HO45" s="49"/>
      <c r="HP45" s="49"/>
      <c r="HQ45" s="49"/>
      <c r="HR45" s="49"/>
      <c r="HS45" s="49"/>
      <c r="HT45" s="49"/>
      <c r="HU45" s="49"/>
      <c r="HV45" s="49"/>
      <c r="HW45" s="49"/>
      <c r="HX45" s="49"/>
      <c r="HY45" s="49"/>
      <c r="HZ45" s="49"/>
      <c r="IA45" s="49"/>
      <c r="IB45" s="49"/>
      <c r="IC45" s="49"/>
      <c r="ID45" s="49"/>
      <c r="IE45" s="49"/>
      <c r="IF45" s="49"/>
      <c r="IG45" s="49"/>
      <c r="IH45" s="49"/>
      <c r="II45" s="49"/>
      <c r="IJ45" s="49"/>
      <c r="IK45" s="49"/>
      <c r="IL45" s="49"/>
      <c r="IM45" s="49"/>
      <c r="IN45" s="49"/>
    </row>
    <row r="46" spans="1:248" s="8" customFormat="1" ht="18" customHeight="1">
      <c r="A46" s="42">
        <v>45</v>
      </c>
      <c r="B46" s="181" t="s">
        <v>750</v>
      </c>
      <c r="C46" s="180" t="s">
        <v>751</v>
      </c>
      <c r="D46" s="43" t="str">
        <f t="shared" si="2"/>
        <v>标准型存储服务器-浪潮 NF5466M6-云存储</v>
      </c>
      <c r="E46" s="183" t="s">
        <v>162</v>
      </c>
      <c r="F46" s="184" t="s">
        <v>752</v>
      </c>
      <c r="G46" s="191">
        <v>2110</v>
      </c>
      <c r="H46" s="183" t="s">
        <v>753</v>
      </c>
      <c r="I46" s="183" t="s">
        <v>322</v>
      </c>
      <c r="J46" s="183" t="s">
        <v>527</v>
      </c>
      <c r="K46" s="191">
        <v>2161</v>
      </c>
      <c r="L46" s="183" t="s">
        <v>754</v>
      </c>
      <c r="M46" s="183" t="s">
        <v>529</v>
      </c>
      <c r="N46" s="183" t="s">
        <v>530</v>
      </c>
      <c r="O46" s="42"/>
      <c r="P46" s="42"/>
      <c r="Q46" s="42" t="s">
        <v>531</v>
      </c>
      <c r="R46" s="42" t="s">
        <v>532</v>
      </c>
      <c r="S46" s="114" t="str">
        <f t="shared" si="0"/>
        <v>23</v>
      </c>
      <c r="T46" s="114" t="str">
        <f t="shared" si="3"/>
        <v>HH列04</v>
      </c>
      <c r="U46" s="114" t="str">
        <f t="shared" si="1"/>
        <v>04</v>
      </c>
      <c r="V46" s="114" t="str">
        <f t="shared" si="4"/>
        <v>101</v>
      </c>
      <c r="W46" s="47"/>
      <c r="X46" s="114" t="s">
        <v>159</v>
      </c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/>
      <c r="EM46" s="49"/>
      <c r="EN46" s="49"/>
      <c r="EO46" s="49"/>
      <c r="EP46" s="49"/>
      <c r="EQ46" s="49"/>
      <c r="ER46" s="49"/>
      <c r="ES46" s="49"/>
      <c r="ET46" s="49"/>
      <c r="EU46" s="49"/>
      <c r="EV46" s="49"/>
      <c r="EW46" s="49"/>
      <c r="EX46" s="49"/>
      <c r="EY46" s="49"/>
      <c r="EZ46" s="49"/>
      <c r="FA46" s="49"/>
      <c r="FB46" s="49"/>
      <c r="FC46" s="49"/>
      <c r="FD46" s="49"/>
      <c r="FE46" s="49"/>
      <c r="FF46" s="49"/>
      <c r="FG46" s="49"/>
      <c r="FH46" s="49"/>
      <c r="FI46" s="49"/>
      <c r="FJ46" s="49"/>
      <c r="FK46" s="49"/>
      <c r="FL46" s="49"/>
      <c r="FM46" s="49"/>
      <c r="FN46" s="49"/>
      <c r="FO46" s="49"/>
      <c r="FP46" s="49"/>
      <c r="FQ46" s="49"/>
      <c r="FR46" s="49"/>
      <c r="FS46" s="49"/>
      <c r="FT46" s="49"/>
      <c r="FU46" s="49"/>
      <c r="FV46" s="49"/>
      <c r="FW46" s="49"/>
      <c r="FX46" s="49"/>
      <c r="FY46" s="49"/>
      <c r="FZ46" s="49"/>
      <c r="GA46" s="49"/>
      <c r="GB46" s="49"/>
      <c r="GC46" s="49"/>
      <c r="GD46" s="49"/>
      <c r="GE46" s="49"/>
      <c r="GF46" s="49"/>
      <c r="GG46" s="49"/>
      <c r="GH46" s="49"/>
      <c r="GI46" s="49"/>
      <c r="GJ46" s="49"/>
      <c r="GK46" s="49"/>
      <c r="GL46" s="49"/>
      <c r="GM46" s="49"/>
      <c r="GN46" s="49"/>
      <c r="GO46" s="49"/>
      <c r="GP46" s="49"/>
      <c r="GQ46" s="49"/>
      <c r="GR46" s="49"/>
      <c r="GS46" s="49"/>
      <c r="GT46" s="49"/>
      <c r="GU46" s="49"/>
      <c r="GV46" s="49"/>
      <c r="GW46" s="49"/>
      <c r="GX46" s="49"/>
      <c r="GY46" s="49"/>
      <c r="GZ46" s="49"/>
      <c r="HA46" s="49"/>
      <c r="HB46" s="49"/>
      <c r="HC46" s="49"/>
      <c r="HD46" s="49"/>
      <c r="HE46" s="49"/>
      <c r="HF46" s="49"/>
      <c r="HG46" s="49"/>
      <c r="HH46" s="49"/>
      <c r="HI46" s="49"/>
      <c r="HJ46" s="49"/>
      <c r="HK46" s="49"/>
      <c r="HL46" s="49"/>
      <c r="HM46" s="49"/>
      <c r="HN46" s="49"/>
      <c r="HO46" s="49"/>
      <c r="HP46" s="49"/>
      <c r="HQ46" s="49"/>
      <c r="HR46" s="49"/>
      <c r="HS46" s="49"/>
      <c r="HT46" s="49"/>
      <c r="HU46" s="49"/>
      <c r="HV46" s="49"/>
      <c r="HW46" s="49"/>
      <c r="HX46" s="49"/>
      <c r="HY46" s="49"/>
      <c r="HZ46" s="49"/>
      <c r="IA46" s="49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49"/>
    </row>
    <row r="47" spans="1:248" s="8" customFormat="1" ht="18" customHeight="1">
      <c r="A47" s="42">
        <v>46</v>
      </c>
      <c r="B47" s="181" t="s">
        <v>755</v>
      </c>
      <c r="C47" s="180" t="s">
        <v>756</v>
      </c>
      <c r="D47" s="43" t="str">
        <f t="shared" si="2"/>
        <v>标准型存储服务器-浪潮 NF5466M6-云存储</v>
      </c>
      <c r="E47" s="183" t="s">
        <v>162</v>
      </c>
      <c r="F47" s="184" t="s">
        <v>757</v>
      </c>
      <c r="G47" s="191">
        <v>2110</v>
      </c>
      <c r="H47" s="183" t="s">
        <v>758</v>
      </c>
      <c r="I47" s="183" t="s">
        <v>322</v>
      </c>
      <c r="J47" s="183" t="s">
        <v>527</v>
      </c>
      <c r="K47" s="191">
        <v>2161</v>
      </c>
      <c r="L47" s="183" t="s">
        <v>759</v>
      </c>
      <c r="M47" s="183" t="s">
        <v>529</v>
      </c>
      <c r="N47" s="183" t="s">
        <v>530</v>
      </c>
      <c r="O47" s="42"/>
      <c r="P47" s="42"/>
      <c r="Q47" s="42" t="s">
        <v>531</v>
      </c>
      <c r="R47" s="42" t="s">
        <v>532</v>
      </c>
      <c r="S47" s="114" t="str">
        <f t="shared" si="0"/>
        <v>28</v>
      </c>
      <c r="T47" s="114" t="str">
        <f t="shared" si="3"/>
        <v>HH列04</v>
      </c>
      <c r="U47" s="114" t="str">
        <f t="shared" si="1"/>
        <v>04</v>
      </c>
      <c r="V47" s="114" t="str">
        <f t="shared" si="4"/>
        <v>101</v>
      </c>
      <c r="W47" s="47"/>
      <c r="X47" s="114" t="s">
        <v>159</v>
      </c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/>
      <c r="EM47" s="49"/>
      <c r="EN47" s="49"/>
      <c r="EO47" s="49"/>
      <c r="EP47" s="49"/>
      <c r="EQ47" s="49"/>
      <c r="ER47" s="49"/>
      <c r="ES47" s="49"/>
      <c r="ET47" s="49"/>
      <c r="EU47" s="49"/>
      <c r="EV47" s="49"/>
      <c r="EW47" s="49"/>
      <c r="EX47" s="49"/>
      <c r="EY47" s="49"/>
      <c r="EZ47" s="49"/>
      <c r="FA47" s="49"/>
      <c r="FB47" s="49"/>
      <c r="FC47" s="49"/>
      <c r="FD47" s="49"/>
      <c r="FE47" s="49"/>
      <c r="FF47" s="49"/>
      <c r="FG47" s="49"/>
      <c r="FH47" s="49"/>
      <c r="FI47" s="49"/>
      <c r="FJ47" s="49"/>
      <c r="FK47" s="49"/>
      <c r="FL47" s="49"/>
      <c r="FM47" s="49"/>
      <c r="FN47" s="49"/>
      <c r="FO47" s="49"/>
      <c r="FP47" s="49"/>
      <c r="FQ47" s="49"/>
      <c r="FR47" s="49"/>
      <c r="FS47" s="49"/>
      <c r="FT47" s="49"/>
      <c r="FU47" s="49"/>
      <c r="FV47" s="49"/>
      <c r="FW47" s="49"/>
      <c r="FX47" s="49"/>
      <c r="FY47" s="49"/>
      <c r="FZ47" s="49"/>
      <c r="GA47" s="49"/>
      <c r="GB47" s="49"/>
      <c r="GC47" s="49"/>
      <c r="GD47" s="49"/>
      <c r="GE47" s="49"/>
      <c r="GF47" s="49"/>
      <c r="GG47" s="49"/>
      <c r="GH47" s="49"/>
      <c r="GI47" s="49"/>
      <c r="GJ47" s="49"/>
      <c r="GK47" s="49"/>
      <c r="GL47" s="49"/>
      <c r="GM47" s="49"/>
      <c r="GN47" s="49"/>
      <c r="GO47" s="49"/>
      <c r="GP47" s="49"/>
      <c r="GQ47" s="49"/>
      <c r="GR47" s="49"/>
      <c r="GS47" s="49"/>
      <c r="GT47" s="49"/>
      <c r="GU47" s="49"/>
      <c r="GV47" s="49"/>
      <c r="GW47" s="49"/>
      <c r="GX47" s="49"/>
      <c r="GY47" s="49"/>
      <c r="GZ47" s="49"/>
      <c r="HA47" s="49"/>
      <c r="HB47" s="49"/>
      <c r="HC47" s="49"/>
      <c r="HD47" s="49"/>
      <c r="HE47" s="49"/>
      <c r="HF47" s="49"/>
      <c r="HG47" s="49"/>
      <c r="HH47" s="49"/>
      <c r="HI47" s="49"/>
      <c r="HJ47" s="49"/>
      <c r="HK47" s="49"/>
      <c r="HL47" s="49"/>
      <c r="HM47" s="49"/>
      <c r="HN47" s="49"/>
      <c r="HO47" s="49"/>
      <c r="HP47" s="49"/>
      <c r="HQ47" s="49"/>
      <c r="HR47" s="49"/>
      <c r="HS47" s="49"/>
      <c r="HT47" s="49"/>
      <c r="HU47" s="49"/>
      <c r="HV47" s="49"/>
      <c r="HW47" s="49"/>
      <c r="HX47" s="49"/>
      <c r="HY47" s="49"/>
      <c r="HZ47" s="49"/>
      <c r="IA47" s="49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49"/>
    </row>
    <row r="48" spans="1:248" s="8" customFormat="1" ht="18" customHeight="1">
      <c r="A48" s="42">
        <v>47</v>
      </c>
      <c r="B48" s="181" t="s">
        <v>760</v>
      </c>
      <c r="C48" s="180" t="s">
        <v>761</v>
      </c>
      <c r="D48" s="43" t="str">
        <f t="shared" si="2"/>
        <v>标准型存储服务器-浪潮 NF5466M6-云存储</v>
      </c>
      <c r="E48" s="183" t="s">
        <v>162</v>
      </c>
      <c r="F48" s="184" t="s">
        <v>762</v>
      </c>
      <c r="G48" s="191">
        <v>2110</v>
      </c>
      <c r="H48" s="183" t="s">
        <v>763</v>
      </c>
      <c r="I48" s="183" t="s">
        <v>322</v>
      </c>
      <c r="J48" s="183" t="s">
        <v>527</v>
      </c>
      <c r="K48" s="191">
        <v>2161</v>
      </c>
      <c r="L48" s="183" t="s">
        <v>764</v>
      </c>
      <c r="M48" s="183" t="s">
        <v>529</v>
      </c>
      <c r="N48" s="183" t="s">
        <v>530</v>
      </c>
      <c r="O48" s="42"/>
      <c r="P48" s="42"/>
      <c r="Q48" s="42" t="s">
        <v>531</v>
      </c>
      <c r="R48" s="42" t="s">
        <v>532</v>
      </c>
      <c r="S48" s="114" t="str">
        <f t="shared" si="0"/>
        <v>03</v>
      </c>
      <c r="T48" s="114" t="str">
        <f t="shared" si="3"/>
        <v>HH列05</v>
      </c>
      <c r="U48" s="114" t="str">
        <f t="shared" si="1"/>
        <v>04</v>
      </c>
      <c r="V48" s="114" t="str">
        <f t="shared" si="4"/>
        <v>101</v>
      </c>
      <c r="W48" s="47"/>
      <c r="X48" s="114" t="s">
        <v>159</v>
      </c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/>
      <c r="EM48" s="49"/>
      <c r="EN48" s="49"/>
      <c r="EO48" s="49"/>
      <c r="EP48" s="49"/>
      <c r="EQ48" s="49"/>
      <c r="ER48" s="49"/>
      <c r="ES48" s="49"/>
      <c r="ET48" s="49"/>
      <c r="EU48" s="49"/>
      <c r="EV48" s="49"/>
      <c r="EW48" s="49"/>
      <c r="EX48" s="49"/>
      <c r="EY48" s="49"/>
      <c r="EZ48" s="49"/>
      <c r="FA48" s="49"/>
      <c r="FB48" s="49"/>
      <c r="FC48" s="49"/>
      <c r="FD48" s="49"/>
      <c r="FE48" s="49"/>
      <c r="FF48" s="49"/>
      <c r="FG48" s="49"/>
      <c r="FH48" s="49"/>
      <c r="FI48" s="49"/>
      <c r="FJ48" s="49"/>
      <c r="FK48" s="49"/>
      <c r="FL48" s="49"/>
      <c r="FM48" s="49"/>
      <c r="FN48" s="49"/>
      <c r="FO48" s="49"/>
      <c r="FP48" s="49"/>
      <c r="FQ48" s="49"/>
      <c r="FR48" s="49"/>
      <c r="FS48" s="49"/>
      <c r="FT48" s="49"/>
      <c r="FU48" s="49"/>
      <c r="FV48" s="49"/>
      <c r="FW48" s="49"/>
      <c r="FX48" s="49"/>
      <c r="FY48" s="49"/>
      <c r="FZ48" s="49"/>
      <c r="GA48" s="49"/>
      <c r="GB48" s="49"/>
      <c r="GC48" s="49"/>
      <c r="GD48" s="49"/>
      <c r="GE48" s="49"/>
      <c r="GF48" s="49"/>
      <c r="GG48" s="49"/>
      <c r="GH48" s="49"/>
      <c r="GI48" s="49"/>
      <c r="GJ48" s="49"/>
      <c r="GK48" s="49"/>
      <c r="GL48" s="49"/>
      <c r="GM48" s="49"/>
      <c r="GN48" s="49"/>
      <c r="GO48" s="49"/>
      <c r="GP48" s="49"/>
      <c r="GQ48" s="49"/>
      <c r="GR48" s="49"/>
      <c r="GS48" s="49"/>
      <c r="GT48" s="49"/>
      <c r="GU48" s="49"/>
      <c r="GV48" s="49"/>
      <c r="GW48" s="49"/>
      <c r="GX48" s="49"/>
      <c r="GY48" s="49"/>
      <c r="GZ48" s="49"/>
      <c r="HA48" s="49"/>
      <c r="HB48" s="49"/>
      <c r="HC48" s="49"/>
      <c r="HD48" s="49"/>
      <c r="HE48" s="49"/>
      <c r="HF48" s="49"/>
      <c r="HG48" s="49"/>
      <c r="HH48" s="49"/>
      <c r="HI48" s="49"/>
      <c r="HJ48" s="49"/>
      <c r="HK48" s="49"/>
      <c r="HL48" s="49"/>
      <c r="HM48" s="49"/>
      <c r="HN48" s="49"/>
      <c r="HO48" s="49"/>
      <c r="HP48" s="49"/>
      <c r="HQ48" s="49"/>
      <c r="HR48" s="49"/>
      <c r="HS48" s="49"/>
      <c r="HT48" s="49"/>
      <c r="HU48" s="49"/>
      <c r="HV48" s="49"/>
      <c r="HW48" s="49"/>
      <c r="HX48" s="49"/>
      <c r="HY48" s="49"/>
      <c r="HZ48" s="49"/>
      <c r="IA48" s="49"/>
      <c r="IB48" s="49"/>
      <c r="IC48" s="49"/>
      <c r="ID48" s="49"/>
      <c r="IE48" s="49"/>
      <c r="IF48" s="49"/>
      <c r="IG48" s="49"/>
      <c r="IH48" s="49"/>
      <c r="II48" s="49"/>
      <c r="IJ48" s="49"/>
      <c r="IK48" s="49"/>
      <c r="IL48" s="49"/>
      <c r="IM48" s="49"/>
      <c r="IN48" s="49"/>
    </row>
    <row r="49" spans="1:248" s="8" customFormat="1" ht="18" customHeight="1">
      <c r="A49" s="42">
        <v>48</v>
      </c>
      <c r="B49" s="181" t="s">
        <v>765</v>
      </c>
      <c r="C49" s="180" t="s">
        <v>766</v>
      </c>
      <c r="D49" s="43" t="str">
        <f t="shared" si="2"/>
        <v>标准型存储服务器-浪潮 NF5466M6-云存储</v>
      </c>
      <c r="E49" s="183" t="s">
        <v>162</v>
      </c>
      <c r="F49" s="184" t="s">
        <v>767</v>
      </c>
      <c r="G49" s="191">
        <v>2110</v>
      </c>
      <c r="H49" s="183" t="s">
        <v>768</v>
      </c>
      <c r="I49" s="183" t="s">
        <v>322</v>
      </c>
      <c r="J49" s="183" t="s">
        <v>527</v>
      </c>
      <c r="K49" s="191">
        <v>2161</v>
      </c>
      <c r="L49" s="183" t="s">
        <v>769</v>
      </c>
      <c r="M49" s="183" t="s">
        <v>529</v>
      </c>
      <c r="N49" s="183" t="s">
        <v>530</v>
      </c>
      <c r="O49" s="42"/>
      <c r="P49" s="42"/>
      <c r="Q49" s="42" t="s">
        <v>531</v>
      </c>
      <c r="R49" s="42" t="s">
        <v>532</v>
      </c>
      <c r="S49" s="114" t="str">
        <f t="shared" si="0"/>
        <v>08</v>
      </c>
      <c r="T49" s="114" t="str">
        <f t="shared" si="3"/>
        <v>HH列05</v>
      </c>
      <c r="U49" s="114" t="str">
        <f t="shared" si="1"/>
        <v>04</v>
      </c>
      <c r="V49" s="114" t="str">
        <f t="shared" si="4"/>
        <v>101</v>
      </c>
      <c r="W49" s="47"/>
      <c r="X49" s="114" t="s">
        <v>159</v>
      </c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/>
      <c r="EM49" s="49"/>
      <c r="EN49" s="49"/>
      <c r="EO49" s="49"/>
      <c r="EP49" s="49"/>
      <c r="EQ49" s="49"/>
      <c r="ER49" s="49"/>
      <c r="ES49" s="49"/>
      <c r="ET49" s="49"/>
      <c r="EU49" s="49"/>
      <c r="EV49" s="49"/>
      <c r="EW49" s="49"/>
      <c r="EX49" s="49"/>
      <c r="EY49" s="49"/>
      <c r="EZ49" s="49"/>
      <c r="FA49" s="49"/>
      <c r="FB49" s="49"/>
      <c r="FC49" s="49"/>
      <c r="FD49" s="49"/>
      <c r="FE49" s="49"/>
      <c r="FF49" s="49"/>
      <c r="FG49" s="49"/>
      <c r="FH49" s="49"/>
      <c r="FI49" s="49"/>
      <c r="FJ49" s="49"/>
      <c r="FK49" s="49"/>
      <c r="FL49" s="49"/>
      <c r="FM49" s="49"/>
      <c r="FN49" s="49"/>
      <c r="FO49" s="49"/>
      <c r="FP49" s="49"/>
      <c r="FQ49" s="49"/>
      <c r="FR49" s="49"/>
      <c r="FS49" s="49"/>
      <c r="FT49" s="49"/>
      <c r="FU49" s="49"/>
      <c r="FV49" s="49"/>
      <c r="FW49" s="49"/>
      <c r="FX49" s="49"/>
      <c r="FY49" s="49"/>
      <c r="FZ49" s="49"/>
      <c r="GA49" s="49"/>
      <c r="GB49" s="49"/>
      <c r="GC49" s="49"/>
      <c r="GD49" s="49"/>
      <c r="GE49" s="49"/>
      <c r="GF49" s="49"/>
      <c r="GG49" s="49"/>
      <c r="GH49" s="49"/>
      <c r="GI49" s="49"/>
      <c r="GJ49" s="49"/>
      <c r="GK49" s="49"/>
      <c r="GL49" s="49"/>
      <c r="GM49" s="49"/>
      <c r="GN49" s="49"/>
      <c r="GO49" s="49"/>
      <c r="GP49" s="49"/>
      <c r="GQ49" s="49"/>
      <c r="GR49" s="49"/>
      <c r="GS49" s="49"/>
      <c r="GT49" s="49"/>
      <c r="GU49" s="49"/>
      <c r="GV49" s="49"/>
      <c r="GW49" s="49"/>
      <c r="GX49" s="49"/>
      <c r="GY49" s="49"/>
      <c r="GZ49" s="49"/>
      <c r="HA49" s="49"/>
      <c r="HB49" s="49"/>
      <c r="HC49" s="49"/>
      <c r="HD49" s="49"/>
      <c r="HE49" s="49"/>
      <c r="HF49" s="49"/>
      <c r="HG49" s="49"/>
      <c r="HH49" s="49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</row>
    <row r="50" spans="1:248" s="8" customFormat="1" ht="18" customHeight="1">
      <c r="A50" s="42">
        <v>49</v>
      </c>
      <c r="B50" s="181" t="s">
        <v>770</v>
      </c>
      <c r="C50" s="180" t="s">
        <v>771</v>
      </c>
      <c r="D50" s="43" t="str">
        <f t="shared" si="2"/>
        <v>标准型存储服务器-浪潮 NF5466M6-云存储</v>
      </c>
      <c r="E50" s="183" t="s">
        <v>162</v>
      </c>
      <c r="F50" s="184" t="s">
        <v>772</v>
      </c>
      <c r="G50" s="191">
        <v>2110</v>
      </c>
      <c r="H50" s="183" t="s">
        <v>773</v>
      </c>
      <c r="I50" s="183" t="s">
        <v>322</v>
      </c>
      <c r="J50" s="183" t="s">
        <v>527</v>
      </c>
      <c r="K50" s="191">
        <v>2161</v>
      </c>
      <c r="L50" s="183" t="s">
        <v>774</v>
      </c>
      <c r="M50" s="183" t="s">
        <v>529</v>
      </c>
      <c r="N50" s="183" t="s">
        <v>530</v>
      </c>
      <c r="O50" s="42"/>
      <c r="P50" s="42"/>
      <c r="Q50" s="42" t="s">
        <v>531</v>
      </c>
      <c r="R50" s="42" t="s">
        <v>532</v>
      </c>
      <c r="S50" s="114" t="str">
        <f t="shared" si="0"/>
        <v>13</v>
      </c>
      <c r="T50" s="114" t="str">
        <f>IF(RIGHT(MID(C50,FIND("$",SUBSTITUTE(C50,"-","$",2))+1,4),1)="-",MID(C50,FIND("$",SUBSTITUTE(C50,"-","$",2))+1,3),IF(RIGHT(MID(C50,FIND("$",SUBSTITUTE(C50,"-","$",2))+1,2),1)="-",IF(ISNUMBER(--MID(C50,FIND("$",SUBSTITUTE(C50,"-","$",2))+1,1)),"0"&amp;MID(C50,FIND("$",SUBSTITUTE(C50,"-","$",2))+1,1),MID(C50,FIND("$",SUBSTITUTE(C50,"-","$",2))+1,1)),MID(C50,FIND("$",SUBSTITUTE(C50,"-","$",2))+1,2))&amp;"列"&amp;MID(C50,FIND("$",SUBSTITUTE(C50,"-","$",3))+1,2))</f>
        <v>HH列05</v>
      </c>
      <c r="U50" s="114" t="str">
        <f t="shared" si="1"/>
        <v>04</v>
      </c>
      <c r="V50" s="114" t="str">
        <f>MID(C50,FIND("$",SUBSTITUTE(C50,"-","$",1))+1,FIND("$",SUBSTITUTE(C50,"-","$",1))-2)</f>
        <v>101</v>
      </c>
      <c r="W50" s="47"/>
      <c r="X50" s="114" t="s">
        <v>159</v>
      </c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/>
      <c r="EM50" s="49"/>
      <c r="EN50" s="49"/>
      <c r="EO50" s="49"/>
      <c r="EP50" s="49"/>
      <c r="EQ50" s="49"/>
      <c r="ER50" s="49"/>
      <c r="ES50" s="49"/>
      <c r="ET50" s="49"/>
      <c r="EU50" s="49"/>
      <c r="EV50" s="49"/>
      <c r="EW50" s="49"/>
      <c r="EX50" s="49"/>
      <c r="EY50" s="49"/>
      <c r="EZ50" s="49"/>
      <c r="FA50" s="49"/>
      <c r="FB50" s="49"/>
      <c r="FC50" s="49"/>
      <c r="FD50" s="49"/>
      <c r="FE50" s="49"/>
      <c r="FF50" s="49"/>
      <c r="FG50" s="49"/>
      <c r="FH50" s="49"/>
      <c r="FI50" s="49"/>
      <c r="FJ50" s="49"/>
      <c r="FK50" s="49"/>
      <c r="FL50" s="49"/>
      <c r="FM50" s="49"/>
      <c r="FN50" s="49"/>
      <c r="FO50" s="49"/>
      <c r="FP50" s="49"/>
      <c r="FQ50" s="49"/>
      <c r="FR50" s="49"/>
      <c r="FS50" s="49"/>
      <c r="FT50" s="49"/>
      <c r="FU50" s="49"/>
      <c r="FV50" s="49"/>
      <c r="FW50" s="49"/>
      <c r="FX50" s="49"/>
      <c r="FY50" s="49"/>
      <c r="FZ50" s="49"/>
      <c r="GA50" s="49"/>
      <c r="GB50" s="49"/>
      <c r="GC50" s="49"/>
      <c r="GD50" s="49"/>
      <c r="GE50" s="49"/>
      <c r="GF50" s="49"/>
      <c r="GG50" s="49"/>
      <c r="GH50" s="49"/>
      <c r="GI50" s="49"/>
      <c r="GJ50" s="49"/>
      <c r="GK50" s="49"/>
      <c r="GL50" s="49"/>
      <c r="GM50" s="49"/>
      <c r="GN50" s="49"/>
      <c r="GO50" s="49"/>
      <c r="GP50" s="49"/>
      <c r="GQ50" s="49"/>
      <c r="GR50" s="49"/>
      <c r="GS50" s="49"/>
      <c r="GT50" s="49"/>
      <c r="GU50" s="49"/>
      <c r="GV50" s="49"/>
      <c r="GW50" s="49"/>
      <c r="GX50" s="49"/>
      <c r="GY50" s="49"/>
      <c r="GZ50" s="49"/>
      <c r="HA50" s="49"/>
      <c r="HB50" s="49"/>
      <c r="HC50" s="49"/>
      <c r="HD50" s="49"/>
      <c r="HE50" s="49"/>
      <c r="HF50" s="49"/>
      <c r="HG50" s="49"/>
      <c r="HH50" s="49"/>
      <c r="HI50" s="49"/>
      <c r="HJ50" s="49"/>
      <c r="HK50" s="49"/>
      <c r="HL50" s="49"/>
      <c r="HM50" s="49"/>
      <c r="HN50" s="49"/>
      <c r="HO50" s="49"/>
      <c r="HP50" s="49"/>
      <c r="HQ50" s="49"/>
      <c r="HR50" s="49"/>
      <c r="HS50" s="49"/>
      <c r="HT50" s="49"/>
      <c r="HU50" s="49"/>
      <c r="HV50" s="49"/>
      <c r="HW50" s="49"/>
      <c r="HX50" s="49"/>
      <c r="HY50" s="49"/>
      <c r="HZ50" s="49"/>
      <c r="IA50" s="49"/>
      <c r="IB50" s="49"/>
      <c r="IC50" s="49"/>
      <c r="ID50" s="49"/>
      <c r="IE50" s="49"/>
      <c r="IF50" s="49"/>
      <c r="IG50" s="49"/>
      <c r="IH50" s="49"/>
      <c r="II50" s="49"/>
      <c r="IJ50" s="49"/>
      <c r="IK50" s="49"/>
      <c r="IL50" s="49"/>
      <c r="IM50" s="49"/>
      <c r="IN50" s="49"/>
    </row>
    <row r="51" spans="1:248" s="8" customFormat="1" ht="18" customHeight="1">
      <c r="A51" s="42">
        <v>50</v>
      </c>
      <c r="B51" s="181" t="s">
        <v>775</v>
      </c>
      <c r="C51" s="180" t="s">
        <v>776</v>
      </c>
      <c r="D51" s="43" t="str">
        <f t="shared" si="2"/>
        <v>标准型存储服务器-浪潮 NF5466M6-云存储</v>
      </c>
      <c r="E51" s="183" t="s">
        <v>162</v>
      </c>
      <c r="F51" s="184" t="s">
        <v>777</v>
      </c>
      <c r="G51" s="191">
        <v>2110</v>
      </c>
      <c r="H51" s="183" t="s">
        <v>778</v>
      </c>
      <c r="I51" s="183" t="s">
        <v>322</v>
      </c>
      <c r="J51" s="183" t="s">
        <v>527</v>
      </c>
      <c r="K51" s="191">
        <v>2161</v>
      </c>
      <c r="L51" s="183" t="s">
        <v>779</v>
      </c>
      <c r="M51" s="183" t="s">
        <v>529</v>
      </c>
      <c r="N51" s="183" t="s">
        <v>530</v>
      </c>
      <c r="O51" s="42"/>
      <c r="P51" s="42"/>
      <c r="Q51" s="42" t="s">
        <v>531</v>
      </c>
      <c r="R51" s="42" t="s">
        <v>532</v>
      </c>
      <c r="S51" s="114" t="str">
        <f t="shared" si="0"/>
        <v>18</v>
      </c>
      <c r="T51" s="114" t="str">
        <f t="shared" ref="T51:T97" si="5">IF(RIGHT(MID(C51,FIND("$",SUBSTITUTE(C51,"-","$",2))+1,4),1)="-",MID(C51,FIND("$",SUBSTITUTE(C51,"-","$",2))+1,3),IF(RIGHT(MID(C51,FIND("$",SUBSTITUTE(C51,"-","$",2))+1,2),1)="-",IF(ISNUMBER(--MID(C51,FIND("$",SUBSTITUTE(C51,"-","$",2))+1,1)),"0"&amp;MID(C51,FIND("$",SUBSTITUTE(C51,"-","$",2))+1,1),MID(C51,FIND("$",SUBSTITUTE(C51,"-","$",2))+1,1)),MID(C51,FIND("$",SUBSTITUTE(C51,"-","$",2))+1,2))&amp;"列"&amp;MID(C51,FIND("$",SUBSTITUTE(C51,"-","$",3))+1,2))</f>
        <v>HH列05</v>
      </c>
      <c r="U51" s="114" t="str">
        <f t="shared" si="1"/>
        <v>04</v>
      </c>
      <c r="V51" s="114" t="str">
        <f t="shared" ref="V51:V97" si="6">MID(C51,FIND("$",SUBSTITUTE(C51,"-","$",1))+1,FIND("$",SUBSTITUTE(C51,"-","$",1))-2)</f>
        <v>101</v>
      </c>
      <c r="W51" s="47"/>
      <c r="X51" s="114" t="s">
        <v>159</v>
      </c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9"/>
      <c r="EW51" s="49"/>
      <c r="EX51" s="49"/>
      <c r="EY51" s="49"/>
      <c r="EZ51" s="49"/>
      <c r="FA51" s="49"/>
      <c r="FB51" s="49"/>
      <c r="FC51" s="49"/>
      <c r="FD51" s="49"/>
      <c r="FE51" s="49"/>
      <c r="FF51" s="49"/>
      <c r="FG51" s="49"/>
      <c r="FH51" s="49"/>
      <c r="FI51" s="49"/>
      <c r="FJ51" s="49"/>
      <c r="FK51" s="49"/>
      <c r="FL51" s="49"/>
      <c r="FM51" s="49"/>
      <c r="FN51" s="49"/>
      <c r="FO51" s="49"/>
      <c r="FP51" s="49"/>
      <c r="FQ51" s="49"/>
      <c r="FR51" s="49"/>
      <c r="FS51" s="49"/>
      <c r="FT51" s="49"/>
      <c r="FU51" s="49"/>
      <c r="FV51" s="49"/>
      <c r="FW51" s="49"/>
      <c r="FX51" s="49"/>
      <c r="FY51" s="49"/>
      <c r="FZ51" s="49"/>
      <c r="GA51" s="49"/>
      <c r="GB51" s="49"/>
      <c r="GC51" s="49"/>
      <c r="GD51" s="49"/>
      <c r="GE51" s="49"/>
      <c r="GF51" s="49"/>
      <c r="GG51" s="49"/>
      <c r="GH51" s="49"/>
      <c r="GI51" s="49"/>
      <c r="GJ51" s="49"/>
      <c r="GK51" s="49"/>
      <c r="GL51" s="49"/>
      <c r="GM51" s="49"/>
      <c r="GN51" s="49"/>
      <c r="GO51" s="49"/>
      <c r="GP51" s="49"/>
      <c r="GQ51" s="49"/>
      <c r="GR51" s="49"/>
      <c r="GS51" s="49"/>
      <c r="GT51" s="49"/>
      <c r="GU51" s="49"/>
      <c r="GV51" s="49"/>
      <c r="GW51" s="49"/>
      <c r="GX51" s="49"/>
      <c r="GY51" s="49"/>
      <c r="GZ51" s="49"/>
      <c r="HA51" s="49"/>
      <c r="HB51" s="49"/>
      <c r="HC51" s="49"/>
      <c r="HD51" s="49"/>
      <c r="HE51" s="49"/>
      <c r="HF51" s="49"/>
      <c r="HG51" s="49"/>
      <c r="HH51" s="49"/>
      <c r="HI51" s="49"/>
      <c r="HJ51" s="49"/>
      <c r="HK51" s="49"/>
      <c r="HL51" s="49"/>
      <c r="HM51" s="49"/>
      <c r="HN51" s="49"/>
      <c r="HO51" s="49"/>
      <c r="HP51" s="49"/>
      <c r="HQ51" s="49"/>
      <c r="HR51" s="49"/>
      <c r="HS51" s="49"/>
      <c r="HT51" s="49"/>
      <c r="HU51" s="49"/>
      <c r="HV51" s="49"/>
      <c r="HW51" s="49"/>
      <c r="HX51" s="49"/>
      <c r="HY51" s="49"/>
      <c r="HZ51" s="49"/>
      <c r="IA51" s="49"/>
      <c r="IB51" s="49"/>
      <c r="IC51" s="49"/>
      <c r="ID51" s="49"/>
      <c r="IE51" s="49"/>
      <c r="IF51" s="49"/>
      <c r="IG51" s="49"/>
      <c r="IH51" s="49"/>
      <c r="II51" s="49"/>
      <c r="IJ51" s="49"/>
      <c r="IK51" s="49"/>
      <c r="IL51" s="49"/>
      <c r="IM51" s="49"/>
      <c r="IN51" s="49"/>
    </row>
    <row r="52" spans="1:248" s="8" customFormat="1" ht="18" customHeight="1">
      <c r="A52" s="42">
        <v>51</v>
      </c>
      <c r="B52" s="181" t="s">
        <v>780</v>
      </c>
      <c r="C52" s="180" t="s">
        <v>781</v>
      </c>
      <c r="D52" s="43" t="str">
        <f t="shared" si="2"/>
        <v>标准型存储服务器-浪潮 NF5466M6-云存储</v>
      </c>
      <c r="E52" s="183" t="s">
        <v>162</v>
      </c>
      <c r="F52" s="184" t="s">
        <v>782</v>
      </c>
      <c r="G52" s="191">
        <v>2110</v>
      </c>
      <c r="H52" s="183" t="s">
        <v>783</v>
      </c>
      <c r="I52" s="183" t="s">
        <v>322</v>
      </c>
      <c r="J52" s="183" t="s">
        <v>527</v>
      </c>
      <c r="K52" s="191">
        <v>2161</v>
      </c>
      <c r="L52" s="183" t="s">
        <v>784</v>
      </c>
      <c r="M52" s="183" t="s">
        <v>529</v>
      </c>
      <c r="N52" s="183" t="s">
        <v>530</v>
      </c>
      <c r="O52" s="42"/>
      <c r="P52" s="42"/>
      <c r="Q52" s="42" t="s">
        <v>531</v>
      </c>
      <c r="R52" s="42" t="s">
        <v>532</v>
      </c>
      <c r="S52" s="114" t="str">
        <f t="shared" si="0"/>
        <v>23</v>
      </c>
      <c r="T52" s="114" t="str">
        <f t="shared" si="5"/>
        <v>HH列05</v>
      </c>
      <c r="U52" s="114" t="str">
        <f t="shared" si="1"/>
        <v>04</v>
      </c>
      <c r="V52" s="114" t="str">
        <f t="shared" si="6"/>
        <v>101</v>
      </c>
      <c r="W52" s="47"/>
      <c r="X52" s="114" t="s">
        <v>159</v>
      </c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  <c r="GA52" s="49"/>
      <c r="GB52" s="49"/>
      <c r="GC52" s="49"/>
      <c r="GD52" s="49"/>
      <c r="GE52" s="49"/>
      <c r="GF52" s="49"/>
      <c r="GG52" s="49"/>
      <c r="GH52" s="49"/>
      <c r="GI52" s="49"/>
      <c r="GJ52" s="49"/>
      <c r="GK52" s="49"/>
      <c r="GL52" s="49"/>
      <c r="GM52" s="49"/>
      <c r="GN52" s="49"/>
      <c r="GO52" s="49"/>
      <c r="GP52" s="49"/>
      <c r="GQ52" s="49"/>
      <c r="GR52" s="49"/>
      <c r="GS52" s="49"/>
      <c r="GT52" s="49"/>
      <c r="GU52" s="49"/>
      <c r="GV52" s="49"/>
      <c r="GW52" s="49"/>
      <c r="GX52" s="49"/>
      <c r="GY52" s="49"/>
      <c r="GZ52" s="49"/>
      <c r="HA52" s="49"/>
      <c r="HB52" s="49"/>
      <c r="HC52" s="49"/>
      <c r="HD52" s="49"/>
      <c r="HE52" s="49"/>
      <c r="HF52" s="49"/>
      <c r="HG52" s="49"/>
      <c r="HH52" s="49"/>
      <c r="HI52" s="49"/>
      <c r="HJ52" s="49"/>
      <c r="HK52" s="49"/>
      <c r="HL52" s="49"/>
      <c r="HM52" s="49"/>
      <c r="HN52" s="49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49"/>
      <c r="IC52" s="49"/>
      <c r="ID52" s="49"/>
      <c r="IE52" s="49"/>
      <c r="IF52" s="49"/>
      <c r="IG52" s="49"/>
      <c r="IH52" s="49"/>
      <c r="II52" s="49"/>
      <c r="IJ52" s="49"/>
      <c r="IK52" s="49"/>
      <c r="IL52" s="49"/>
      <c r="IM52" s="49"/>
      <c r="IN52" s="49"/>
    </row>
    <row r="53" spans="1:248" s="8" customFormat="1" ht="18" customHeight="1">
      <c r="A53" s="42">
        <v>52</v>
      </c>
      <c r="B53" s="181" t="s">
        <v>785</v>
      </c>
      <c r="C53" s="180" t="s">
        <v>786</v>
      </c>
      <c r="D53" s="43" t="str">
        <f t="shared" si="2"/>
        <v>标准型存储服务器-浪潮 NF5466M6-云存储</v>
      </c>
      <c r="E53" s="183" t="s">
        <v>162</v>
      </c>
      <c r="F53" s="184" t="s">
        <v>787</v>
      </c>
      <c r="G53" s="191">
        <v>2110</v>
      </c>
      <c r="H53" s="183" t="s">
        <v>788</v>
      </c>
      <c r="I53" s="183" t="s">
        <v>322</v>
      </c>
      <c r="J53" s="183" t="s">
        <v>527</v>
      </c>
      <c r="K53" s="191">
        <v>2161</v>
      </c>
      <c r="L53" s="183" t="s">
        <v>789</v>
      </c>
      <c r="M53" s="183" t="s">
        <v>529</v>
      </c>
      <c r="N53" s="183" t="s">
        <v>530</v>
      </c>
      <c r="O53" s="42"/>
      <c r="P53" s="42"/>
      <c r="Q53" s="42" t="s">
        <v>531</v>
      </c>
      <c r="R53" s="42" t="s">
        <v>532</v>
      </c>
      <c r="S53" s="114" t="str">
        <f t="shared" si="0"/>
        <v>28</v>
      </c>
      <c r="T53" s="114" t="str">
        <f t="shared" si="5"/>
        <v>HH列05</v>
      </c>
      <c r="U53" s="114" t="str">
        <f t="shared" si="1"/>
        <v>04</v>
      </c>
      <c r="V53" s="114" t="str">
        <f t="shared" si="6"/>
        <v>101</v>
      </c>
      <c r="W53" s="47"/>
      <c r="X53" s="114" t="s">
        <v>159</v>
      </c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/>
      <c r="EM53" s="49"/>
      <c r="EN53" s="49"/>
      <c r="EO53" s="49"/>
      <c r="EP53" s="49"/>
      <c r="EQ53" s="49"/>
      <c r="ER53" s="49"/>
      <c r="ES53" s="49"/>
      <c r="ET53" s="49"/>
      <c r="EU53" s="49"/>
      <c r="EV53" s="49"/>
      <c r="EW53" s="49"/>
      <c r="EX53" s="49"/>
      <c r="EY53" s="49"/>
      <c r="EZ53" s="49"/>
      <c r="FA53" s="49"/>
      <c r="FB53" s="49"/>
      <c r="FC53" s="49"/>
      <c r="FD53" s="49"/>
      <c r="FE53" s="49"/>
      <c r="FF53" s="49"/>
      <c r="FG53" s="49"/>
      <c r="FH53" s="49"/>
      <c r="FI53" s="49"/>
      <c r="FJ53" s="49"/>
      <c r="FK53" s="49"/>
      <c r="FL53" s="49"/>
      <c r="FM53" s="49"/>
      <c r="FN53" s="49"/>
      <c r="FO53" s="49"/>
      <c r="FP53" s="49"/>
      <c r="FQ53" s="49"/>
      <c r="FR53" s="49"/>
      <c r="FS53" s="49"/>
      <c r="FT53" s="49"/>
      <c r="FU53" s="49"/>
      <c r="FV53" s="49"/>
      <c r="FW53" s="49"/>
      <c r="FX53" s="49"/>
      <c r="FY53" s="49"/>
      <c r="FZ53" s="49"/>
      <c r="GA53" s="49"/>
      <c r="GB53" s="49"/>
      <c r="GC53" s="49"/>
      <c r="GD53" s="49"/>
      <c r="GE53" s="49"/>
      <c r="GF53" s="49"/>
      <c r="GG53" s="49"/>
      <c r="GH53" s="49"/>
      <c r="GI53" s="49"/>
      <c r="GJ53" s="49"/>
      <c r="GK53" s="49"/>
      <c r="GL53" s="49"/>
      <c r="GM53" s="49"/>
      <c r="GN53" s="49"/>
      <c r="GO53" s="49"/>
      <c r="GP53" s="49"/>
      <c r="GQ53" s="49"/>
      <c r="GR53" s="49"/>
      <c r="GS53" s="49"/>
      <c r="GT53" s="49"/>
      <c r="GU53" s="49"/>
      <c r="GV53" s="49"/>
      <c r="GW53" s="49"/>
      <c r="GX53" s="49"/>
      <c r="GY53" s="49"/>
      <c r="GZ53" s="49"/>
      <c r="HA53" s="49"/>
      <c r="HB53" s="49"/>
      <c r="HC53" s="49"/>
      <c r="HD53" s="49"/>
      <c r="HE53" s="49"/>
      <c r="HF53" s="49"/>
      <c r="HG53" s="49"/>
      <c r="HH53" s="49"/>
      <c r="HI53" s="49"/>
      <c r="HJ53" s="49"/>
      <c r="HK53" s="49"/>
      <c r="HL53" s="49"/>
      <c r="HM53" s="49"/>
      <c r="HN53" s="49"/>
      <c r="HO53" s="49"/>
      <c r="HP53" s="49"/>
      <c r="HQ53" s="49"/>
      <c r="HR53" s="49"/>
      <c r="HS53" s="49"/>
      <c r="HT53" s="49"/>
      <c r="HU53" s="49"/>
      <c r="HV53" s="49"/>
      <c r="HW53" s="49"/>
      <c r="HX53" s="49"/>
      <c r="HY53" s="49"/>
      <c r="HZ53" s="49"/>
      <c r="IA53" s="49"/>
      <c r="IB53" s="49"/>
      <c r="IC53" s="49"/>
      <c r="ID53" s="49"/>
      <c r="IE53" s="49"/>
      <c r="IF53" s="49"/>
      <c r="IG53" s="49"/>
      <c r="IH53" s="49"/>
      <c r="II53" s="49"/>
      <c r="IJ53" s="49"/>
      <c r="IK53" s="49"/>
      <c r="IL53" s="49"/>
      <c r="IM53" s="49"/>
      <c r="IN53" s="49"/>
    </row>
    <row r="54" spans="1:248" s="8" customFormat="1" ht="18" customHeight="1">
      <c r="A54" s="42">
        <v>53</v>
      </c>
      <c r="B54" s="181" t="s">
        <v>790</v>
      </c>
      <c r="C54" s="180" t="s">
        <v>791</v>
      </c>
      <c r="D54" s="43" t="str">
        <f t="shared" si="2"/>
        <v>标准型存储服务器-浪潮 NF5466M6-云存储</v>
      </c>
      <c r="E54" s="183" t="s">
        <v>162</v>
      </c>
      <c r="F54" s="184" t="s">
        <v>792</v>
      </c>
      <c r="G54" s="191">
        <v>2110</v>
      </c>
      <c r="H54" s="183" t="s">
        <v>793</v>
      </c>
      <c r="I54" s="183" t="s">
        <v>322</v>
      </c>
      <c r="J54" s="183" t="s">
        <v>527</v>
      </c>
      <c r="K54" s="191">
        <v>2161</v>
      </c>
      <c r="L54" s="183" t="s">
        <v>794</v>
      </c>
      <c r="M54" s="183" t="s">
        <v>529</v>
      </c>
      <c r="N54" s="183" t="s">
        <v>530</v>
      </c>
      <c r="O54" s="42"/>
      <c r="P54" s="42"/>
      <c r="Q54" s="42" t="s">
        <v>531</v>
      </c>
      <c r="R54" s="42" t="s">
        <v>532</v>
      </c>
      <c r="S54" s="114" t="str">
        <f t="shared" si="0"/>
        <v>03</v>
      </c>
      <c r="T54" s="114" t="str">
        <f t="shared" si="5"/>
        <v>HH列06</v>
      </c>
      <c r="U54" s="114" t="str">
        <f t="shared" si="1"/>
        <v>04</v>
      </c>
      <c r="V54" s="114" t="str">
        <f t="shared" si="6"/>
        <v>101</v>
      </c>
      <c r="W54" s="47"/>
      <c r="X54" s="114" t="s">
        <v>159</v>
      </c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/>
      <c r="EM54" s="49"/>
      <c r="EN54" s="49"/>
      <c r="EO54" s="49"/>
      <c r="EP54" s="49"/>
      <c r="EQ54" s="49"/>
      <c r="ER54" s="49"/>
      <c r="ES54" s="49"/>
      <c r="ET54" s="49"/>
      <c r="EU54" s="49"/>
      <c r="EV54" s="49"/>
      <c r="EW54" s="49"/>
      <c r="EX54" s="49"/>
      <c r="EY54" s="49"/>
      <c r="EZ54" s="49"/>
      <c r="FA54" s="49"/>
      <c r="FB54" s="49"/>
      <c r="FC54" s="49"/>
      <c r="FD54" s="49"/>
      <c r="FE54" s="49"/>
      <c r="FF54" s="49"/>
      <c r="FG54" s="49"/>
      <c r="FH54" s="49"/>
      <c r="FI54" s="49"/>
      <c r="FJ54" s="49"/>
      <c r="FK54" s="49"/>
      <c r="FL54" s="49"/>
      <c r="FM54" s="49"/>
      <c r="FN54" s="49"/>
      <c r="FO54" s="49"/>
      <c r="FP54" s="49"/>
      <c r="FQ54" s="49"/>
      <c r="FR54" s="49"/>
      <c r="FS54" s="49"/>
      <c r="FT54" s="49"/>
      <c r="FU54" s="49"/>
      <c r="FV54" s="49"/>
      <c r="FW54" s="49"/>
      <c r="FX54" s="49"/>
      <c r="FY54" s="49"/>
      <c r="FZ54" s="49"/>
      <c r="GA54" s="49"/>
      <c r="GB54" s="49"/>
      <c r="GC54" s="49"/>
      <c r="GD54" s="49"/>
      <c r="GE54" s="49"/>
      <c r="GF54" s="49"/>
      <c r="GG54" s="49"/>
      <c r="GH54" s="49"/>
      <c r="GI54" s="49"/>
      <c r="GJ54" s="49"/>
      <c r="GK54" s="49"/>
      <c r="GL54" s="49"/>
      <c r="GM54" s="49"/>
      <c r="GN54" s="49"/>
      <c r="GO54" s="49"/>
      <c r="GP54" s="49"/>
      <c r="GQ54" s="49"/>
      <c r="GR54" s="49"/>
      <c r="GS54" s="49"/>
      <c r="GT54" s="49"/>
      <c r="GU54" s="49"/>
      <c r="GV54" s="49"/>
      <c r="GW54" s="49"/>
      <c r="GX54" s="49"/>
      <c r="GY54" s="49"/>
      <c r="GZ54" s="49"/>
      <c r="HA54" s="49"/>
      <c r="HB54" s="49"/>
      <c r="HC54" s="49"/>
      <c r="HD54" s="49"/>
      <c r="HE54" s="49"/>
      <c r="HF54" s="49"/>
      <c r="HG54" s="49"/>
      <c r="HH54" s="49"/>
      <c r="HI54" s="49"/>
      <c r="HJ54" s="49"/>
      <c r="HK54" s="49"/>
      <c r="HL54" s="49"/>
      <c r="HM54" s="49"/>
      <c r="HN54" s="49"/>
      <c r="HO54" s="49"/>
      <c r="HP54" s="49"/>
      <c r="HQ54" s="49"/>
      <c r="HR54" s="49"/>
      <c r="HS54" s="49"/>
      <c r="HT54" s="49"/>
      <c r="HU54" s="49"/>
      <c r="HV54" s="49"/>
      <c r="HW54" s="49"/>
      <c r="HX54" s="49"/>
      <c r="HY54" s="49"/>
      <c r="HZ54" s="49"/>
      <c r="IA54" s="49"/>
      <c r="IB54" s="49"/>
      <c r="IC54" s="49"/>
      <c r="ID54" s="49"/>
      <c r="IE54" s="49"/>
      <c r="IF54" s="49"/>
      <c r="IG54" s="49"/>
      <c r="IH54" s="49"/>
      <c r="II54" s="49"/>
      <c r="IJ54" s="49"/>
      <c r="IK54" s="49"/>
      <c r="IL54" s="49"/>
      <c r="IM54" s="49"/>
      <c r="IN54" s="49"/>
    </row>
    <row r="55" spans="1:248" s="8" customFormat="1" ht="18" customHeight="1">
      <c r="A55" s="42">
        <v>54</v>
      </c>
      <c r="B55" s="181" t="s">
        <v>795</v>
      </c>
      <c r="C55" s="180" t="s">
        <v>796</v>
      </c>
      <c r="D55" s="43" t="str">
        <f t="shared" si="2"/>
        <v>标准型存储服务器-浪潮 NF5466M6-云存储</v>
      </c>
      <c r="E55" s="183" t="s">
        <v>162</v>
      </c>
      <c r="F55" s="184" t="s">
        <v>797</v>
      </c>
      <c r="G55" s="191">
        <v>2110</v>
      </c>
      <c r="H55" s="183" t="s">
        <v>798</v>
      </c>
      <c r="I55" s="183" t="s">
        <v>322</v>
      </c>
      <c r="J55" s="183" t="s">
        <v>527</v>
      </c>
      <c r="K55" s="191">
        <v>2161</v>
      </c>
      <c r="L55" s="183" t="s">
        <v>799</v>
      </c>
      <c r="M55" s="183" t="s">
        <v>529</v>
      </c>
      <c r="N55" s="183" t="s">
        <v>530</v>
      </c>
      <c r="O55" s="42"/>
      <c r="P55" s="42"/>
      <c r="Q55" s="42" t="s">
        <v>531</v>
      </c>
      <c r="R55" s="42" t="s">
        <v>532</v>
      </c>
      <c r="S55" s="114" t="str">
        <f t="shared" si="0"/>
        <v>08</v>
      </c>
      <c r="T55" s="114" t="str">
        <f t="shared" si="5"/>
        <v>HH列06</v>
      </c>
      <c r="U55" s="114" t="str">
        <f t="shared" si="1"/>
        <v>04</v>
      </c>
      <c r="V55" s="114" t="str">
        <f t="shared" si="6"/>
        <v>101</v>
      </c>
      <c r="W55" s="47"/>
      <c r="X55" s="114" t="s">
        <v>159</v>
      </c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49"/>
      <c r="EY55" s="49"/>
      <c r="EZ55" s="49"/>
      <c r="FA55" s="49"/>
      <c r="FB55" s="49"/>
      <c r="FC55" s="49"/>
      <c r="FD55" s="49"/>
      <c r="FE55" s="49"/>
      <c r="FF55" s="49"/>
      <c r="FG55" s="49"/>
      <c r="FH55" s="49"/>
      <c r="FI55" s="49"/>
      <c r="FJ55" s="49"/>
      <c r="FK55" s="49"/>
      <c r="FL55" s="49"/>
      <c r="FM55" s="49"/>
      <c r="FN55" s="49"/>
      <c r="FO55" s="49"/>
      <c r="FP55" s="49"/>
      <c r="FQ55" s="49"/>
      <c r="FR55" s="49"/>
      <c r="FS55" s="49"/>
      <c r="FT55" s="49"/>
      <c r="FU55" s="49"/>
      <c r="FV55" s="49"/>
      <c r="FW55" s="49"/>
      <c r="FX55" s="49"/>
      <c r="FY55" s="49"/>
      <c r="FZ55" s="49"/>
      <c r="GA55" s="49"/>
      <c r="GB55" s="49"/>
      <c r="GC55" s="49"/>
      <c r="GD55" s="49"/>
      <c r="GE55" s="49"/>
      <c r="GF55" s="49"/>
      <c r="GG55" s="49"/>
      <c r="GH55" s="49"/>
      <c r="GI55" s="49"/>
      <c r="GJ55" s="49"/>
      <c r="GK55" s="49"/>
      <c r="GL55" s="49"/>
      <c r="GM55" s="49"/>
      <c r="GN55" s="49"/>
      <c r="GO55" s="49"/>
      <c r="GP55" s="49"/>
      <c r="GQ55" s="49"/>
      <c r="GR55" s="49"/>
      <c r="GS55" s="49"/>
      <c r="GT55" s="49"/>
      <c r="GU55" s="49"/>
      <c r="GV55" s="49"/>
      <c r="GW55" s="49"/>
      <c r="GX55" s="49"/>
      <c r="GY55" s="49"/>
      <c r="GZ55" s="49"/>
      <c r="HA55" s="49"/>
      <c r="HB55" s="49"/>
      <c r="HC55" s="49"/>
      <c r="HD55" s="49"/>
      <c r="HE55" s="49"/>
      <c r="HF55" s="49"/>
      <c r="HG55" s="49"/>
      <c r="HH55" s="49"/>
      <c r="HI55" s="49"/>
      <c r="HJ55" s="49"/>
      <c r="HK55" s="49"/>
      <c r="HL55" s="49"/>
      <c r="HM55" s="49"/>
      <c r="HN55" s="49"/>
      <c r="HO55" s="49"/>
      <c r="HP55" s="49"/>
      <c r="HQ55" s="49"/>
      <c r="HR55" s="49"/>
      <c r="HS55" s="49"/>
      <c r="HT55" s="49"/>
      <c r="HU55" s="49"/>
      <c r="HV55" s="49"/>
      <c r="HW55" s="49"/>
      <c r="HX55" s="49"/>
      <c r="HY55" s="49"/>
      <c r="HZ55" s="49"/>
      <c r="IA55" s="49"/>
      <c r="IB55" s="49"/>
      <c r="IC55" s="49"/>
      <c r="ID55" s="49"/>
      <c r="IE55" s="49"/>
      <c r="IF55" s="49"/>
      <c r="IG55" s="49"/>
      <c r="IH55" s="49"/>
      <c r="II55" s="49"/>
      <c r="IJ55" s="49"/>
      <c r="IK55" s="49"/>
      <c r="IL55" s="49"/>
      <c r="IM55" s="49"/>
      <c r="IN55" s="49"/>
    </row>
    <row r="56" spans="1:248" s="8" customFormat="1" ht="18" customHeight="1">
      <c r="A56" s="42">
        <v>55</v>
      </c>
      <c r="B56" s="181" t="s">
        <v>800</v>
      </c>
      <c r="C56" s="180" t="s">
        <v>801</v>
      </c>
      <c r="D56" s="43" t="str">
        <f t="shared" si="2"/>
        <v>标准型存储服务器-浪潮 NF5466M6-云存储</v>
      </c>
      <c r="E56" s="183" t="s">
        <v>162</v>
      </c>
      <c r="F56" s="184" t="s">
        <v>802</v>
      </c>
      <c r="G56" s="191">
        <v>2110</v>
      </c>
      <c r="H56" s="183" t="s">
        <v>803</v>
      </c>
      <c r="I56" s="183" t="s">
        <v>322</v>
      </c>
      <c r="J56" s="183" t="s">
        <v>527</v>
      </c>
      <c r="K56" s="191">
        <v>2161</v>
      </c>
      <c r="L56" s="183" t="s">
        <v>804</v>
      </c>
      <c r="M56" s="183" t="s">
        <v>529</v>
      </c>
      <c r="N56" s="183" t="s">
        <v>530</v>
      </c>
      <c r="O56" s="42"/>
      <c r="P56" s="42"/>
      <c r="Q56" s="42" t="s">
        <v>531</v>
      </c>
      <c r="R56" s="42" t="s">
        <v>532</v>
      </c>
      <c r="S56" s="114" t="str">
        <f t="shared" si="0"/>
        <v>13</v>
      </c>
      <c r="T56" s="114" t="str">
        <f t="shared" si="5"/>
        <v>HH列06</v>
      </c>
      <c r="U56" s="114" t="str">
        <f t="shared" si="1"/>
        <v>04</v>
      </c>
      <c r="V56" s="114" t="str">
        <f t="shared" si="6"/>
        <v>101</v>
      </c>
      <c r="W56" s="47"/>
      <c r="X56" s="114" t="s">
        <v>159</v>
      </c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9"/>
      <c r="FB56" s="49"/>
      <c r="FC56" s="49"/>
      <c r="FD56" s="49"/>
      <c r="FE56" s="49"/>
      <c r="FF56" s="49"/>
      <c r="FG56" s="49"/>
      <c r="FH56" s="49"/>
      <c r="FI56" s="49"/>
      <c r="FJ56" s="49"/>
      <c r="FK56" s="49"/>
      <c r="FL56" s="49"/>
      <c r="FM56" s="49"/>
      <c r="FN56" s="49"/>
      <c r="FO56" s="49"/>
      <c r="FP56" s="49"/>
      <c r="FQ56" s="49"/>
      <c r="FR56" s="49"/>
      <c r="FS56" s="49"/>
      <c r="FT56" s="49"/>
      <c r="FU56" s="49"/>
      <c r="FV56" s="49"/>
      <c r="FW56" s="49"/>
      <c r="FX56" s="49"/>
      <c r="FY56" s="49"/>
      <c r="FZ56" s="49"/>
      <c r="GA56" s="49"/>
      <c r="GB56" s="49"/>
      <c r="GC56" s="49"/>
      <c r="GD56" s="49"/>
      <c r="GE56" s="49"/>
      <c r="GF56" s="49"/>
      <c r="GG56" s="49"/>
      <c r="GH56" s="49"/>
      <c r="GI56" s="49"/>
      <c r="GJ56" s="49"/>
      <c r="GK56" s="49"/>
      <c r="GL56" s="49"/>
      <c r="GM56" s="49"/>
      <c r="GN56" s="49"/>
      <c r="GO56" s="49"/>
      <c r="GP56" s="49"/>
      <c r="GQ56" s="49"/>
      <c r="GR56" s="49"/>
      <c r="GS56" s="49"/>
      <c r="GT56" s="49"/>
      <c r="GU56" s="49"/>
      <c r="GV56" s="49"/>
      <c r="GW56" s="49"/>
      <c r="GX56" s="49"/>
      <c r="GY56" s="49"/>
      <c r="GZ56" s="49"/>
      <c r="HA56" s="49"/>
      <c r="HB56" s="49"/>
      <c r="HC56" s="49"/>
      <c r="HD56" s="49"/>
      <c r="HE56" s="49"/>
      <c r="HF56" s="49"/>
      <c r="HG56" s="49"/>
      <c r="HH56" s="49"/>
      <c r="HI56" s="49"/>
      <c r="HJ56" s="49"/>
      <c r="HK56" s="49"/>
      <c r="HL56" s="49"/>
      <c r="HM56" s="49"/>
      <c r="HN56" s="49"/>
      <c r="HO56" s="49"/>
      <c r="HP56" s="49"/>
      <c r="HQ56" s="49"/>
      <c r="HR56" s="49"/>
      <c r="HS56" s="49"/>
      <c r="HT56" s="49"/>
      <c r="HU56" s="49"/>
      <c r="HV56" s="49"/>
      <c r="HW56" s="49"/>
      <c r="HX56" s="49"/>
      <c r="HY56" s="49"/>
      <c r="HZ56" s="49"/>
      <c r="IA56" s="49"/>
      <c r="IB56" s="49"/>
      <c r="IC56" s="49"/>
      <c r="ID56" s="49"/>
      <c r="IE56" s="49"/>
      <c r="IF56" s="49"/>
      <c r="IG56" s="49"/>
      <c r="IH56" s="49"/>
      <c r="II56" s="49"/>
      <c r="IJ56" s="49"/>
      <c r="IK56" s="49"/>
      <c r="IL56" s="49"/>
      <c r="IM56" s="49"/>
      <c r="IN56" s="49"/>
    </row>
    <row r="57" spans="1:248" s="8" customFormat="1" ht="18" customHeight="1">
      <c r="A57" s="42">
        <v>56</v>
      </c>
      <c r="B57" s="181" t="s">
        <v>805</v>
      </c>
      <c r="C57" s="180" t="s">
        <v>806</v>
      </c>
      <c r="D57" s="43" t="str">
        <f t="shared" si="2"/>
        <v>标准型存储服务器-浪潮 NF5466M6-云存储</v>
      </c>
      <c r="E57" s="183" t="s">
        <v>162</v>
      </c>
      <c r="F57" s="184" t="s">
        <v>807</v>
      </c>
      <c r="G57" s="191">
        <v>2110</v>
      </c>
      <c r="H57" s="183" t="s">
        <v>808</v>
      </c>
      <c r="I57" s="183" t="s">
        <v>322</v>
      </c>
      <c r="J57" s="183" t="s">
        <v>527</v>
      </c>
      <c r="K57" s="191">
        <v>2161</v>
      </c>
      <c r="L57" s="183" t="s">
        <v>809</v>
      </c>
      <c r="M57" s="183" t="s">
        <v>529</v>
      </c>
      <c r="N57" s="183" t="s">
        <v>530</v>
      </c>
      <c r="O57" s="42"/>
      <c r="P57" s="42"/>
      <c r="Q57" s="42" t="s">
        <v>531</v>
      </c>
      <c r="R57" s="42" t="s">
        <v>532</v>
      </c>
      <c r="S57" s="114" t="str">
        <f t="shared" si="0"/>
        <v>18</v>
      </c>
      <c r="T57" s="114" t="str">
        <f t="shared" si="5"/>
        <v>HH列06</v>
      </c>
      <c r="U57" s="114" t="str">
        <f t="shared" si="1"/>
        <v>04</v>
      </c>
      <c r="V57" s="114" t="str">
        <f t="shared" si="6"/>
        <v>101</v>
      </c>
      <c r="W57" s="47"/>
      <c r="X57" s="114" t="s">
        <v>159</v>
      </c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  <c r="FC57" s="49"/>
      <c r="FD57" s="49"/>
      <c r="FE57" s="49"/>
      <c r="FF57" s="49"/>
      <c r="FG57" s="49"/>
      <c r="FH57" s="49"/>
      <c r="FI57" s="49"/>
      <c r="FJ57" s="49"/>
      <c r="FK57" s="49"/>
      <c r="FL57" s="49"/>
      <c r="FM57" s="49"/>
      <c r="FN57" s="49"/>
      <c r="FO57" s="49"/>
      <c r="FP57" s="49"/>
      <c r="FQ57" s="49"/>
      <c r="FR57" s="49"/>
      <c r="FS57" s="49"/>
      <c r="FT57" s="49"/>
      <c r="FU57" s="49"/>
      <c r="FV57" s="49"/>
      <c r="FW57" s="49"/>
      <c r="FX57" s="49"/>
      <c r="FY57" s="49"/>
      <c r="FZ57" s="49"/>
      <c r="GA57" s="49"/>
      <c r="GB57" s="49"/>
      <c r="GC57" s="49"/>
      <c r="GD57" s="49"/>
      <c r="GE57" s="49"/>
      <c r="GF57" s="49"/>
      <c r="GG57" s="49"/>
      <c r="GH57" s="49"/>
      <c r="GI57" s="49"/>
      <c r="GJ57" s="49"/>
      <c r="GK57" s="49"/>
      <c r="GL57" s="49"/>
      <c r="GM57" s="49"/>
      <c r="GN57" s="49"/>
      <c r="GO57" s="49"/>
      <c r="GP57" s="49"/>
      <c r="GQ57" s="49"/>
      <c r="GR57" s="49"/>
      <c r="GS57" s="49"/>
      <c r="GT57" s="49"/>
      <c r="GU57" s="49"/>
      <c r="GV57" s="49"/>
      <c r="GW57" s="49"/>
      <c r="GX57" s="49"/>
      <c r="GY57" s="49"/>
      <c r="GZ57" s="49"/>
      <c r="HA57" s="49"/>
      <c r="HB57" s="49"/>
      <c r="HC57" s="49"/>
      <c r="HD57" s="49"/>
      <c r="HE57" s="49"/>
      <c r="HF57" s="49"/>
      <c r="HG57" s="49"/>
      <c r="HH57" s="49"/>
      <c r="HI57" s="49"/>
      <c r="HJ57" s="49"/>
      <c r="HK57" s="49"/>
      <c r="HL57" s="49"/>
      <c r="HM57" s="49"/>
      <c r="HN57" s="49"/>
      <c r="HO57" s="49"/>
      <c r="HP57" s="49"/>
      <c r="HQ57" s="49"/>
      <c r="HR57" s="49"/>
      <c r="HS57" s="49"/>
      <c r="HT57" s="49"/>
      <c r="HU57" s="49"/>
      <c r="HV57" s="49"/>
      <c r="HW57" s="49"/>
      <c r="HX57" s="49"/>
      <c r="HY57" s="49"/>
      <c r="HZ57" s="49"/>
      <c r="IA57" s="49"/>
      <c r="IB57" s="49"/>
      <c r="IC57" s="49"/>
      <c r="ID57" s="49"/>
      <c r="IE57" s="49"/>
      <c r="IF57" s="49"/>
      <c r="IG57" s="49"/>
      <c r="IH57" s="49"/>
      <c r="II57" s="49"/>
      <c r="IJ57" s="49"/>
      <c r="IK57" s="49"/>
      <c r="IL57" s="49"/>
      <c r="IM57" s="49"/>
      <c r="IN57" s="49"/>
    </row>
    <row r="58" spans="1:248" s="8" customFormat="1" ht="18" customHeight="1">
      <c r="A58" s="42">
        <v>57</v>
      </c>
      <c r="B58" s="181" t="s">
        <v>810</v>
      </c>
      <c r="C58" s="180" t="s">
        <v>811</v>
      </c>
      <c r="D58" s="43" t="str">
        <f t="shared" si="2"/>
        <v>标准型存储服务器-浪潮 NF5466M6-云存储</v>
      </c>
      <c r="E58" s="183" t="s">
        <v>162</v>
      </c>
      <c r="F58" s="184" t="s">
        <v>812</v>
      </c>
      <c r="G58" s="191">
        <v>2110</v>
      </c>
      <c r="H58" s="183" t="s">
        <v>813</v>
      </c>
      <c r="I58" s="183" t="s">
        <v>322</v>
      </c>
      <c r="J58" s="183" t="s">
        <v>527</v>
      </c>
      <c r="K58" s="191">
        <v>2161</v>
      </c>
      <c r="L58" s="183" t="s">
        <v>814</v>
      </c>
      <c r="M58" s="183" t="s">
        <v>529</v>
      </c>
      <c r="N58" s="183" t="s">
        <v>530</v>
      </c>
      <c r="O58" s="42"/>
      <c r="P58" s="42"/>
      <c r="Q58" s="42" t="s">
        <v>531</v>
      </c>
      <c r="R58" s="42" t="s">
        <v>532</v>
      </c>
      <c r="S58" s="114" t="str">
        <f t="shared" si="0"/>
        <v>23</v>
      </c>
      <c r="T58" s="114" t="str">
        <f t="shared" si="5"/>
        <v>HH列06</v>
      </c>
      <c r="U58" s="114" t="str">
        <f t="shared" si="1"/>
        <v>04</v>
      </c>
      <c r="V58" s="114" t="str">
        <f t="shared" si="6"/>
        <v>101</v>
      </c>
      <c r="W58" s="47"/>
      <c r="X58" s="114" t="s">
        <v>159</v>
      </c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/>
      <c r="EM58" s="49"/>
      <c r="EN58" s="49"/>
      <c r="EO58" s="49"/>
      <c r="EP58" s="49"/>
      <c r="EQ58" s="49"/>
      <c r="ER58" s="49"/>
      <c r="ES58" s="49"/>
      <c r="ET58" s="49"/>
      <c r="EU58" s="49"/>
      <c r="EV58" s="49"/>
      <c r="EW58" s="49"/>
      <c r="EX58" s="49"/>
      <c r="EY58" s="49"/>
      <c r="EZ58" s="49"/>
      <c r="FA58" s="49"/>
      <c r="FB58" s="49"/>
      <c r="FC58" s="49"/>
      <c r="FD58" s="49"/>
      <c r="FE58" s="49"/>
      <c r="FF58" s="49"/>
      <c r="FG58" s="49"/>
      <c r="FH58" s="49"/>
      <c r="FI58" s="49"/>
      <c r="FJ58" s="49"/>
      <c r="FK58" s="49"/>
      <c r="FL58" s="49"/>
      <c r="FM58" s="49"/>
      <c r="FN58" s="49"/>
      <c r="FO58" s="49"/>
      <c r="FP58" s="49"/>
      <c r="FQ58" s="49"/>
      <c r="FR58" s="49"/>
      <c r="FS58" s="49"/>
      <c r="FT58" s="49"/>
      <c r="FU58" s="49"/>
      <c r="FV58" s="49"/>
      <c r="FW58" s="49"/>
      <c r="FX58" s="49"/>
      <c r="FY58" s="49"/>
      <c r="FZ58" s="49"/>
      <c r="GA58" s="49"/>
      <c r="GB58" s="49"/>
      <c r="GC58" s="49"/>
      <c r="GD58" s="49"/>
      <c r="GE58" s="49"/>
      <c r="GF58" s="49"/>
      <c r="GG58" s="49"/>
      <c r="GH58" s="49"/>
      <c r="GI58" s="49"/>
      <c r="GJ58" s="49"/>
      <c r="GK58" s="49"/>
      <c r="GL58" s="49"/>
      <c r="GM58" s="49"/>
      <c r="GN58" s="49"/>
      <c r="GO58" s="49"/>
      <c r="GP58" s="49"/>
      <c r="GQ58" s="49"/>
      <c r="GR58" s="49"/>
      <c r="GS58" s="49"/>
      <c r="GT58" s="49"/>
      <c r="GU58" s="49"/>
      <c r="GV58" s="49"/>
      <c r="GW58" s="49"/>
      <c r="GX58" s="49"/>
      <c r="GY58" s="49"/>
      <c r="GZ58" s="49"/>
      <c r="HA58" s="49"/>
      <c r="HB58" s="49"/>
      <c r="HC58" s="49"/>
      <c r="HD58" s="49"/>
      <c r="HE58" s="49"/>
      <c r="HF58" s="49"/>
      <c r="HG58" s="49"/>
      <c r="HH58" s="49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</row>
    <row r="59" spans="1:248" s="8" customFormat="1" ht="18" customHeight="1">
      <c r="A59" s="42">
        <v>58</v>
      </c>
      <c r="B59" s="181" t="s">
        <v>815</v>
      </c>
      <c r="C59" s="180" t="s">
        <v>816</v>
      </c>
      <c r="D59" s="43" t="str">
        <f t="shared" si="2"/>
        <v>标准型存储服务器-浪潮 NF5466M6-云存储</v>
      </c>
      <c r="E59" s="183" t="s">
        <v>162</v>
      </c>
      <c r="F59" s="184" t="s">
        <v>817</v>
      </c>
      <c r="G59" s="191">
        <v>2110</v>
      </c>
      <c r="H59" s="183" t="s">
        <v>818</v>
      </c>
      <c r="I59" s="183" t="s">
        <v>322</v>
      </c>
      <c r="J59" s="183" t="s">
        <v>527</v>
      </c>
      <c r="K59" s="191">
        <v>2161</v>
      </c>
      <c r="L59" s="183" t="s">
        <v>819</v>
      </c>
      <c r="M59" s="183" t="s">
        <v>529</v>
      </c>
      <c r="N59" s="183" t="s">
        <v>530</v>
      </c>
      <c r="O59" s="42"/>
      <c r="P59" s="42"/>
      <c r="Q59" s="42" t="s">
        <v>531</v>
      </c>
      <c r="R59" s="42" t="s">
        <v>532</v>
      </c>
      <c r="S59" s="114" t="str">
        <f t="shared" si="0"/>
        <v>28</v>
      </c>
      <c r="T59" s="114" t="str">
        <f t="shared" si="5"/>
        <v>HH列06</v>
      </c>
      <c r="U59" s="114" t="str">
        <f t="shared" si="1"/>
        <v>04</v>
      </c>
      <c r="V59" s="114" t="str">
        <f t="shared" si="6"/>
        <v>101</v>
      </c>
      <c r="W59" s="47"/>
      <c r="X59" s="114" t="s">
        <v>159</v>
      </c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/>
      <c r="DM59" s="49"/>
      <c r="DN59" s="49"/>
      <c r="DO59" s="49"/>
      <c r="DP59" s="49"/>
      <c r="DQ59" s="49"/>
      <c r="DR59" s="49"/>
      <c r="DS59" s="49"/>
      <c r="DT59" s="49"/>
      <c r="DU59" s="49"/>
      <c r="DV59" s="49"/>
      <c r="DW59" s="49"/>
      <c r="DX59" s="49"/>
      <c r="DY59" s="49"/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/>
      <c r="EK59" s="49"/>
      <c r="EL59" s="49"/>
      <c r="EM59" s="49"/>
      <c r="EN59" s="49"/>
      <c r="EO59" s="49"/>
      <c r="EP59" s="49"/>
      <c r="EQ59" s="49"/>
      <c r="ER59" s="49"/>
      <c r="ES59" s="49"/>
      <c r="ET59" s="49"/>
      <c r="EU59" s="49"/>
      <c r="EV59" s="49"/>
      <c r="EW59" s="49"/>
      <c r="EX59" s="49"/>
      <c r="EY59" s="49"/>
      <c r="EZ59" s="49"/>
      <c r="FA59" s="49"/>
      <c r="FB59" s="49"/>
      <c r="FC59" s="49"/>
      <c r="FD59" s="49"/>
      <c r="FE59" s="49"/>
      <c r="FF59" s="49"/>
      <c r="FG59" s="49"/>
      <c r="FH59" s="49"/>
      <c r="FI59" s="49"/>
      <c r="FJ59" s="49"/>
      <c r="FK59" s="49"/>
      <c r="FL59" s="49"/>
      <c r="FM59" s="49"/>
      <c r="FN59" s="49"/>
      <c r="FO59" s="49"/>
      <c r="FP59" s="49"/>
      <c r="FQ59" s="49"/>
      <c r="FR59" s="49"/>
      <c r="FS59" s="49"/>
      <c r="FT59" s="49"/>
      <c r="FU59" s="49"/>
      <c r="FV59" s="49"/>
      <c r="FW59" s="49"/>
      <c r="FX59" s="49"/>
      <c r="FY59" s="49"/>
      <c r="FZ59" s="49"/>
      <c r="GA59" s="49"/>
      <c r="GB59" s="49"/>
      <c r="GC59" s="49"/>
      <c r="GD59" s="49"/>
      <c r="GE59" s="49"/>
      <c r="GF59" s="49"/>
      <c r="GG59" s="49"/>
      <c r="GH59" s="49"/>
      <c r="GI59" s="49"/>
      <c r="GJ59" s="49"/>
      <c r="GK59" s="49"/>
      <c r="GL59" s="49"/>
      <c r="GM59" s="49"/>
      <c r="GN59" s="49"/>
      <c r="GO59" s="49"/>
      <c r="GP59" s="49"/>
      <c r="GQ59" s="49"/>
      <c r="GR59" s="49"/>
      <c r="GS59" s="49"/>
      <c r="GT59" s="49"/>
      <c r="GU59" s="49"/>
      <c r="GV59" s="49"/>
      <c r="GW59" s="49"/>
      <c r="GX59" s="49"/>
      <c r="GY59" s="49"/>
      <c r="GZ59" s="49"/>
      <c r="HA59" s="49"/>
      <c r="HB59" s="49"/>
      <c r="HC59" s="49"/>
      <c r="HD59" s="49"/>
      <c r="HE59" s="49"/>
      <c r="HF59" s="49"/>
      <c r="HG59" s="49"/>
      <c r="HH59" s="49"/>
      <c r="HI59" s="49"/>
      <c r="HJ59" s="49"/>
      <c r="HK59" s="49"/>
      <c r="HL59" s="49"/>
      <c r="HM59" s="49"/>
      <c r="HN59" s="49"/>
      <c r="HO59" s="49"/>
      <c r="HP59" s="49"/>
      <c r="HQ59" s="49"/>
      <c r="HR59" s="49"/>
      <c r="HS59" s="49"/>
      <c r="HT59" s="49"/>
      <c r="HU59" s="49"/>
      <c r="HV59" s="49"/>
      <c r="HW59" s="49"/>
      <c r="HX59" s="49"/>
      <c r="HY59" s="49"/>
      <c r="HZ59" s="49"/>
      <c r="IA59" s="49"/>
      <c r="IB59" s="49"/>
      <c r="IC59" s="49"/>
      <c r="ID59" s="49"/>
      <c r="IE59" s="49"/>
      <c r="IF59" s="49"/>
      <c r="IG59" s="49"/>
      <c r="IH59" s="49"/>
      <c r="II59" s="49"/>
      <c r="IJ59" s="49"/>
      <c r="IK59" s="49"/>
      <c r="IL59" s="49"/>
      <c r="IM59" s="49"/>
      <c r="IN59" s="49"/>
    </row>
    <row r="60" spans="1:248" s="8" customFormat="1" ht="18" customHeight="1">
      <c r="A60" s="42">
        <v>59</v>
      </c>
      <c r="B60" s="181" t="s">
        <v>820</v>
      </c>
      <c r="C60" s="180" t="s">
        <v>821</v>
      </c>
      <c r="D60" s="43" t="str">
        <f t="shared" si="2"/>
        <v>标准型存储服务器-浪潮 NF5466M6-云存储</v>
      </c>
      <c r="E60" s="183" t="s">
        <v>162</v>
      </c>
      <c r="F60" s="184" t="s">
        <v>822</v>
      </c>
      <c r="G60" s="191">
        <v>2110</v>
      </c>
      <c r="H60" s="183" t="s">
        <v>823</v>
      </c>
      <c r="I60" s="183" t="s">
        <v>322</v>
      </c>
      <c r="J60" s="183" t="s">
        <v>527</v>
      </c>
      <c r="K60" s="191">
        <v>2161</v>
      </c>
      <c r="L60" s="183" t="s">
        <v>824</v>
      </c>
      <c r="M60" s="183" t="s">
        <v>529</v>
      </c>
      <c r="N60" s="183" t="s">
        <v>530</v>
      </c>
      <c r="O60" s="42"/>
      <c r="P60" s="42"/>
      <c r="Q60" s="42" t="s">
        <v>531</v>
      </c>
      <c r="R60" s="42" t="s">
        <v>532</v>
      </c>
      <c r="S60" s="114" t="str">
        <f t="shared" si="0"/>
        <v>03</v>
      </c>
      <c r="T60" s="114" t="str">
        <f t="shared" si="5"/>
        <v>HH列07</v>
      </c>
      <c r="U60" s="114" t="str">
        <f t="shared" si="1"/>
        <v>04</v>
      </c>
      <c r="V60" s="114" t="str">
        <f t="shared" si="6"/>
        <v>101</v>
      </c>
      <c r="W60" s="47"/>
      <c r="X60" s="114" t="s">
        <v>159</v>
      </c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49"/>
      <c r="DO60" s="49"/>
      <c r="DP60" s="49"/>
      <c r="DQ60" s="49"/>
      <c r="DR60" s="49"/>
      <c r="DS60" s="49"/>
      <c r="DT60" s="49"/>
      <c r="DU60" s="49"/>
      <c r="DV60" s="49"/>
      <c r="DW60" s="49"/>
      <c r="DX60" s="49"/>
      <c r="DY60" s="49"/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/>
      <c r="EK60" s="49"/>
      <c r="EL60" s="49"/>
      <c r="EM60" s="49"/>
      <c r="EN60" s="49"/>
      <c r="EO60" s="49"/>
      <c r="EP60" s="49"/>
      <c r="EQ60" s="49"/>
      <c r="ER60" s="49"/>
      <c r="ES60" s="49"/>
      <c r="ET60" s="49"/>
      <c r="EU60" s="49"/>
      <c r="EV60" s="49"/>
      <c r="EW60" s="49"/>
      <c r="EX60" s="49"/>
      <c r="EY60" s="49"/>
      <c r="EZ60" s="49"/>
      <c r="FA60" s="49"/>
      <c r="FB60" s="49"/>
      <c r="FC60" s="49"/>
      <c r="FD60" s="49"/>
      <c r="FE60" s="49"/>
      <c r="FF60" s="49"/>
      <c r="FG60" s="49"/>
      <c r="FH60" s="49"/>
      <c r="FI60" s="49"/>
      <c r="FJ60" s="49"/>
      <c r="FK60" s="49"/>
      <c r="FL60" s="49"/>
      <c r="FM60" s="49"/>
      <c r="FN60" s="49"/>
      <c r="FO60" s="49"/>
      <c r="FP60" s="49"/>
      <c r="FQ60" s="49"/>
      <c r="FR60" s="49"/>
      <c r="FS60" s="49"/>
      <c r="FT60" s="49"/>
      <c r="FU60" s="49"/>
      <c r="FV60" s="49"/>
      <c r="FW60" s="49"/>
      <c r="FX60" s="49"/>
      <c r="FY60" s="49"/>
      <c r="FZ60" s="49"/>
      <c r="GA60" s="49"/>
      <c r="GB60" s="49"/>
      <c r="GC60" s="49"/>
      <c r="GD60" s="49"/>
      <c r="GE60" s="49"/>
      <c r="GF60" s="49"/>
      <c r="GG60" s="49"/>
      <c r="GH60" s="49"/>
      <c r="GI60" s="49"/>
      <c r="GJ60" s="49"/>
      <c r="GK60" s="49"/>
      <c r="GL60" s="49"/>
      <c r="GM60" s="49"/>
      <c r="GN60" s="49"/>
      <c r="GO60" s="49"/>
      <c r="GP60" s="49"/>
      <c r="GQ60" s="49"/>
      <c r="GR60" s="49"/>
      <c r="GS60" s="49"/>
      <c r="GT60" s="49"/>
      <c r="GU60" s="49"/>
      <c r="GV60" s="49"/>
      <c r="GW60" s="49"/>
      <c r="GX60" s="49"/>
      <c r="GY60" s="49"/>
      <c r="GZ60" s="49"/>
      <c r="HA60" s="49"/>
      <c r="HB60" s="49"/>
      <c r="HC60" s="49"/>
      <c r="HD60" s="49"/>
      <c r="HE60" s="49"/>
      <c r="HF60" s="49"/>
      <c r="HG60" s="49"/>
      <c r="HH60" s="49"/>
      <c r="HI60" s="49"/>
      <c r="HJ60" s="49"/>
      <c r="HK60" s="49"/>
      <c r="HL60" s="49"/>
      <c r="HM60" s="49"/>
      <c r="HN60" s="49"/>
      <c r="HO60" s="49"/>
      <c r="HP60" s="49"/>
      <c r="HQ60" s="49"/>
      <c r="HR60" s="49"/>
      <c r="HS60" s="49"/>
      <c r="HT60" s="49"/>
      <c r="HU60" s="49"/>
      <c r="HV60" s="49"/>
      <c r="HW60" s="49"/>
      <c r="HX60" s="49"/>
      <c r="HY60" s="49"/>
      <c r="HZ60" s="49"/>
      <c r="IA60" s="49"/>
      <c r="IB60" s="49"/>
      <c r="IC60" s="49"/>
      <c r="ID60" s="49"/>
      <c r="IE60" s="49"/>
      <c r="IF60" s="49"/>
      <c r="IG60" s="49"/>
      <c r="IH60" s="49"/>
      <c r="II60" s="49"/>
      <c r="IJ60" s="49"/>
      <c r="IK60" s="49"/>
      <c r="IL60" s="49"/>
      <c r="IM60" s="49"/>
      <c r="IN60" s="49"/>
    </row>
    <row r="61" spans="1:248" s="8" customFormat="1" ht="18" customHeight="1">
      <c r="A61" s="42">
        <v>60</v>
      </c>
      <c r="B61" s="181" t="s">
        <v>825</v>
      </c>
      <c r="C61" s="180" t="s">
        <v>826</v>
      </c>
      <c r="D61" s="43" t="str">
        <f t="shared" si="2"/>
        <v>标准型存储服务器-浪潮 NF5466M6-云存储</v>
      </c>
      <c r="E61" s="183" t="s">
        <v>162</v>
      </c>
      <c r="F61" s="184" t="s">
        <v>827</v>
      </c>
      <c r="G61" s="191">
        <v>2110</v>
      </c>
      <c r="H61" s="183" t="s">
        <v>828</v>
      </c>
      <c r="I61" s="183" t="s">
        <v>322</v>
      </c>
      <c r="J61" s="183" t="s">
        <v>527</v>
      </c>
      <c r="K61" s="191">
        <v>2161</v>
      </c>
      <c r="L61" s="183" t="s">
        <v>829</v>
      </c>
      <c r="M61" s="183" t="s">
        <v>529</v>
      </c>
      <c r="N61" s="183" t="s">
        <v>530</v>
      </c>
      <c r="O61" s="42"/>
      <c r="P61" s="42"/>
      <c r="Q61" s="42" t="s">
        <v>531</v>
      </c>
      <c r="R61" s="42" t="s">
        <v>532</v>
      </c>
      <c r="S61" s="114" t="str">
        <f t="shared" si="0"/>
        <v>08</v>
      </c>
      <c r="T61" s="114" t="str">
        <f t="shared" si="5"/>
        <v>HH列07</v>
      </c>
      <c r="U61" s="114" t="str">
        <f t="shared" si="1"/>
        <v>04</v>
      </c>
      <c r="V61" s="114" t="str">
        <f t="shared" si="6"/>
        <v>101</v>
      </c>
      <c r="W61" s="47"/>
      <c r="X61" s="114" t="s">
        <v>159</v>
      </c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/>
      <c r="DM61" s="49"/>
      <c r="DN61" s="49"/>
      <c r="DO61" s="49"/>
      <c r="DP61" s="49"/>
      <c r="DQ61" s="49"/>
      <c r="DR61" s="49"/>
      <c r="DS61" s="49"/>
      <c r="DT61" s="49"/>
      <c r="DU61" s="49"/>
      <c r="DV61" s="49"/>
      <c r="DW61" s="49"/>
      <c r="DX61" s="49"/>
      <c r="DY61" s="49"/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/>
      <c r="EK61" s="49"/>
      <c r="EL61" s="49"/>
      <c r="EM61" s="49"/>
      <c r="EN61" s="49"/>
      <c r="EO61" s="49"/>
      <c r="EP61" s="49"/>
      <c r="EQ61" s="49"/>
      <c r="ER61" s="49"/>
      <c r="ES61" s="49"/>
      <c r="ET61" s="49"/>
      <c r="EU61" s="49"/>
      <c r="EV61" s="49"/>
      <c r="EW61" s="49"/>
      <c r="EX61" s="49"/>
      <c r="EY61" s="49"/>
      <c r="EZ61" s="49"/>
      <c r="FA61" s="49"/>
      <c r="FB61" s="49"/>
      <c r="FC61" s="49"/>
      <c r="FD61" s="49"/>
      <c r="FE61" s="49"/>
      <c r="FF61" s="49"/>
      <c r="FG61" s="49"/>
      <c r="FH61" s="49"/>
      <c r="FI61" s="49"/>
      <c r="FJ61" s="49"/>
      <c r="FK61" s="49"/>
      <c r="FL61" s="49"/>
      <c r="FM61" s="49"/>
      <c r="FN61" s="49"/>
      <c r="FO61" s="49"/>
      <c r="FP61" s="49"/>
      <c r="FQ61" s="49"/>
      <c r="FR61" s="49"/>
      <c r="FS61" s="49"/>
      <c r="FT61" s="49"/>
      <c r="FU61" s="49"/>
      <c r="FV61" s="49"/>
      <c r="FW61" s="49"/>
      <c r="FX61" s="49"/>
      <c r="FY61" s="49"/>
      <c r="FZ61" s="49"/>
      <c r="GA61" s="49"/>
      <c r="GB61" s="49"/>
      <c r="GC61" s="49"/>
      <c r="GD61" s="49"/>
      <c r="GE61" s="49"/>
      <c r="GF61" s="49"/>
      <c r="GG61" s="49"/>
      <c r="GH61" s="49"/>
      <c r="GI61" s="49"/>
      <c r="GJ61" s="49"/>
      <c r="GK61" s="49"/>
      <c r="GL61" s="49"/>
      <c r="GM61" s="49"/>
      <c r="GN61" s="49"/>
      <c r="GO61" s="49"/>
      <c r="GP61" s="49"/>
      <c r="GQ61" s="49"/>
      <c r="GR61" s="49"/>
      <c r="GS61" s="49"/>
      <c r="GT61" s="49"/>
      <c r="GU61" s="49"/>
      <c r="GV61" s="49"/>
      <c r="GW61" s="49"/>
      <c r="GX61" s="49"/>
      <c r="GY61" s="49"/>
      <c r="GZ61" s="49"/>
      <c r="HA61" s="49"/>
      <c r="HB61" s="49"/>
      <c r="HC61" s="49"/>
      <c r="HD61" s="49"/>
      <c r="HE61" s="49"/>
      <c r="HF61" s="49"/>
      <c r="HG61" s="49"/>
      <c r="HH61" s="49"/>
      <c r="HI61" s="49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</row>
    <row r="62" spans="1:248" s="8" customFormat="1" ht="18" customHeight="1">
      <c r="A62" s="42">
        <v>61</v>
      </c>
      <c r="B62" s="181" t="s">
        <v>830</v>
      </c>
      <c r="C62" s="180" t="s">
        <v>831</v>
      </c>
      <c r="D62" s="43" t="str">
        <f t="shared" si="2"/>
        <v>标准型存储服务器-浪潮 NF5466M6-云存储</v>
      </c>
      <c r="E62" s="183" t="s">
        <v>162</v>
      </c>
      <c r="F62" s="184" t="s">
        <v>832</v>
      </c>
      <c r="G62" s="191">
        <v>2110</v>
      </c>
      <c r="H62" s="183" t="s">
        <v>833</v>
      </c>
      <c r="I62" s="183" t="s">
        <v>322</v>
      </c>
      <c r="J62" s="183" t="s">
        <v>527</v>
      </c>
      <c r="K62" s="191">
        <v>2161</v>
      </c>
      <c r="L62" s="183" t="s">
        <v>834</v>
      </c>
      <c r="M62" s="183" t="s">
        <v>529</v>
      </c>
      <c r="N62" s="183" t="s">
        <v>530</v>
      </c>
      <c r="O62" s="42"/>
      <c r="P62" s="42"/>
      <c r="Q62" s="42" t="s">
        <v>531</v>
      </c>
      <c r="R62" s="42" t="s">
        <v>532</v>
      </c>
      <c r="S62" s="114" t="str">
        <f t="shared" si="0"/>
        <v>13</v>
      </c>
      <c r="T62" s="114" t="str">
        <f t="shared" si="5"/>
        <v>HH列07</v>
      </c>
      <c r="U62" s="114" t="str">
        <f t="shared" si="1"/>
        <v>04</v>
      </c>
      <c r="V62" s="114" t="str">
        <f t="shared" si="6"/>
        <v>101</v>
      </c>
      <c r="W62" s="47"/>
      <c r="X62" s="114" t="s">
        <v>159</v>
      </c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  <c r="DS62" s="49"/>
      <c r="DT62" s="49"/>
      <c r="DU62" s="49"/>
      <c r="DV62" s="49"/>
      <c r="DW62" s="49"/>
      <c r="DX62" s="49"/>
      <c r="DY62" s="4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/>
      <c r="EM62" s="49"/>
      <c r="EN62" s="49"/>
      <c r="EO62" s="49"/>
      <c r="EP62" s="49"/>
      <c r="EQ62" s="49"/>
      <c r="ER62" s="49"/>
      <c r="ES62" s="49"/>
      <c r="ET62" s="49"/>
      <c r="EU62" s="49"/>
      <c r="EV62" s="49"/>
      <c r="EW62" s="49"/>
      <c r="EX62" s="49"/>
      <c r="EY62" s="49"/>
      <c r="EZ62" s="49"/>
      <c r="FA62" s="49"/>
      <c r="FB62" s="49"/>
      <c r="FC62" s="49"/>
      <c r="FD62" s="49"/>
      <c r="FE62" s="49"/>
      <c r="FF62" s="49"/>
      <c r="FG62" s="49"/>
      <c r="FH62" s="49"/>
      <c r="FI62" s="49"/>
      <c r="FJ62" s="49"/>
      <c r="FK62" s="49"/>
      <c r="FL62" s="49"/>
      <c r="FM62" s="49"/>
      <c r="FN62" s="49"/>
      <c r="FO62" s="49"/>
      <c r="FP62" s="49"/>
      <c r="FQ62" s="49"/>
      <c r="FR62" s="49"/>
      <c r="FS62" s="49"/>
      <c r="FT62" s="49"/>
      <c r="FU62" s="49"/>
      <c r="FV62" s="49"/>
      <c r="FW62" s="49"/>
      <c r="FX62" s="49"/>
      <c r="FY62" s="49"/>
      <c r="FZ62" s="49"/>
      <c r="GA62" s="49"/>
      <c r="GB62" s="49"/>
      <c r="GC62" s="49"/>
      <c r="GD62" s="49"/>
      <c r="GE62" s="49"/>
      <c r="GF62" s="49"/>
      <c r="GG62" s="49"/>
      <c r="GH62" s="49"/>
      <c r="GI62" s="49"/>
      <c r="GJ62" s="49"/>
      <c r="GK62" s="49"/>
      <c r="GL62" s="49"/>
      <c r="GM62" s="49"/>
      <c r="GN62" s="49"/>
      <c r="GO62" s="49"/>
      <c r="GP62" s="49"/>
      <c r="GQ62" s="49"/>
      <c r="GR62" s="49"/>
      <c r="GS62" s="49"/>
      <c r="GT62" s="49"/>
      <c r="GU62" s="49"/>
      <c r="GV62" s="49"/>
      <c r="GW62" s="49"/>
      <c r="GX62" s="49"/>
      <c r="GY62" s="49"/>
      <c r="GZ62" s="49"/>
      <c r="HA62" s="49"/>
      <c r="HB62" s="49"/>
      <c r="HC62" s="49"/>
      <c r="HD62" s="49"/>
      <c r="HE62" s="49"/>
      <c r="HF62" s="49"/>
      <c r="HG62" s="49"/>
      <c r="HH62" s="49"/>
      <c r="HI62" s="49"/>
      <c r="HJ62" s="49"/>
      <c r="HK62" s="49"/>
      <c r="HL62" s="49"/>
      <c r="HM62" s="49"/>
      <c r="HN62" s="49"/>
      <c r="HO62" s="49"/>
      <c r="HP62" s="49"/>
      <c r="HQ62" s="49"/>
      <c r="HR62" s="49"/>
      <c r="HS62" s="49"/>
      <c r="HT62" s="49"/>
      <c r="HU62" s="49"/>
      <c r="HV62" s="49"/>
      <c r="HW62" s="49"/>
      <c r="HX62" s="49"/>
      <c r="HY62" s="49"/>
      <c r="HZ62" s="49"/>
      <c r="IA62" s="49"/>
      <c r="IB62" s="49"/>
      <c r="IC62" s="49"/>
      <c r="ID62" s="49"/>
      <c r="IE62" s="49"/>
      <c r="IF62" s="49"/>
      <c r="IG62" s="49"/>
      <c r="IH62" s="49"/>
      <c r="II62" s="49"/>
      <c r="IJ62" s="49"/>
      <c r="IK62" s="49"/>
      <c r="IL62" s="49"/>
      <c r="IM62" s="49"/>
      <c r="IN62" s="49"/>
    </row>
    <row r="63" spans="1:248" s="8" customFormat="1" ht="18" customHeight="1">
      <c r="A63" s="42">
        <v>62</v>
      </c>
      <c r="B63" s="181" t="s">
        <v>835</v>
      </c>
      <c r="C63" s="180" t="s">
        <v>836</v>
      </c>
      <c r="D63" s="43" t="str">
        <f t="shared" si="2"/>
        <v>标准型存储服务器-浪潮 NF5466M6-云存储</v>
      </c>
      <c r="E63" s="183" t="s">
        <v>162</v>
      </c>
      <c r="F63" s="184" t="s">
        <v>837</v>
      </c>
      <c r="G63" s="191">
        <v>2110</v>
      </c>
      <c r="H63" s="183" t="s">
        <v>838</v>
      </c>
      <c r="I63" s="183" t="s">
        <v>322</v>
      </c>
      <c r="J63" s="183" t="s">
        <v>527</v>
      </c>
      <c r="K63" s="191">
        <v>2161</v>
      </c>
      <c r="L63" s="183" t="s">
        <v>839</v>
      </c>
      <c r="M63" s="183" t="s">
        <v>529</v>
      </c>
      <c r="N63" s="183" t="s">
        <v>530</v>
      </c>
      <c r="O63" s="42"/>
      <c r="P63" s="42"/>
      <c r="Q63" s="42" t="s">
        <v>531</v>
      </c>
      <c r="R63" s="42" t="s">
        <v>532</v>
      </c>
      <c r="S63" s="114" t="str">
        <f t="shared" si="0"/>
        <v>18</v>
      </c>
      <c r="T63" s="114" t="str">
        <f t="shared" si="5"/>
        <v>HH列07</v>
      </c>
      <c r="U63" s="114" t="str">
        <f t="shared" si="1"/>
        <v>04</v>
      </c>
      <c r="V63" s="114" t="str">
        <f t="shared" si="6"/>
        <v>101</v>
      </c>
      <c r="W63" s="47"/>
      <c r="X63" s="114" t="s">
        <v>159</v>
      </c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/>
      <c r="DM63" s="49"/>
      <c r="DN63" s="49"/>
      <c r="DO63" s="49"/>
      <c r="DP63" s="49"/>
      <c r="DQ63" s="49"/>
      <c r="DR63" s="49"/>
      <c r="DS63" s="49"/>
      <c r="DT63" s="49"/>
      <c r="DU63" s="49"/>
      <c r="DV63" s="49"/>
      <c r="DW63" s="49"/>
      <c r="DX63" s="49"/>
      <c r="DY63" s="49"/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/>
      <c r="EL63" s="49"/>
      <c r="EM63" s="49"/>
      <c r="EN63" s="49"/>
      <c r="EO63" s="49"/>
      <c r="EP63" s="49"/>
      <c r="EQ63" s="49"/>
      <c r="ER63" s="49"/>
      <c r="ES63" s="49"/>
      <c r="ET63" s="49"/>
      <c r="EU63" s="49"/>
      <c r="EV63" s="49"/>
      <c r="EW63" s="49"/>
      <c r="EX63" s="49"/>
      <c r="EY63" s="49"/>
      <c r="EZ63" s="49"/>
      <c r="FA63" s="49"/>
      <c r="FB63" s="49"/>
      <c r="FC63" s="49"/>
      <c r="FD63" s="49"/>
      <c r="FE63" s="49"/>
      <c r="FF63" s="49"/>
      <c r="FG63" s="49"/>
      <c r="FH63" s="49"/>
      <c r="FI63" s="49"/>
      <c r="FJ63" s="49"/>
      <c r="FK63" s="49"/>
      <c r="FL63" s="49"/>
      <c r="FM63" s="49"/>
      <c r="FN63" s="49"/>
      <c r="FO63" s="49"/>
      <c r="FP63" s="49"/>
      <c r="FQ63" s="49"/>
      <c r="FR63" s="49"/>
      <c r="FS63" s="49"/>
      <c r="FT63" s="49"/>
      <c r="FU63" s="49"/>
      <c r="FV63" s="49"/>
      <c r="FW63" s="49"/>
      <c r="FX63" s="49"/>
      <c r="FY63" s="49"/>
      <c r="FZ63" s="49"/>
      <c r="GA63" s="49"/>
      <c r="GB63" s="49"/>
      <c r="GC63" s="49"/>
      <c r="GD63" s="49"/>
      <c r="GE63" s="49"/>
      <c r="GF63" s="49"/>
      <c r="GG63" s="49"/>
      <c r="GH63" s="49"/>
      <c r="GI63" s="49"/>
      <c r="GJ63" s="49"/>
      <c r="GK63" s="49"/>
      <c r="GL63" s="49"/>
      <c r="GM63" s="49"/>
      <c r="GN63" s="49"/>
      <c r="GO63" s="49"/>
      <c r="GP63" s="49"/>
      <c r="GQ63" s="49"/>
      <c r="GR63" s="49"/>
      <c r="GS63" s="49"/>
      <c r="GT63" s="49"/>
      <c r="GU63" s="49"/>
      <c r="GV63" s="49"/>
      <c r="GW63" s="49"/>
      <c r="GX63" s="49"/>
      <c r="GY63" s="49"/>
      <c r="GZ63" s="49"/>
      <c r="HA63" s="49"/>
      <c r="HB63" s="49"/>
      <c r="HC63" s="49"/>
      <c r="HD63" s="49"/>
      <c r="HE63" s="49"/>
      <c r="HF63" s="49"/>
      <c r="HG63" s="49"/>
      <c r="HH63" s="49"/>
      <c r="HI63" s="49"/>
      <c r="HJ63" s="49"/>
      <c r="HK63" s="49"/>
      <c r="HL63" s="49"/>
      <c r="HM63" s="49"/>
      <c r="HN63" s="49"/>
      <c r="HO63" s="49"/>
      <c r="HP63" s="49"/>
      <c r="HQ63" s="49"/>
      <c r="HR63" s="49"/>
      <c r="HS63" s="49"/>
      <c r="HT63" s="49"/>
      <c r="HU63" s="49"/>
      <c r="HV63" s="49"/>
      <c r="HW63" s="49"/>
      <c r="HX63" s="49"/>
      <c r="HY63" s="49"/>
      <c r="HZ63" s="49"/>
      <c r="IA63" s="49"/>
      <c r="IB63" s="49"/>
      <c r="IC63" s="49"/>
      <c r="ID63" s="49"/>
      <c r="IE63" s="49"/>
      <c r="IF63" s="49"/>
      <c r="IG63" s="49"/>
      <c r="IH63" s="49"/>
      <c r="II63" s="49"/>
      <c r="IJ63" s="49"/>
      <c r="IK63" s="49"/>
      <c r="IL63" s="49"/>
      <c r="IM63" s="49"/>
      <c r="IN63" s="49"/>
    </row>
    <row r="64" spans="1:248" s="8" customFormat="1" ht="18" customHeight="1">
      <c r="A64" s="42">
        <v>63</v>
      </c>
      <c r="B64" s="181" t="s">
        <v>840</v>
      </c>
      <c r="C64" s="180" t="s">
        <v>841</v>
      </c>
      <c r="D64" s="43" t="str">
        <f t="shared" si="2"/>
        <v>标准型存储服务器-浪潮 NF5466M6-云存储</v>
      </c>
      <c r="E64" s="183" t="s">
        <v>162</v>
      </c>
      <c r="F64" s="184" t="s">
        <v>842</v>
      </c>
      <c r="G64" s="191">
        <v>2110</v>
      </c>
      <c r="H64" s="183" t="s">
        <v>843</v>
      </c>
      <c r="I64" s="183" t="s">
        <v>322</v>
      </c>
      <c r="J64" s="183" t="s">
        <v>527</v>
      </c>
      <c r="K64" s="191">
        <v>2161</v>
      </c>
      <c r="L64" s="183" t="s">
        <v>844</v>
      </c>
      <c r="M64" s="183" t="s">
        <v>529</v>
      </c>
      <c r="N64" s="183" t="s">
        <v>530</v>
      </c>
      <c r="O64" s="42"/>
      <c r="P64" s="42"/>
      <c r="Q64" s="42" t="s">
        <v>531</v>
      </c>
      <c r="R64" s="42" t="s">
        <v>532</v>
      </c>
      <c r="S64" s="114" t="str">
        <f t="shared" si="0"/>
        <v>23</v>
      </c>
      <c r="T64" s="114" t="str">
        <f t="shared" si="5"/>
        <v>HH列07</v>
      </c>
      <c r="U64" s="114" t="str">
        <f t="shared" si="1"/>
        <v>04</v>
      </c>
      <c r="V64" s="114" t="str">
        <f t="shared" si="6"/>
        <v>101</v>
      </c>
      <c r="W64" s="47"/>
      <c r="X64" s="114" t="s">
        <v>159</v>
      </c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  <c r="DS64" s="49"/>
      <c r="DT64" s="49"/>
      <c r="DU64" s="49"/>
      <c r="DV64" s="49"/>
      <c r="DW64" s="49"/>
      <c r="DX64" s="49"/>
      <c r="DY64" s="49"/>
      <c r="DZ64" s="49"/>
      <c r="EA64" s="49"/>
      <c r="EB64" s="49"/>
      <c r="EC64" s="49"/>
      <c r="ED64" s="49"/>
      <c r="EE64" s="49"/>
      <c r="EF64" s="49"/>
      <c r="EG64" s="49"/>
      <c r="EH64" s="49"/>
      <c r="EI64" s="49"/>
      <c r="EJ64" s="49"/>
      <c r="EK64" s="49"/>
      <c r="EL64" s="49"/>
      <c r="EM64" s="49"/>
      <c r="EN64" s="49"/>
      <c r="EO64" s="49"/>
      <c r="EP64" s="49"/>
      <c r="EQ64" s="49"/>
      <c r="ER64" s="49"/>
      <c r="ES64" s="49"/>
      <c r="ET64" s="49"/>
      <c r="EU64" s="49"/>
      <c r="EV64" s="49"/>
      <c r="EW64" s="49"/>
      <c r="EX64" s="49"/>
      <c r="EY64" s="49"/>
      <c r="EZ64" s="49"/>
      <c r="FA64" s="49"/>
      <c r="FB64" s="49"/>
      <c r="FC64" s="49"/>
      <c r="FD64" s="49"/>
      <c r="FE64" s="49"/>
      <c r="FF64" s="49"/>
      <c r="FG64" s="49"/>
      <c r="FH64" s="49"/>
      <c r="FI64" s="49"/>
      <c r="FJ64" s="49"/>
      <c r="FK64" s="49"/>
      <c r="FL64" s="49"/>
      <c r="FM64" s="49"/>
      <c r="FN64" s="49"/>
      <c r="FO64" s="49"/>
      <c r="FP64" s="49"/>
      <c r="FQ64" s="49"/>
      <c r="FR64" s="49"/>
      <c r="FS64" s="49"/>
      <c r="FT64" s="49"/>
      <c r="FU64" s="49"/>
      <c r="FV64" s="49"/>
      <c r="FW64" s="49"/>
      <c r="FX64" s="49"/>
      <c r="FY64" s="49"/>
      <c r="FZ64" s="49"/>
      <c r="GA64" s="49"/>
      <c r="GB64" s="49"/>
      <c r="GC64" s="49"/>
      <c r="GD64" s="49"/>
      <c r="GE64" s="49"/>
      <c r="GF64" s="49"/>
      <c r="GG64" s="49"/>
      <c r="GH64" s="49"/>
      <c r="GI64" s="49"/>
      <c r="GJ64" s="49"/>
      <c r="GK64" s="49"/>
      <c r="GL64" s="49"/>
      <c r="GM64" s="49"/>
      <c r="GN64" s="49"/>
      <c r="GO64" s="49"/>
      <c r="GP64" s="49"/>
      <c r="GQ64" s="49"/>
      <c r="GR64" s="49"/>
      <c r="GS64" s="49"/>
      <c r="GT64" s="49"/>
      <c r="GU64" s="49"/>
      <c r="GV64" s="49"/>
      <c r="GW64" s="49"/>
      <c r="GX64" s="49"/>
      <c r="GY64" s="49"/>
      <c r="GZ64" s="49"/>
      <c r="HA64" s="49"/>
      <c r="HB64" s="49"/>
      <c r="HC64" s="49"/>
      <c r="HD64" s="49"/>
      <c r="HE64" s="49"/>
      <c r="HF64" s="49"/>
      <c r="HG64" s="49"/>
      <c r="HH64" s="49"/>
      <c r="HI64" s="49"/>
      <c r="HJ64" s="49"/>
      <c r="HK64" s="49"/>
      <c r="HL64" s="49"/>
      <c r="HM64" s="49"/>
      <c r="HN64" s="49"/>
      <c r="HO64" s="49"/>
      <c r="HP64" s="49"/>
      <c r="HQ64" s="49"/>
      <c r="HR64" s="49"/>
      <c r="HS64" s="49"/>
      <c r="HT64" s="49"/>
      <c r="HU64" s="49"/>
      <c r="HV64" s="49"/>
      <c r="HW64" s="49"/>
      <c r="HX64" s="49"/>
      <c r="HY64" s="49"/>
      <c r="HZ64" s="49"/>
      <c r="IA64" s="49"/>
      <c r="IB64" s="49"/>
      <c r="IC64" s="49"/>
      <c r="ID64" s="49"/>
      <c r="IE64" s="49"/>
      <c r="IF64" s="49"/>
      <c r="IG64" s="49"/>
      <c r="IH64" s="49"/>
      <c r="II64" s="49"/>
      <c r="IJ64" s="49"/>
      <c r="IK64" s="49"/>
      <c r="IL64" s="49"/>
      <c r="IM64" s="49"/>
      <c r="IN64" s="49"/>
    </row>
    <row r="65" spans="1:248" s="8" customFormat="1" ht="18" customHeight="1">
      <c r="A65" s="42">
        <v>64</v>
      </c>
      <c r="B65" s="181" t="s">
        <v>845</v>
      </c>
      <c r="C65" s="180" t="s">
        <v>846</v>
      </c>
      <c r="D65" s="43" t="str">
        <f t="shared" si="2"/>
        <v>标准型存储服务器-浪潮 NF5466M6-云存储</v>
      </c>
      <c r="E65" s="183" t="s">
        <v>162</v>
      </c>
      <c r="F65" s="184" t="s">
        <v>847</v>
      </c>
      <c r="G65" s="191">
        <v>2110</v>
      </c>
      <c r="H65" s="183" t="s">
        <v>848</v>
      </c>
      <c r="I65" s="183" t="s">
        <v>322</v>
      </c>
      <c r="J65" s="183" t="s">
        <v>527</v>
      </c>
      <c r="K65" s="191">
        <v>2161</v>
      </c>
      <c r="L65" s="183" t="s">
        <v>849</v>
      </c>
      <c r="M65" s="183" t="s">
        <v>529</v>
      </c>
      <c r="N65" s="183" t="s">
        <v>530</v>
      </c>
      <c r="O65" s="42"/>
      <c r="P65" s="42"/>
      <c r="Q65" s="42" t="s">
        <v>531</v>
      </c>
      <c r="R65" s="42" t="s">
        <v>532</v>
      </c>
      <c r="S65" s="114" t="str">
        <f t="shared" si="0"/>
        <v>28</v>
      </c>
      <c r="T65" s="114" t="str">
        <f t="shared" si="5"/>
        <v>HH列07</v>
      </c>
      <c r="U65" s="114" t="str">
        <f t="shared" si="1"/>
        <v>04</v>
      </c>
      <c r="V65" s="114" t="str">
        <f t="shared" si="6"/>
        <v>101</v>
      </c>
      <c r="W65" s="47"/>
      <c r="X65" s="114" t="s">
        <v>159</v>
      </c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/>
      <c r="DM65" s="49"/>
      <c r="DN65" s="49"/>
      <c r="DO65" s="49"/>
      <c r="DP65" s="49"/>
      <c r="DQ65" s="49"/>
      <c r="DR65" s="49"/>
      <c r="DS65" s="49"/>
      <c r="DT65" s="49"/>
      <c r="DU65" s="49"/>
      <c r="DV65" s="49"/>
      <c r="DW65" s="49"/>
      <c r="DX65" s="49"/>
      <c r="DY65" s="49"/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/>
      <c r="EK65" s="49"/>
      <c r="EL65" s="49"/>
      <c r="EM65" s="49"/>
      <c r="EN65" s="49"/>
      <c r="EO65" s="49"/>
      <c r="EP65" s="49"/>
      <c r="EQ65" s="49"/>
      <c r="ER65" s="49"/>
      <c r="ES65" s="49"/>
      <c r="ET65" s="49"/>
      <c r="EU65" s="49"/>
      <c r="EV65" s="49"/>
      <c r="EW65" s="49"/>
      <c r="EX65" s="49"/>
      <c r="EY65" s="49"/>
      <c r="EZ65" s="49"/>
      <c r="FA65" s="49"/>
      <c r="FB65" s="49"/>
      <c r="FC65" s="49"/>
      <c r="FD65" s="49"/>
      <c r="FE65" s="49"/>
      <c r="FF65" s="49"/>
      <c r="FG65" s="49"/>
      <c r="FH65" s="49"/>
      <c r="FI65" s="49"/>
      <c r="FJ65" s="49"/>
      <c r="FK65" s="49"/>
      <c r="FL65" s="49"/>
      <c r="FM65" s="49"/>
      <c r="FN65" s="49"/>
      <c r="FO65" s="49"/>
      <c r="FP65" s="49"/>
      <c r="FQ65" s="49"/>
      <c r="FR65" s="49"/>
      <c r="FS65" s="49"/>
      <c r="FT65" s="49"/>
      <c r="FU65" s="49"/>
      <c r="FV65" s="49"/>
      <c r="FW65" s="49"/>
      <c r="FX65" s="49"/>
      <c r="FY65" s="49"/>
      <c r="FZ65" s="49"/>
      <c r="GA65" s="49"/>
      <c r="GB65" s="49"/>
      <c r="GC65" s="49"/>
      <c r="GD65" s="49"/>
      <c r="GE65" s="49"/>
      <c r="GF65" s="49"/>
      <c r="GG65" s="49"/>
      <c r="GH65" s="49"/>
      <c r="GI65" s="49"/>
      <c r="GJ65" s="49"/>
      <c r="GK65" s="49"/>
      <c r="GL65" s="49"/>
      <c r="GM65" s="49"/>
      <c r="GN65" s="49"/>
      <c r="GO65" s="49"/>
      <c r="GP65" s="49"/>
      <c r="GQ65" s="49"/>
      <c r="GR65" s="49"/>
      <c r="GS65" s="49"/>
      <c r="GT65" s="49"/>
      <c r="GU65" s="49"/>
      <c r="GV65" s="49"/>
      <c r="GW65" s="49"/>
      <c r="GX65" s="49"/>
      <c r="GY65" s="49"/>
      <c r="GZ65" s="49"/>
      <c r="HA65" s="49"/>
      <c r="HB65" s="49"/>
      <c r="HC65" s="49"/>
      <c r="HD65" s="49"/>
      <c r="HE65" s="49"/>
      <c r="HF65" s="49"/>
      <c r="HG65" s="49"/>
      <c r="HH65" s="49"/>
      <c r="HI65" s="49"/>
      <c r="HJ65" s="49"/>
      <c r="HK65" s="49"/>
      <c r="HL65" s="49"/>
      <c r="HM65" s="49"/>
      <c r="HN65" s="49"/>
      <c r="HO65" s="49"/>
      <c r="HP65" s="49"/>
      <c r="HQ65" s="49"/>
      <c r="HR65" s="49"/>
      <c r="HS65" s="49"/>
      <c r="HT65" s="49"/>
      <c r="HU65" s="49"/>
      <c r="HV65" s="49"/>
      <c r="HW65" s="49"/>
      <c r="HX65" s="49"/>
      <c r="HY65" s="49"/>
      <c r="HZ65" s="49"/>
      <c r="IA65" s="49"/>
      <c r="IB65" s="49"/>
      <c r="IC65" s="49"/>
      <c r="ID65" s="49"/>
      <c r="IE65" s="49"/>
      <c r="IF65" s="49"/>
      <c r="IG65" s="49"/>
      <c r="IH65" s="49"/>
      <c r="II65" s="49"/>
      <c r="IJ65" s="49"/>
      <c r="IK65" s="49"/>
      <c r="IL65" s="49"/>
      <c r="IM65" s="49"/>
      <c r="IN65" s="49"/>
    </row>
    <row r="66" spans="1:248" s="8" customFormat="1" ht="18" customHeight="1">
      <c r="A66" s="42">
        <v>65</v>
      </c>
      <c r="B66" s="181" t="s">
        <v>850</v>
      </c>
      <c r="C66" s="180" t="s">
        <v>851</v>
      </c>
      <c r="D66" s="43" t="str">
        <f t="shared" si="2"/>
        <v>标准型存储服务器-浪潮 NF5466M6-云存储</v>
      </c>
      <c r="E66" s="183" t="s">
        <v>162</v>
      </c>
      <c r="F66" s="184" t="s">
        <v>852</v>
      </c>
      <c r="G66" s="191">
        <v>2110</v>
      </c>
      <c r="H66" s="183" t="s">
        <v>853</v>
      </c>
      <c r="I66" s="183" t="s">
        <v>322</v>
      </c>
      <c r="J66" s="183" t="s">
        <v>527</v>
      </c>
      <c r="K66" s="191">
        <v>2161</v>
      </c>
      <c r="L66" s="183" t="s">
        <v>854</v>
      </c>
      <c r="M66" s="183" t="s">
        <v>529</v>
      </c>
      <c r="N66" s="183" t="s">
        <v>530</v>
      </c>
      <c r="O66" s="42"/>
      <c r="P66" s="42"/>
      <c r="Q66" s="42" t="s">
        <v>531</v>
      </c>
      <c r="R66" s="42" t="s">
        <v>532</v>
      </c>
      <c r="S66" s="114" t="str">
        <f t="shared" ref="S66:S97" si="7">RIGHT(C66,2)</f>
        <v>03</v>
      </c>
      <c r="T66" s="114" t="str">
        <f t="shared" si="5"/>
        <v>HH列08</v>
      </c>
      <c r="U66" s="114" t="str">
        <f t="shared" ref="U66:U97" si="8">MID(C66,FIND("$",SUBSTITUTE(C66,"-","$",_xlfn.IFS(LEN(C66)-LEN(SUBSTITUTE(C66,"-",""))=7,7,LEN(C66)-LEN(SUBSTITUTE(C66,"-",""))=6,6,LEN(C66)-LEN(SUBSTITUTE(C66,"-",""))=5,5)))+1,2)</f>
        <v>04</v>
      </c>
      <c r="V66" s="114" t="str">
        <f t="shared" si="6"/>
        <v>101</v>
      </c>
      <c r="W66" s="47"/>
      <c r="X66" s="114" t="s">
        <v>159</v>
      </c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/>
      <c r="EM66" s="49"/>
      <c r="EN66" s="49"/>
      <c r="EO66" s="49"/>
      <c r="EP66" s="49"/>
      <c r="EQ66" s="49"/>
      <c r="ER66" s="49"/>
      <c r="ES66" s="49"/>
      <c r="ET66" s="49"/>
      <c r="EU66" s="49"/>
      <c r="EV66" s="49"/>
      <c r="EW66" s="49"/>
      <c r="EX66" s="49"/>
      <c r="EY66" s="49"/>
      <c r="EZ66" s="49"/>
      <c r="FA66" s="49"/>
      <c r="FB66" s="49"/>
      <c r="FC66" s="49"/>
      <c r="FD66" s="49"/>
      <c r="FE66" s="49"/>
      <c r="FF66" s="49"/>
      <c r="FG66" s="49"/>
      <c r="FH66" s="49"/>
      <c r="FI66" s="49"/>
      <c r="FJ66" s="49"/>
      <c r="FK66" s="49"/>
      <c r="FL66" s="49"/>
      <c r="FM66" s="49"/>
      <c r="FN66" s="49"/>
      <c r="FO66" s="49"/>
      <c r="FP66" s="49"/>
      <c r="FQ66" s="49"/>
      <c r="FR66" s="49"/>
      <c r="FS66" s="49"/>
      <c r="FT66" s="49"/>
      <c r="FU66" s="49"/>
      <c r="FV66" s="49"/>
      <c r="FW66" s="49"/>
      <c r="FX66" s="49"/>
      <c r="FY66" s="49"/>
      <c r="FZ66" s="49"/>
      <c r="GA66" s="49"/>
      <c r="GB66" s="49"/>
      <c r="GC66" s="49"/>
      <c r="GD66" s="49"/>
      <c r="GE66" s="49"/>
      <c r="GF66" s="49"/>
      <c r="GG66" s="49"/>
      <c r="GH66" s="49"/>
      <c r="GI66" s="49"/>
      <c r="GJ66" s="49"/>
      <c r="GK66" s="49"/>
      <c r="GL66" s="49"/>
      <c r="GM66" s="49"/>
      <c r="GN66" s="49"/>
      <c r="GO66" s="49"/>
      <c r="GP66" s="49"/>
      <c r="GQ66" s="49"/>
      <c r="GR66" s="49"/>
      <c r="GS66" s="49"/>
      <c r="GT66" s="49"/>
      <c r="GU66" s="49"/>
      <c r="GV66" s="49"/>
      <c r="GW66" s="49"/>
      <c r="GX66" s="49"/>
      <c r="GY66" s="49"/>
      <c r="GZ66" s="49"/>
      <c r="HA66" s="49"/>
      <c r="HB66" s="49"/>
      <c r="HC66" s="49"/>
      <c r="HD66" s="49"/>
      <c r="HE66" s="49"/>
      <c r="HF66" s="49"/>
      <c r="HG66" s="49"/>
      <c r="HH66" s="49"/>
      <c r="HI66" s="49"/>
      <c r="HJ66" s="49"/>
      <c r="HK66" s="49"/>
      <c r="HL66" s="49"/>
      <c r="HM66" s="49"/>
      <c r="HN66" s="49"/>
      <c r="HO66" s="49"/>
      <c r="HP66" s="49"/>
      <c r="HQ66" s="49"/>
      <c r="HR66" s="49"/>
      <c r="HS66" s="49"/>
      <c r="HT66" s="49"/>
      <c r="HU66" s="49"/>
      <c r="HV66" s="49"/>
      <c r="HW66" s="49"/>
      <c r="HX66" s="49"/>
      <c r="HY66" s="49"/>
      <c r="HZ66" s="49"/>
      <c r="IA66" s="49"/>
      <c r="IB66" s="49"/>
      <c r="IC66" s="49"/>
      <c r="ID66" s="49"/>
      <c r="IE66" s="49"/>
      <c r="IF66" s="49"/>
      <c r="IG66" s="49"/>
      <c r="IH66" s="49"/>
      <c r="II66" s="49"/>
      <c r="IJ66" s="49"/>
      <c r="IK66" s="49"/>
      <c r="IL66" s="49"/>
      <c r="IM66" s="49"/>
      <c r="IN66" s="49"/>
    </row>
    <row r="67" spans="1:248" s="8" customFormat="1" ht="18" customHeight="1">
      <c r="A67" s="42">
        <v>66</v>
      </c>
      <c r="B67" s="181" t="s">
        <v>855</v>
      </c>
      <c r="C67" s="180" t="s">
        <v>856</v>
      </c>
      <c r="D67" s="43" t="str">
        <f t="shared" ref="D67:D91" si="9">IF(LEN(B67)-LEN(SUBSTITUTE(B67,"-",""))&lt;&gt;1,MID(B67,1,FIND("$",SUBSTITUTE(B67,"-","$",LEN(B67)-LEN(SUBSTITUTE(B67,"-",""))),1)-1),MID(B67,1,FIND("-",B67,1)-1))&amp;"-"&amp;E67&amp;IF(X67="","","-"&amp;X67)</f>
        <v>标准型存储服务器-浪潮 NF5466M6-云存储</v>
      </c>
      <c r="E67" s="183" t="s">
        <v>162</v>
      </c>
      <c r="F67" s="184" t="s">
        <v>857</v>
      </c>
      <c r="G67" s="191">
        <v>2110</v>
      </c>
      <c r="H67" s="183" t="s">
        <v>858</v>
      </c>
      <c r="I67" s="183" t="s">
        <v>322</v>
      </c>
      <c r="J67" s="183" t="s">
        <v>527</v>
      </c>
      <c r="K67" s="191">
        <v>2161</v>
      </c>
      <c r="L67" s="183" t="s">
        <v>859</v>
      </c>
      <c r="M67" s="183" t="s">
        <v>529</v>
      </c>
      <c r="N67" s="183" t="s">
        <v>530</v>
      </c>
      <c r="O67" s="42"/>
      <c r="P67" s="42"/>
      <c r="Q67" s="42" t="s">
        <v>531</v>
      </c>
      <c r="R67" s="42" t="s">
        <v>532</v>
      </c>
      <c r="S67" s="114" t="str">
        <f t="shared" si="7"/>
        <v>08</v>
      </c>
      <c r="T67" s="114" t="str">
        <f t="shared" si="5"/>
        <v>HH列08</v>
      </c>
      <c r="U67" s="114" t="str">
        <f t="shared" si="8"/>
        <v>04</v>
      </c>
      <c r="V67" s="114" t="str">
        <f t="shared" si="6"/>
        <v>101</v>
      </c>
      <c r="W67" s="47"/>
      <c r="X67" s="114" t="s">
        <v>159</v>
      </c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  <c r="DS67" s="49"/>
      <c r="DT67" s="49"/>
      <c r="DU67" s="49"/>
      <c r="DV67" s="49"/>
      <c r="DW67" s="49"/>
      <c r="DX67" s="49"/>
      <c r="DY67" s="49"/>
      <c r="DZ67" s="49"/>
      <c r="EA67" s="49"/>
      <c r="EB67" s="49"/>
      <c r="EC67" s="49"/>
      <c r="ED67" s="49"/>
      <c r="EE67" s="49"/>
      <c r="EF67" s="49"/>
      <c r="EG67" s="49"/>
      <c r="EH67" s="49"/>
      <c r="EI67" s="49"/>
      <c r="EJ67" s="49"/>
      <c r="EK67" s="49"/>
      <c r="EL67" s="49"/>
      <c r="EM67" s="49"/>
      <c r="EN67" s="49"/>
      <c r="EO67" s="49"/>
      <c r="EP67" s="49"/>
      <c r="EQ67" s="49"/>
      <c r="ER67" s="49"/>
      <c r="ES67" s="49"/>
      <c r="ET67" s="49"/>
      <c r="EU67" s="49"/>
      <c r="EV67" s="49"/>
      <c r="EW67" s="49"/>
      <c r="EX67" s="49"/>
      <c r="EY67" s="49"/>
      <c r="EZ67" s="49"/>
      <c r="FA67" s="49"/>
      <c r="FB67" s="49"/>
      <c r="FC67" s="49"/>
      <c r="FD67" s="49"/>
      <c r="FE67" s="49"/>
      <c r="FF67" s="49"/>
      <c r="FG67" s="49"/>
      <c r="FH67" s="49"/>
      <c r="FI67" s="49"/>
      <c r="FJ67" s="49"/>
      <c r="FK67" s="49"/>
      <c r="FL67" s="49"/>
      <c r="FM67" s="49"/>
      <c r="FN67" s="49"/>
      <c r="FO67" s="49"/>
      <c r="FP67" s="49"/>
      <c r="FQ67" s="49"/>
      <c r="FR67" s="49"/>
      <c r="FS67" s="49"/>
      <c r="FT67" s="49"/>
      <c r="FU67" s="49"/>
      <c r="FV67" s="49"/>
      <c r="FW67" s="49"/>
      <c r="FX67" s="49"/>
      <c r="FY67" s="49"/>
      <c r="FZ67" s="49"/>
      <c r="GA67" s="49"/>
      <c r="GB67" s="49"/>
      <c r="GC67" s="49"/>
      <c r="GD67" s="49"/>
      <c r="GE67" s="49"/>
      <c r="GF67" s="49"/>
      <c r="GG67" s="49"/>
      <c r="GH67" s="49"/>
      <c r="GI67" s="49"/>
      <c r="GJ67" s="49"/>
      <c r="GK67" s="49"/>
      <c r="GL67" s="49"/>
      <c r="GM67" s="49"/>
      <c r="GN67" s="49"/>
      <c r="GO67" s="49"/>
      <c r="GP67" s="49"/>
      <c r="GQ67" s="49"/>
      <c r="GR67" s="49"/>
      <c r="GS67" s="49"/>
      <c r="GT67" s="49"/>
      <c r="GU67" s="49"/>
      <c r="GV67" s="49"/>
      <c r="GW67" s="49"/>
      <c r="GX67" s="49"/>
      <c r="GY67" s="49"/>
      <c r="GZ67" s="49"/>
      <c r="HA67" s="49"/>
      <c r="HB67" s="49"/>
      <c r="HC67" s="49"/>
      <c r="HD67" s="49"/>
      <c r="HE67" s="49"/>
      <c r="HF67" s="49"/>
      <c r="HG67" s="49"/>
      <c r="HH67" s="49"/>
      <c r="HI67" s="49"/>
      <c r="HJ67" s="49"/>
      <c r="HK67" s="49"/>
      <c r="HL67" s="49"/>
      <c r="HM67" s="49"/>
      <c r="HN67" s="49"/>
      <c r="HO67" s="49"/>
      <c r="HP67" s="49"/>
      <c r="HQ67" s="49"/>
      <c r="HR67" s="49"/>
      <c r="HS67" s="49"/>
      <c r="HT67" s="49"/>
      <c r="HU67" s="49"/>
      <c r="HV67" s="49"/>
      <c r="HW67" s="49"/>
      <c r="HX67" s="49"/>
      <c r="HY67" s="49"/>
      <c r="HZ67" s="49"/>
      <c r="IA67" s="49"/>
      <c r="IB67" s="49"/>
      <c r="IC67" s="49"/>
      <c r="ID67" s="49"/>
      <c r="IE67" s="49"/>
      <c r="IF67" s="49"/>
      <c r="IG67" s="49"/>
      <c r="IH67" s="49"/>
      <c r="II67" s="49"/>
      <c r="IJ67" s="49"/>
      <c r="IK67" s="49"/>
      <c r="IL67" s="49"/>
      <c r="IM67" s="49"/>
      <c r="IN67" s="49"/>
    </row>
    <row r="68" spans="1:248" s="8" customFormat="1" ht="18" customHeight="1">
      <c r="A68" s="42">
        <v>67</v>
      </c>
      <c r="B68" s="181" t="s">
        <v>860</v>
      </c>
      <c r="C68" s="180" t="s">
        <v>861</v>
      </c>
      <c r="D68" s="43" t="str">
        <f t="shared" si="9"/>
        <v>标准型存储服务器-浪潮 NF5466M6-云存储</v>
      </c>
      <c r="E68" s="183" t="s">
        <v>162</v>
      </c>
      <c r="F68" s="184" t="s">
        <v>862</v>
      </c>
      <c r="G68" s="191">
        <v>2110</v>
      </c>
      <c r="H68" s="183" t="s">
        <v>863</v>
      </c>
      <c r="I68" s="183" t="s">
        <v>322</v>
      </c>
      <c r="J68" s="183" t="s">
        <v>527</v>
      </c>
      <c r="K68" s="191">
        <v>2161</v>
      </c>
      <c r="L68" s="183" t="s">
        <v>864</v>
      </c>
      <c r="M68" s="183" t="s">
        <v>529</v>
      </c>
      <c r="N68" s="183" t="s">
        <v>530</v>
      </c>
      <c r="O68" s="42"/>
      <c r="P68" s="42"/>
      <c r="Q68" s="42" t="s">
        <v>531</v>
      </c>
      <c r="R68" s="42" t="s">
        <v>532</v>
      </c>
      <c r="S68" s="114" t="str">
        <f t="shared" si="7"/>
        <v>13</v>
      </c>
      <c r="T68" s="114" t="str">
        <f t="shared" si="5"/>
        <v>HH列08</v>
      </c>
      <c r="U68" s="114" t="str">
        <f t="shared" si="8"/>
        <v>04</v>
      </c>
      <c r="V68" s="114" t="str">
        <f t="shared" si="6"/>
        <v>101</v>
      </c>
      <c r="W68" s="47"/>
      <c r="X68" s="114" t="s">
        <v>159</v>
      </c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/>
      <c r="EM68" s="49"/>
      <c r="EN68" s="49"/>
      <c r="EO68" s="49"/>
      <c r="EP68" s="49"/>
      <c r="EQ68" s="49"/>
      <c r="ER68" s="49"/>
      <c r="ES68" s="49"/>
      <c r="ET68" s="49"/>
      <c r="EU68" s="49"/>
      <c r="EV68" s="49"/>
      <c r="EW68" s="49"/>
      <c r="EX68" s="49"/>
      <c r="EY68" s="49"/>
      <c r="EZ68" s="49"/>
      <c r="FA68" s="49"/>
      <c r="FB68" s="49"/>
      <c r="FC68" s="49"/>
      <c r="FD68" s="49"/>
      <c r="FE68" s="49"/>
      <c r="FF68" s="49"/>
      <c r="FG68" s="49"/>
      <c r="FH68" s="49"/>
      <c r="FI68" s="49"/>
      <c r="FJ68" s="49"/>
      <c r="FK68" s="49"/>
      <c r="FL68" s="49"/>
      <c r="FM68" s="49"/>
      <c r="FN68" s="49"/>
      <c r="FO68" s="49"/>
      <c r="FP68" s="49"/>
      <c r="FQ68" s="49"/>
      <c r="FR68" s="49"/>
      <c r="FS68" s="49"/>
      <c r="FT68" s="49"/>
      <c r="FU68" s="49"/>
      <c r="FV68" s="49"/>
      <c r="FW68" s="49"/>
      <c r="FX68" s="49"/>
      <c r="FY68" s="49"/>
      <c r="FZ68" s="49"/>
      <c r="GA68" s="49"/>
      <c r="GB68" s="49"/>
      <c r="GC68" s="49"/>
      <c r="GD68" s="49"/>
      <c r="GE68" s="49"/>
      <c r="GF68" s="49"/>
      <c r="GG68" s="49"/>
      <c r="GH68" s="49"/>
      <c r="GI68" s="49"/>
      <c r="GJ68" s="49"/>
      <c r="GK68" s="49"/>
      <c r="GL68" s="49"/>
      <c r="GM68" s="49"/>
      <c r="GN68" s="49"/>
      <c r="GO68" s="49"/>
      <c r="GP68" s="49"/>
      <c r="GQ68" s="49"/>
      <c r="GR68" s="49"/>
      <c r="GS68" s="49"/>
      <c r="GT68" s="49"/>
      <c r="GU68" s="49"/>
      <c r="GV68" s="49"/>
      <c r="GW68" s="49"/>
      <c r="GX68" s="49"/>
      <c r="GY68" s="49"/>
      <c r="GZ68" s="49"/>
      <c r="HA68" s="49"/>
      <c r="HB68" s="49"/>
      <c r="HC68" s="49"/>
      <c r="HD68" s="49"/>
      <c r="HE68" s="49"/>
      <c r="HF68" s="49"/>
      <c r="HG68" s="49"/>
      <c r="HH68" s="49"/>
      <c r="HI68" s="49"/>
      <c r="HJ68" s="49"/>
      <c r="HK68" s="49"/>
      <c r="HL68" s="49"/>
      <c r="HM68" s="49"/>
      <c r="HN68" s="49"/>
      <c r="HO68" s="49"/>
      <c r="HP68" s="49"/>
      <c r="HQ68" s="49"/>
      <c r="HR68" s="49"/>
      <c r="HS68" s="49"/>
      <c r="HT68" s="49"/>
      <c r="HU68" s="49"/>
      <c r="HV68" s="49"/>
      <c r="HW68" s="49"/>
      <c r="HX68" s="49"/>
      <c r="HY68" s="49"/>
      <c r="HZ68" s="49"/>
      <c r="IA68" s="49"/>
      <c r="IB68" s="49"/>
      <c r="IC68" s="49"/>
      <c r="ID68" s="49"/>
      <c r="IE68" s="49"/>
      <c r="IF68" s="49"/>
      <c r="IG68" s="49"/>
      <c r="IH68" s="49"/>
      <c r="II68" s="49"/>
      <c r="IJ68" s="49"/>
      <c r="IK68" s="49"/>
      <c r="IL68" s="49"/>
      <c r="IM68" s="49"/>
      <c r="IN68" s="49"/>
    </row>
    <row r="69" spans="1:248" s="8" customFormat="1" ht="18" customHeight="1">
      <c r="A69" s="42">
        <v>68</v>
      </c>
      <c r="B69" s="181" t="s">
        <v>865</v>
      </c>
      <c r="C69" s="180" t="s">
        <v>866</v>
      </c>
      <c r="D69" s="43" t="str">
        <f t="shared" si="9"/>
        <v>标准型存储服务器-浪潮 NF5466M6-云存储</v>
      </c>
      <c r="E69" s="183" t="s">
        <v>162</v>
      </c>
      <c r="F69" s="184" t="s">
        <v>867</v>
      </c>
      <c r="G69" s="191">
        <v>2110</v>
      </c>
      <c r="H69" s="183" t="s">
        <v>868</v>
      </c>
      <c r="I69" s="183" t="s">
        <v>322</v>
      </c>
      <c r="J69" s="183" t="s">
        <v>527</v>
      </c>
      <c r="K69" s="191">
        <v>2161</v>
      </c>
      <c r="L69" s="183" t="s">
        <v>869</v>
      </c>
      <c r="M69" s="183" t="s">
        <v>529</v>
      </c>
      <c r="N69" s="183" t="s">
        <v>530</v>
      </c>
      <c r="O69" s="42"/>
      <c r="P69" s="42"/>
      <c r="Q69" s="42" t="s">
        <v>531</v>
      </c>
      <c r="R69" s="42" t="s">
        <v>532</v>
      </c>
      <c r="S69" s="114" t="str">
        <f t="shared" si="7"/>
        <v>18</v>
      </c>
      <c r="T69" s="114" t="str">
        <f t="shared" si="5"/>
        <v>HH列08</v>
      </c>
      <c r="U69" s="114" t="str">
        <f t="shared" si="8"/>
        <v>04</v>
      </c>
      <c r="V69" s="114" t="str">
        <f t="shared" si="6"/>
        <v>101</v>
      </c>
      <c r="W69" s="47"/>
      <c r="X69" s="114" t="s">
        <v>159</v>
      </c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/>
      <c r="DM69" s="49"/>
      <c r="DN69" s="49"/>
      <c r="DO69" s="49"/>
      <c r="DP69" s="49"/>
      <c r="DQ69" s="49"/>
      <c r="DR69" s="49"/>
      <c r="DS69" s="49"/>
      <c r="DT69" s="49"/>
      <c r="DU69" s="49"/>
      <c r="DV69" s="49"/>
      <c r="DW69" s="49"/>
      <c r="DX69" s="49"/>
      <c r="DY69" s="49"/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/>
      <c r="EK69" s="49"/>
      <c r="EL69" s="49"/>
      <c r="EM69" s="49"/>
      <c r="EN69" s="49"/>
      <c r="EO69" s="49"/>
      <c r="EP69" s="49"/>
      <c r="EQ69" s="49"/>
      <c r="ER69" s="49"/>
      <c r="ES69" s="49"/>
      <c r="ET69" s="49"/>
      <c r="EU69" s="49"/>
      <c r="EV69" s="49"/>
      <c r="EW69" s="49"/>
      <c r="EX69" s="49"/>
      <c r="EY69" s="49"/>
      <c r="EZ69" s="49"/>
      <c r="FA69" s="49"/>
      <c r="FB69" s="49"/>
      <c r="FC69" s="49"/>
      <c r="FD69" s="49"/>
      <c r="FE69" s="49"/>
      <c r="FF69" s="49"/>
      <c r="FG69" s="49"/>
      <c r="FH69" s="49"/>
      <c r="FI69" s="49"/>
      <c r="FJ69" s="49"/>
      <c r="FK69" s="49"/>
      <c r="FL69" s="49"/>
      <c r="FM69" s="49"/>
      <c r="FN69" s="49"/>
      <c r="FO69" s="49"/>
      <c r="FP69" s="49"/>
      <c r="FQ69" s="49"/>
      <c r="FR69" s="49"/>
      <c r="FS69" s="49"/>
      <c r="FT69" s="49"/>
      <c r="FU69" s="49"/>
      <c r="FV69" s="49"/>
      <c r="FW69" s="49"/>
      <c r="FX69" s="49"/>
      <c r="FY69" s="49"/>
      <c r="FZ69" s="49"/>
      <c r="GA69" s="49"/>
      <c r="GB69" s="49"/>
      <c r="GC69" s="49"/>
      <c r="GD69" s="49"/>
      <c r="GE69" s="49"/>
      <c r="GF69" s="49"/>
      <c r="GG69" s="49"/>
      <c r="GH69" s="49"/>
      <c r="GI69" s="49"/>
      <c r="GJ69" s="49"/>
      <c r="GK69" s="49"/>
      <c r="GL69" s="49"/>
      <c r="GM69" s="49"/>
      <c r="GN69" s="49"/>
      <c r="GO69" s="49"/>
      <c r="GP69" s="49"/>
      <c r="GQ69" s="49"/>
      <c r="GR69" s="49"/>
      <c r="GS69" s="49"/>
      <c r="GT69" s="49"/>
      <c r="GU69" s="49"/>
      <c r="GV69" s="49"/>
      <c r="GW69" s="49"/>
      <c r="GX69" s="49"/>
      <c r="GY69" s="49"/>
      <c r="GZ69" s="49"/>
      <c r="HA69" s="49"/>
      <c r="HB69" s="49"/>
      <c r="HC69" s="49"/>
      <c r="HD69" s="49"/>
      <c r="HE69" s="49"/>
      <c r="HF69" s="49"/>
      <c r="HG69" s="49"/>
      <c r="HH69" s="49"/>
      <c r="HI69" s="49"/>
      <c r="HJ69" s="49"/>
      <c r="HK69" s="49"/>
      <c r="HL69" s="49"/>
      <c r="HM69" s="49"/>
      <c r="HN69" s="49"/>
      <c r="HO69" s="49"/>
      <c r="HP69" s="49"/>
      <c r="HQ69" s="49"/>
      <c r="HR69" s="49"/>
      <c r="HS69" s="49"/>
      <c r="HT69" s="49"/>
      <c r="HU69" s="49"/>
      <c r="HV69" s="49"/>
      <c r="HW69" s="49"/>
      <c r="HX69" s="49"/>
      <c r="HY69" s="49"/>
      <c r="HZ69" s="49"/>
      <c r="IA69" s="49"/>
      <c r="IB69" s="49"/>
      <c r="IC69" s="49"/>
      <c r="ID69" s="49"/>
      <c r="IE69" s="49"/>
      <c r="IF69" s="49"/>
      <c r="IG69" s="49"/>
      <c r="IH69" s="49"/>
      <c r="II69" s="49"/>
      <c r="IJ69" s="49"/>
      <c r="IK69" s="49"/>
      <c r="IL69" s="49"/>
      <c r="IM69" s="49"/>
      <c r="IN69" s="49"/>
    </row>
    <row r="70" spans="1:248" s="8" customFormat="1" ht="18" customHeight="1">
      <c r="A70" s="42">
        <v>69</v>
      </c>
      <c r="B70" s="181" t="s">
        <v>870</v>
      </c>
      <c r="C70" s="180" t="s">
        <v>871</v>
      </c>
      <c r="D70" s="43" t="str">
        <f t="shared" si="9"/>
        <v>标准型存储服务器-浪潮 NF5466M6-云存储</v>
      </c>
      <c r="E70" s="183" t="s">
        <v>162</v>
      </c>
      <c r="F70" s="184" t="s">
        <v>872</v>
      </c>
      <c r="G70" s="191">
        <v>2110</v>
      </c>
      <c r="H70" s="183" t="s">
        <v>873</v>
      </c>
      <c r="I70" s="183" t="s">
        <v>322</v>
      </c>
      <c r="J70" s="183" t="s">
        <v>527</v>
      </c>
      <c r="K70" s="191">
        <v>2161</v>
      </c>
      <c r="L70" s="183" t="s">
        <v>874</v>
      </c>
      <c r="M70" s="183" t="s">
        <v>529</v>
      </c>
      <c r="N70" s="183" t="s">
        <v>530</v>
      </c>
      <c r="O70" s="42"/>
      <c r="P70" s="42"/>
      <c r="Q70" s="42" t="s">
        <v>531</v>
      </c>
      <c r="R70" s="42" t="s">
        <v>532</v>
      </c>
      <c r="S70" s="114" t="str">
        <f t="shared" si="7"/>
        <v>23</v>
      </c>
      <c r="T70" s="114" t="str">
        <f t="shared" si="5"/>
        <v>HH列08</v>
      </c>
      <c r="U70" s="114" t="str">
        <f t="shared" si="8"/>
        <v>04</v>
      </c>
      <c r="V70" s="114" t="str">
        <f t="shared" si="6"/>
        <v>101</v>
      </c>
      <c r="W70" s="47"/>
      <c r="X70" s="114" t="s">
        <v>159</v>
      </c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49"/>
      <c r="GX70" s="49"/>
      <c r="GY70" s="49"/>
      <c r="GZ70" s="49"/>
      <c r="HA70" s="49"/>
      <c r="HB70" s="49"/>
      <c r="HC70" s="49"/>
      <c r="HD70" s="49"/>
      <c r="HE70" s="49"/>
      <c r="HF70" s="49"/>
      <c r="HG70" s="49"/>
      <c r="HH70" s="49"/>
      <c r="HI70" s="49"/>
      <c r="HJ70" s="49"/>
      <c r="HK70" s="49"/>
      <c r="HL70" s="49"/>
      <c r="HM70" s="49"/>
      <c r="HN70" s="49"/>
      <c r="HO70" s="49"/>
      <c r="HP70" s="49"/>
      <c r="HQ70" s="49"/>
      <c r="HR70" s="49"/>
      <c r="HS70" s="49"/>
      <c r="HT70" s="49"/>
      <c r="HU70" s="49"/>
      <c r="HV70" s="49"/>
      <c r="HW70" s="49"/>
      <c r="HX70" s="49"/>
      <c r="HY70" s="49"/>
      <c r="HZ70" s="49"/>
      <c r="IA70" s="49"/>
      <c r="IB70" s="49"/>
      <c r="IC70" s="49"/>
      <c r="ID70" s="49"/>
      <c r="IE70" s="49"/>
      <c r="IF70" s="49"/>
      <c r="IG70" s="49"/>
      <c r="IH70" s="49"/>
      <c r="II70" s="49"/>
      <c r="IJ70" s="49"/>
      <c r="IK70" s="49"/>
      <c r="IL70" s="49"/>
      <c r="IM70" s="49"/>
      <c r="IN70" s="49"/>
    </row>
    <row r="71" spans="1:248" s="8" customFormat="1" ht="18" customHeight="1">
      <c r="A71" s="42">
        <v>70</v>
      </c>
      <c r="B71" s="181" t="s">
        <v>875</v>
      </c>
      <c r="C71" s="180" t="s">
        <v>876</v>
      </c>
      <c r="D71" s="43" t="str">
        <f t="shared" si="9"/>
        <v>标准型存储服务器-浪潮 NF5466M6-云存储</v>
      </c>
      <c r="E71" s="183" t="s">
        <v>162</v>
      </c>
      <c r="F71" s="184" t="s">
        <v>877</v>
      </c>
      <c r="G71" s="191">
        <v>2110</v>
      </c>
      <c r="H71" s="183" t="s">
        <v>878</v>
      </c>
      <c r="I71" s="183" t="s">
        <v>322</v>
      </c>
      <c r="J71" s="183" t="s">
        <v>527</v>
      </c>
      <c r="K71" s="191">
        <v>2161</v>
      </c>
      <c r="L71" s="183" t="s">
        <v>879</v>
      </c>
      <c r="M71" s="183" t="s">
        <v>529</v>
      </c>
      <c r="N71" s="183" t="s">
        <v>530</v>
      </c>
      <c r="O71" s="42"/>
      <c r="P71" s="42"/>
      <c r="Q71" s="42" t="s">
        <v>531</v>
      </c>
      <c r="R71" s="42" t="s">
        <v>532</v>
      </c>
      <c r="S71" s="114" t="str">
        <f t="shared" si="7"/>
        <v>03</v>
      </c>
      <c r="T71" s="114" t="str">
        <f t="shared" si="5"/>
        <v>HH列09</v>
      </c>
      <c r="U71" s="114" t="str">
        <f t="shared" si="8"/>
        <v>04</v>
      </c>
      <c r="V71" s="114" t="str">
        <f t="shared" si="6"/>
        <v>101</v>
      </c>
      <c r="W71" s="47"/>
      <c r="X71" s="114" t="s">
        <v>159</v>
      </c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49"/>
      <c r="GX71" s="49"/>
      <c r="GY71" s="49"/>
      <c r="GZ71" s="49"/>
      <c r="HA71" s="49"/>
      <c r="HB71" s="49"/>
      <c r="HC71" s="49"/>
      <c r="HD71" s="49"/>
      <c r="HE71" s="49"/>
      <c r="HF71" s="49"/>
      <c r="HG71" s="49"/>
      <c r="HH71" s="49"/>
      <c r="HI71" s="49"/>
      <c r="HJ71" s="49"/>
      <c r="HK71" s="49"/>
      <c r="HL71" s="49"/>
      <c r="HM71" s="49"/>
      <c r="HN71" s="49"/>
      <c r="HO71" s="49"/>
      <c r="HP71" s="49"/>
      <c r="HQ71" s="49"/>
      <c r="HR71" s="49"/>
      <c r="HS71" s="49"/>
      <c r="HT71" s="49"/>
      <c r="HU71" s="49"/>
      <c r="HV71" s="49"/>
      <c r="HW71" s="49"/>
      <c r="HX71" s="49"/>
      <c r="HY71" s="49"/>
      <c r="HZ71" s="49"/>
      <c r="IA71" s="49"/>
      <c r="IB71" s="49"/>
      <c r="IC71" s="49"/>
      <c r="ID71" s="49"/>
      <c r="IE71" s="49"/>
      <c r="IF71" s="49"/>
      <c r="IG71" s="49"/>
      <c r="IH71" s="49"/>
      <c r="II71" s="49"/>
      <c r="IJ71" s="49"/>
      <c r="IK71" s="49"/>
      <c r="IL71" s="49"/>
      <c r="IM71" s="49"/>
      <c r="IN71" s="49"/>
    </row>
    <row r="72" spans="1:248" s="8" customFormat="1" ht="18" customHeight="1">
      <c r="A72" s="42">
        <v>71</v>
      </c>
      <c r="B72" s="181" t="s">
        <v>880</v>
      </c>
      <c r="C72" s="180" t="s">
        <v>881</v>
      </c>
      <c r="D72" s="43" t="str">
        <f t="shared" si="9"/>
        <v>标准型存储服务器-浪潮 NF5466M6-云存储</v>
      </c>
      <c r="E72" s="183" t="s">
        <v>162</v>
      </c>
      <c r="F72" s="184" t="s">
        <v>882</v>
      </c>
      <c r="G72" s="191">
        <v>2110</v>
      </c>
      <c r="H72" s="183" t="s">
        <v>883</v>
      </c>
      <c r="I72" s="183" t="s">
        <v>322</v>
      </c>
      <c r="J72" s="183" t="s">
        <v>527</v>
      </c>
      <c r="K72" s="191">
        <v>2161</v>
      </c>
      <c r="L72" s="183" t="s">
        <v>884</v>
      </c>
      <c r="M72" s="183" t="s">
        <v>529</v>
      </c>
      <c r="N72" s="183" t="s">
        <v>530</v>
      </c>
      <c r="O72" s="42"/>
      <c r="P72" s="42"/>
      <c r="Q72" s="42" t="s">
        <v>531</v>
      </c>
      <c r="R72" s="42" t="s">
        <v>532</v>
      </c>
      <c r="S72" s="114" t="str">
        <f t="shared" si="7"/>
        <v>08</v>
      </c>
      <c r="T72" s="114" t="str">
        <f t="shared" si="5"/>
        <v>HH列09</v>
      </c>
      <c r="U72" s="114" t="str">
        <f t="shared" si="8"/>
        <v>04</v>
      </c>
      <c r="V72" s="114" t="str">
        <f t="shared" si="6"/>
        <v>101</v>
      </c>
      <c r="W72" s="47"/>
      <c r="X72" s="114" t="s">
        <v>159</v>
      </c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49"/>
      <c r="GX72" s="49"/>
      <c r="GY72" s="49"/>
      <c r="GZ72" s="49"/>
      <c r="HA72" s="49"/>
      <c r="HB72" s="49"/>
      <c r="HC72" s="49"/>
      <c r="HD72" s="49"/>
      <c r="HE72" s="49"/>
      <c r="HF72" s="49"/>
      <c r="HG72" s="49"/>
      <c r="HH72" s="49"/>
      <c r="HI72" s="49"/>
      <c r="HJ72" s="49"/>
      <c r="HK72" s="49"/>
      <c r="HL72" s="49"/>
      <c r="HM72" s="49"/>
      <c r="HN72" s="49"/>
      <c r="HO72" s="49"/>
      <c r="HP72" s="49"/>
      <c r="HQ72" s="49"/>
      <c r="HR72" s="49"/>
      <c r="HS72" s="49"/>
      <c r="HT72" s="49"/>
      <c r="HU72" s="49"/>
      <c r="HV72" s="49"/>
      <c r="HW72" s="49"/>
      <c r="HX72" s="49"/>
      <c r="HY72" s="49"/>
      <c r="HZ72" s="49"/>
      <c r="IA72" s="49"/>
      <c r="IB72" s="49"/>
      <c r="IC72" s="49"/>
      <c r="ID72" s="49"/>
      <c r="IE72" s="49"/>
      <c r="IF72" s="49"/>
      <c r="IG72" s="49"/>
      <c r="IH72" s="49"/>
      <c r="II72" s="49"/>
      <c r="IJ72" s="49"/>
      <c r="IK72" s="49"/>
      <c r="IL72" s="49"/>
      <c r="IM72" s="49"/>
      <c r="IN72" s="49"/>
    </row>
    <row r="73" spans="1:248" s="8" customFormat="1" ht="18" customHeight="1">
      <c r="A73" s="42">
        <v>72</v>
      </c>
      <c r="B73" s="181" t="s">
        <v>885</v>
      </c>
      <c r="C73" s="180" t="s">
        <v>886</v>
      </c>
      <c r="D73" s="43" t="str">
        <f t="shared" si="9"/>
        <v>标准型存储服务器-浪潮 NF5466M6-云存储</v>
      </c>
      <c r="E73" s="183" t="s">
        <v>162</v>
      </c>
      <c r="F73" s="184" t="s">
        <v>887</v>
      </c>
      <c r="G73" s="191">
        <v>2110</v>
      </c>
      <c r="H73" s="183" t="s">
        <v>888</v>
      </c>
      <c r="I73" s="183" t="s">
        <v>322</v>
      </c>
      <c r="J73" s="183" t="s">
        <v>527</v>
      </c>
      <c r="K73" s="191">
        <v>2161</v>
      </c>
      <c r="L73" s="183" t="s">
        <v>889</v>
      </c>
      <c r="M73" s="183" t="s">
        <v>529</v>
      </c>
      <c r="N73" s="183" t="s">
        <v>530</v>
      </c>
      <c r="O73" s="42"/>
      <c r="P73" s="42"/>
      <c r="Q73" s="42" t="s">
        <v>531</v>
      </c>
      <c r="R73" s="42" t="s">
        <v>532</v>
      </c>
      <c r="S73" s="114" t="str">
        <f t="shared" si="7"/>
        <v>13</v>
      </c>
      <c r="T73" s="114" t="str">
        <f t="shared" si="5"/>
        <v>HH列09</v>
      </c>
      <c r="U73" s="114" t="str">
        <f t="shared" si="8"/>
        <v>04</v>
      </c>
      <c r="V73" s="114" t="str">
        <f t="shared" si="6"/>
        <v>101</v>
      </c>
      <c r="W73" s="47"/>
      <c r="X73" s="114" t="s">
        <v>159</v>
      </c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49"/>
      <c r="GX73" s="49"/>
      <c r="GY73" s="49"/>
      <c r="GZ73" s="49"/>
      <c r="HA73" s="49"/>
      <c r="HB73" s="49"/>
      <c r="HC73" s="49"/>
      <c r="HD73" s="49"/>
      <c r="HE73" s="49"/>
      <c r="HF73" s="49"/>
      <c r="HG73" s="49"/>
      <c r="HH73" s="49"/>
      <c r="HI73" s="49"/>
      <c r="HJ73" s="49"/>
      <c r="HK73" s="49"/>
      <c r="HL73" s="49"/>
      <c r="HM73" s="49"/>
      <c r="HN73" s="49"/>
      <c r="HO73" s="49"/>
      <c r="HP73" s="49"/>
      <c r="HQ73" s="49"/>
      <c r="HR73" s="49"/>
      <c r="HS73" s="49"/>
      <c r="HT73" s="49"/>
      <c r="HU73" s="49"/>
      <c r="HV73" s="49"/>
      <c r="HW73" s="49"/>
      <c r="HX73" s="49"/>
      <c r="HY73" s="49"/>
      <c r="HZ73" s="49"/>
      <c r="IA73" s="49"/>
      <c r="IB73" s="49"/>
      <c r="IC73" s="49"/>
      <c r="ID73" s="49"/>
      <c r="IE73" s="49"/>
      <c r="IF73" s="49"/>
      <c r="IG73" s="49"/>
      <c r="IH73" s="49"/>
      <c r="II73" s="49"/>
      <c r="IJ73" s="49"/>
      <c r="IK73" s="49"/>
      <c r="IL73" s="49"/>
      <c r="IM73" s="49"/>
      <c r="IN73" s="49"/>
    </row>
    <row r="74" spans="1:248" s="8" customFormat="1" ht="18" customHeight="1">
      <c r="A74" s="42">
        <v>73</v>
      </c>
      <c r="B74" s="181" t="s">
        <v>890</v>
      </c>
      <c r="C74" s="180" t="s">
        <v>891</v>
      </c>
      <c r="D74" s="43" t="str">
        <f t="shared" si="9"/>
        <v>应用服务器(接入1)-超聚变 2288HV5-存储</v>
      </c>
      <c r="E74" s="183" t="s">
        <v>892</v>
      </c>
      <c r="F74" s="184" t="s">
        <v>893</v>
      </c>
      <c r="G74" s="191">
        <v>2100</v>
      </c>
      <c r="H74" s="183" t="s">
        <v>894</v>
      </c>
      <c r="I74" s="183" t="s">
        <v>895</v>
      </c>
      <c r="J74" s="183" t="s">
        <v>896</v>
      </c>
      <c r="K74" s="191">
        <v>2161</v>
      </c>
      <c r="L74" s="183" t="s">
        <v>897</v>
      </c>
      <c r="M74" s="183" t="s">
        <v>529</v>
      </c>
      <c r="N74" s="183" t="s">
        <v>530</v>
      </c>
      <c r="O74" s="42"/>
      <c r="P74" s="42"/>
      <c r="Q74" s="42" t="s">
        <v>531</v>
      </c>
      <c r="R74" s="42" t="s">
        <v>532</v>
      </c>
      <c r="S74" s="114" t="str">
        <f t="shared" si="7"/>
        <v>09</v>
      </c>
      <c r="T74" s="114" t="str">
        <f t="shared" si="5"/>
        <v>HH列07</v>
      </c>
      <c r="U74" s="114" t="str">
        <f t="shared" si="8"/>
        <v>02</v>
      </c>
      <c r="V74" s="114" t="str">
        <f t="shared" si="6"/>
        <v>101</v>
      </c>
      <c r="W74" s="47"/>
      <c r="X74" s="114" t="s">
        <v>533</v>
      </c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49"/>
      <c r="GX74" s="49"/>
      <c r="GY74" s="49"/>
      <c r="GZ74" s="49"/>
      <c r="HA74" s="49"/>
      <c r="HB74" s="49"/>
      <c r="HC74" s="49"/>
      <c r="HD74" s="49"/>
      <c r="HE74" s="49"/>
      <c r="HF74" s="49"/>
      <c r="HG74" s="49"/>
      <c r="HH74" s="49"/>
      <c r="HI74" s="49"/>
      <c r="HJ74" s="49"/>
      <c r="HK74" s="49"/>
      <c r="HL74" s="49"/>
      <c r="HM74" s="49"/>
      <c r="HN74" s="49"/>
      <c r="HO74" s="49"/>
      <c r="HP74" s="49"/>
      <c r="HQ74" s="49"/>
      <c r="HR74" s="49"/>
      <c r="HS74" s="49"/>
      <c r="HT74" s="49"/>
      <c r="HU74" s="49"/>
      <c r="HV74" s="49"/>
      <c r="HW74" s="49"/>
      <c r="HX74" s="49"/>
      <c r="HY74" s="49"/>
      <c r="HZ74" s="49"/>
      <c r="IA74" s="49"/>
      <c r="IB74" s="49"/>
      <c r="IC74" s="49"/>
      <c r="ID74" s="49"/>
      <c r="IE74" s="49"/>
      <c r="IF74" s="49"/>
      <c r="IG74" s="49"/>
      <c r="IH74" s="49"/>
      <c r="II74" s="49"/>
      <c r="IJ74" s="49"/>
      <c r="IK74" s="49"/>
      <c r="IL74" s="49"/>
      <c r="IM74" s="49"/>
      <c r="IN74" s="49"/>
    </row>
    <row r="75" spans="1:248" s="8" customFormat="1" ht="18" customHeight="1">
      <c r="A75" s="42">
        <v>74</v>
      </c>
      <c r="B75" s="181" t="s">
        <v>898</v>
      </c>
      <c r="C75" s="180" t="s">
        <v>899</v>
      </c>
      <c r="D75" s="43" t="str">
        <f t="shared" si="9"/>
        <v>应用服务器(接入1)-超聚变 2288HV5-存储</v>
      </c>
      <c r="E75" s="183" t="s">
        <v>102</v>
      </c>
      <c r="F75" s="184" t="s">
        <v>900</v>
      </c>
      <c r="G75" s="191">
        <v>2100</v>
      </c>
      <c r="H75" s="183" t="s">
        <v>901</v>
      </c>
      <c r="I75" s="183" t="s">
        <v>895</v>
      </c>
      <c r="J75" s="183" t="s">
        <v>896</v>
      </c>
      <c r="K75" s="191">
        <v>2161</v>
      </c>
      <c r="L75" s="183" t="s">
        <v>902</v>
      </c>
      <c r="M75" s="183" t="s">
        <v>529</v>
      </c>
      <c r="N75" s="183" t="s">
        <v>530</v>
      </c>
      <c r="O75" s="42"/>
      <c r="P75" s="42"/>
      <c r="Q75" s="42" t="s">
        <v>531</v>
      </c>
      <c r="R75" s="42" t="s">
        <v>532</v>
      </c>
      <c r="S75" s="114" t="str">
        <f t="shared" si="7"/>
        <v>12</v>
      </c>
      <c r="T75" s="114" t="str">
        <f t="shared" si="5"/>
        <v>HH列07</v>
      </c>
      <c r="U75" s="114" t="str">
        <f t="shared" si="8"/>
        <v>02</v>
      </c>
      <c r="V75" s="114" t="str">
        <f t="shared" si="6"/>
        <v>101</v>
      </c>
      <c r="W75" s="47"/>
      <c r="X75" s="114" t="s">
        <v>533</v>
      </c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49"/>
      <c r="GX75" s="49"/>
      <c r="GY75" s="49"/>
      <c r="GZ75" s="49"/>
      <c r="HA75" s="49"/>
      <c r="HB75" s="49"/>
      <c r="HC75" s="49"/>
      <c r="HD75" s="49"/>
      <c r="HE75" s="49"/>
      <c r="HF75" s="49"/>
      <c r="HG75" s="49"/>
      <c r="HH75" s="49"/>
      <c r="HI75" s="49"/>
      <c r="HJ75" s="49"/>
      <c r="HK75" s="49"/>
      <c r="HL75" s="49"/>
      <c r="HM75" s="49"/>
      <c r="HN75" s="49"/>
      <c r="HO75" s="49"/>
      <c r="HP75" s="49"/>
      <c r="HQ75" s="49"/>
      <c r="HR75" s="49"/>
      <c r="HS75" s="49"/>
      <c r="HT75" s="49"/>
      <c r="HU75" s="49"/>
      <c r="HV75" s="49"/>
      <c r="HW75" s="49"/>
      <c r="HX75" s="49"/>
      <c r="HY75" s="49"/>
      <c r="HZ75" s="49"/>
      <c r="IA75" s="49"/>
      <c r="IB75" s="49"/>
      <c r="IC75" s="49"/>
      <c r="ID75" s="49"/>
      <c r="IE75" s="49"/>
      <c r="IF75" s="49"/>
      <c r="IG75" s="49"/>
      <c r="IH75" s="49"/>
      <c r="II75" s="49"/>
      <c r="IJ75" s="49"/>
      <c r="IK75" s="49"/>
      <c r="IL75" s="49"/>
      <c r="IM75" s="49"/>
      <c r="IN75" s="49"/>
    </row>
    <row r="76" spans="1:248" s="8" customFormat="1" ht="18" customHeight="1">
      <c r="A76" s="42">
        <v>75</v>
      </c>
      <c r="B76" s="181" t="s">
        <v>903</v>
      </c>
      <c r="C76" s="180" t="s">
        <v>904</v>
      </c>
      <c r="D76" s="43" t="str">
        <f t="shared" si="9"/>
        <v>应用服务器(接入1)-超聚变 2288HV5-存储</v>
      </c>
      <c r="E76" s="183" t="s">
        <v>102</v>
      </c>
      <c r="F76" s="184" t="s">
        <v>905</v>
      </c>
      <c r="G76" s="191">
        <v>2100</v>
      </c>
      <c r="H76" s="183" t="s">
        <v>906</v>
      </c>
      <c r="I76" s="183" t="s">
        <v>895</v>
      </c>
      <c r="J76" s="183" t="s">
        <v>896</v>
      </c>
      <c r="K76" s="191">
        <v>2161</v>
      </c>
      <c r="L76" s="183" t="s">
        <v>907</v>
      </c>
      <c r="M76" s="183" t="s">
        <v>529</v>
      </c>
      <c r="N76" s="183" t="s">
        <v>530</v>
      </c>
      <c r="O76" s="42"/>
      <c r="P76" s="42"/>
      <c r="Q76" s="42" t="s">
        <v>531</v>
      </c>
      <c r="R76" s="42" t="s">
        <v>532</v>
      </c>
      <c r="S76" s="114" t="str">
        <f t="shared" si="7"/>
        <v>15</v>
      </c>
      <c r="T76" s="114" t="str">
        <f t="shared" si="5"/>
        <v>HH列07</v>
      </c>
      <c r="U76" s="114" t="str">
        <f t="shared" si="8"/>
        <v>02</v>
      </c>
      <c r="V76" s="114" t="str">
        <f t="shared" si="6"/>
        <v>101</v>
      </c>
      <c r="W76" s="47"/>
      <c r="X76" s="114" t="s">
        <v>533</v>
      </c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49"/>
      <c r="GX76" s="49"/>
      <c r="GY76" s="49"/>
      <c r="GZ76" s="49"/>
      <c r="HA76" s="49"/>
      <c r="HB76" s="49"/>
      <c r="HC76" s="49"/>
      <c r="HD76" s="49"/>
      <c r="HE76" s="49"/>
      <c r="HF76" s="49"/>
      <c r="HG76" s="49"/>
      <c r="HH76" s="49"/>
      <c r="HI76" s="49"/>
      <c r="HJ76" s="49"/>
      <c r="HK76" s="49"/>
      <c r="HL76" s="49"/>
      <c r="HM76" s="49"/>
      <c r="HN76" s="49"/>
      <c r="HO76" s="49"/>
      <c r="HP76" s="49"/>
      <c r="HQ76" s="49"/>
      <c r="HR76" s="49"/>
      <c r="HS76" s="49"/>
      <c r="HT76" s="49"/>
      <c r="HU76" s="49"/>
      <c r="HV76" s="49"/>
      <c r="HW76" s="49"/>
      <c r="HX76" s="49"/>
      <c r="HY76" s="49"/>
      <c r="HZ76" s="49"/>
      <c r="IA76" s="49"/>
      <c r="IB76" s="49"/>
      <c r="IC76" s="49"/>
      <c r="ID76" s="49"/>
      <c r="IE76" s="49"/>
      <c r="IF76" s="49"/>
      <c r="IG76" s="49"/>
      <c r="IH76" s="49"/>
      <c r="II76" s="49"/>
      <c r="IJ76" s="49"/>
      <c r="IK76" s="49"/>
      <c r="IL76" s="49"/>
      <c r="IM76" s="49"/>
      <c r="IN76" s="49"/>
    </row>
    <row r="77" spans="1:248" s="8" customFormat="1" ht="18" customHeight="1">
      <c r="A77" s="42">
        <v>76</v>
      </c>
      <c r="B77" s="181" t="s">
        <v>908</v>
      </c>
      <c r="C77" s="180" t="s">
        <v>909</v>
      </c>
      <c r="D77" s="43" t="str">
        <f t="shared" si="9"/>
        <v>应用服务器(接入1)-超聚变 2288HV5-存储</v>
      </c>
      <c r="E77" s="183" t="s">
        <v>102</v>
      </c>
      <c r="F77" s="184" t="s">
        <v>910</v>
      </c>
      <c r="G77" s="191">
        <v>2100</v>
      </c>
      <c r="H77" s="183" t="s">
        <v>911</v>
      </c>
      <c r="I77" s="183" t="s">
        <v>895</v>
      </c>
      <c r="J77" s="183" t="s">
        <v>896</v>
      </c>
      <c r="K77" s="191">
        <v>2161</v>
      </c>
      <c r="L77" s="183" t="s">
        <v>912</v>
      </c>
      <c r="M77" s="183" t="s">
        <v>529</v>
      </c>
      <c r="N77" s="183" t="s">
        <v>530</v>
      </c>
      <c r="O77" s="42"/>
      <c r="P77" s="42"/>
      <c r="Q77" s="42" t="s">
        <v>531</v>
      </c>
      <c r="R77" s="42" t="s">
        <v>532</v>
      </c>
      <c r="S77" s="114" t="str">
        <f t="shared" si="7"/>
        <v>18</v>
      </c>
      <c r="T77" s="114" t="str">
        <f t="shared" si="5"/>
        <v>HH列07</v>
      </c>
      <c r="U77" s="114" t="str">
        <f t="shared" si="8"/>
        <v>02</v>
      </c>
      <c r="V77" s="114" t="str">
        <f t="shared" si="6"/>
        <v>101</v>
      </c>
      <c r="W77" s="47"/>
      <c r="X77" s="114" t="s">
        <v>533</v>
      </c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49"/>
      <c r="GX77" s="49"/>
      <c r="GY77" s="49"/>
      <c r="GZ77" s="49"/>
      <c r="HA77" s="49"/>
      <c r="HB77" s="49"/>
      <c r="HC77" s="49"/>
      <c r="HD77" s="49"/>
      <c r="HE77" s="49"/>
      <c r="HF77" s="49"/>
      <c r="HG77" s="49"/>
      <c r="HH77" s="49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</row>
    <row r="78" spans="1:248" s="8" customFormat="1" ht="18" customHeight="1">
      <c r="A78" s="42">
        <v>77</v>
      </c>
      <c r="B78" s="181" t="s">
        <v>913</v>
      </c>
      <c r="C78" s="180" t="s">
        <v>914</v>
      </c>
      <c r="D78" s="43" t="str">
        <f t="shared" si="9"/>
        <v>应用服务器(接入1)-超聚变 2288HV5-存储</v>
      </c>
      <c r="E78" s="183" t="s">
        <v>102</v>
      </c>
      <c r="F78" s="184" t="s">
        <v>915</v>
      </c>
      <c r="G78" s="191">
        <v>2100</v>
      </c>
      <c r="H78" s="183" t="s">
        <v>916</v>
      </c>
      <c r="I78" s="183" t="s">
        <v>895</v>
      </c>
      <c r="J78" s="183" t="s">
        <v>896</v>
      </c>
      <c r="K78" s="191">
        <v>2161</v>
      </c>
      <c r="L78" s="183" t="s">
        <v>917</v>
      </c>
      <c r="M78" s="183" t="s">
        <v>529</v>
      </c>
      <c r="N78" s="183" t="s">
        <v>530</v>
      </c>
      <c r="O78" s="42"/>
      <c r="P78" s="42"/>
      <c r="Q78" s="42" t="s">
        <v>531</v>
      </c>
      <c r="R78" s="42" t="s">
        <v>532</v>
      </c>
      <c r="S78" s="114" t="str">
        <f t="shared" si="7"/>
        <v>21</v>
      </c>
      <c r="T78" s="114" t="str">
        <f t="shared" si="5"/>
        <v>HH列07</v>
      </c>
      <c r="U78" s="114" t="str">
        <f t="shared" si="8"/>
        <v>02</v>
      </c>
      <c r="V78" s="114" t="str">
        <f t="shared" si="6"/>
        <v>101</v>
      </c>
      <c r="W78" s="47"/>
      <c r="X78" s="114" t="s">
        <v>533</v>
      </c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49"/>
      <c r="GX78" s="49"/>
      <c r="GY78" s="49"/>
      <c r="GZ78" s="49"/>
      <c r="HA78" s="49"/>
      <c r="HB78" s="49"/>
      <c r="HC78" s="49"/>
      <c r="HD78" s="49"/>
      <c r="HE78" s="49"/>
      <c r="HF78" s="49"/>
      <c r="HG78" s="49"/>
      <c r="HH78" s="49"/>
      <c r="HI78" s="49"/>
      <c r="HJ78" s="49"/>
      <c r="HK78" s="49"/>
      <c r="HL78" s="49"/>
      <c r="HM78" s="49"/>
      <c r="HN78" s="49"/>
      <c r="HO78" s="49"/>
      <c r="HP78" s="49"/>
      <c r="HQ78" s="49"/>
      <c r="HR78" s="49"/>
      <c r="HS78" s="49"/>
      <c r="HT78" s="49"/>
      <c r="HU78" s="49"/>
      <c r="HV78" s="49"/>
      <c r="HW78" s="49"/>
      <c r="HX78" s="49"/>
      <c r="HY78" s="49"/>
      <c r="HZ78" s="49"/>
      <c r="IA78" s="49"/>
      <c r="IB78" s="49"/>
      <c r="IC78" s="49"/>
      <c r="ID78" s="49"/>
      <c r="IE78" s="49"/>
      <c r="IF78" s="49"/>
      <c r="IG78" s="49"/>
      <c r="IH78" s="49"/>
      <c r="II78" s="49"/>
      <c r="IJ78" s="49"/>
      <c r="IK78" s="49"/>
      <c r="IL78" s="49"/>
      <c r="IM78" s="49"/>
      <c r="IN78" s="49"/>
    </row>
    <row r="79" spans="1:248" s="8" customFormat="1" ht="18" customHeight="1">
      <c r="A79" s="42">
        <v>78</v>
      </c>
      <c r="B79" s="181" t="s">
        <v>918</v>
      </c>
      <c r="C79" s="180" t="s">
        <v>919</v>
      </c>
      <c r="D79" s="43" t="str">
        <f t="shared" si="9"/>
        <v>应用服务器(接入1)-超聚变 2288HV5-存储</v>
      </c>
      <c r="E79" s="183" t="s">
        <v>102</v>
      </c>
      <c r="F79" s="184" t="s">
        <v>920</v>
      </c>
      <c r="G79" s="191">
        <v>2100</v>
      </c>
      <c r="H79" s="183" t="s">
        <v>921</v>
      </c>
      <c r="I79" s="183" t="s">
        <v>895</v>
      </c>
      <c r="J79" s="183" t="s">
        <v>896</v>
      </c>
      <c r="K79" s="191">
        <v>2161</v>
      </c>
      <c r="L79" s="183" t="s">
        <v>922</v>
      </c>
      <c r="M79" s="183" t="s">
        <v>529</v>
      </c>
      <c r="N79" s="183" t="s">
        <v>530</v>
      </c>
      <c r="O79" s="42"/>
      <c r="P79" s="42"/>
      <c r="Q79" s="42" t="s">
        <v>531</v>
      </c>
      <c r="R79" s="42" t="s">
        <v>532</v>
      </c>
      <c r="S79" s="114" t="str">
        <f t="shared" si="7"/>
        <v>03</v>
      </c>
      <c r="T79" s="114" t="str">
        <f t="shared" si="5"/>
        <v>HH列08</v>
      </c>
      <c r="U79" s="114" t="str">
        <f t="shared" si="8"/>
        <v>02</v>
      </c>
      <c r="V79" s="114" t="str">
        <f t="shared" si="6"/>
        <v>101</v>
      </c>
      <c r="W79" s="47"/>
      <c r="X79" s="114" t="s">
        <v>533</v>
      </c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49"/>
      <c r="GX79" s="49"/>
      <c r="GY79" s="49"/>
      <c r="GZ79" s="49"/>
      <c r="HA79" s="49"/>
      <c r="HB79" s="49"/>
      <c r="HC79" s="49"/>
      <c r="HD79" s="49"/>
      <c r="HE79" s="49"/>
      <c r="HF79" s="49"/>
      <c r="HG79" s="49"/>
      <c r="HH79" s="49"/>
      <c r="HI79" s="49"/>
      <c r="HJ79" s="49"/>
      <c r="HK79" s="49"/>
      <c r="HL79" s="49"/>
      <c r="HM79" s="49"/>
      <c r="HN79" s="49"/>
      <c r="HO79" s="49"/>
      <c r="HP79" s="49"/>
      <c r="HQ79" s="49"/>
      <c r="HR79" s="49"/>
      <c r="HS79" s="49"/>
      <c r="HT79" s="49"/>
      <c r="HU79" s="49"/>
      <c r="HV79" s="49"/>
      <c r="HW79" s="49"/>
      <c r="HX79" s="49"/>
      <c r="HY79" s="49"/>
      <c r="HZ79" s="49"/>
      <c r="IA79" s="49"/>
      <c r="IB79" s="49"/>
      <c r="IC79" s="49"/>
      <c r="ID79" s="49"/>
      <c r="IE79" s="49"/>
      <c r="IF79" s="49"/>
      <c r="IG79" s="49"/>
      <c r="IH79" s="49"/>
      <c r="II79" s="49"/>
      <c r="IJ79" s="49"/>
      <c r="IK79" s="49"/>
      <c r="IL79" s="49"/>
      <c r="IM79" s="49"/>
      <c r="IN79" s="49"/>
    </row>
    <row r="80" spans="1:248" s="8" customFormat="1" ht="18" customHeight="1">
      <c r="A80" s="42">
        <v>79</v>
      </c>
      <c r="B80" s="181" t="s">
        <v>923</v>
      </c>
      <c r="C80" s="180" t="s">
        <v>924</v>
      </c>
      <c r="D80" s="43" t="str">
        <f t="shared" si="9"/>
        <v>应用服务器(接入1)-超聚变 2288HV5-存储</v>
      </c>
      <c r="E80" s="183" t="s">
        <v>102</v>
      </c>
      <c r="F80" s="184" t="s">
        <v>925</v>
      </c>
      <c r="G80" s="191">
        <v>2100</v>
      </c>
      <c r="H80" s="183" t="s">
        <v>926</v>
      </c>
      <c r="I80" s="183" t="s">
        <v>895</v>
      </c>
      <c r="J80" s="183" t="s">
        <v>896</v>
      </c>
      <c r="K80" s="191">
        <v>2161</v>
      </c>
      <c r="L80" s="183" t="s">
        <v>927</v>
      </c>
      <c r="M80" s="183" t="s">
        <v>529</v>
      </c>
      <c r="N80" s="183" t="s">
        <v>530</v>
      </c>
      <c r="O80" s="42"/>
      <c r="P80" s="42"/>
      <c r="Q80" s="42" t="s">
        <v>531</v>
      </c>
      <c r="R80" s="42" t="s">
        <v>532</v>
      </c>
      <c r="S80" s="114" t="str">
        <f t="shared" si="7"/>
        <v>06</v>
      </c>
      <c r="T80" s="114" t="str">
        <f t="shared" si="5"/>
        <v>HH列08</v>
      </c>
      <c r="U80" s="114" t="str">
        <f t="shared" si="8"/>
        <v>02</v>
      </c>
      <c r="V80" s="114" t="str">
        <f t="shared" si="6"/>
        <v>101</v>
      </c>
      <c r="W80" s="47"/>
      <c r="X80" s="114" t="s">
        <v>533</v>
      </c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49"/>
      <c r="GX80" s="49"/>
      <c r="GY80" s="49"/>
      <c r="GZ80" s="49"/>
      <c r="HA80" s="49"/>
      <c r="HB80" s="49"/>
      <c r="HC80" s="49"/>
      <c r="HD80" s="49"/>
      <c r="HE80" s="49"/>
      <c r="HF80" s="49"/>
      <c r="HG80" s="49"/>
      <c r="HH80" s="49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</row>
    <row r="81" spans="1:248" s="8" customFormat="1" ht="18" customHeight="1">
      <c r="A81" s="42">
        <v>80</v>
      </c>
      <c r="B81" s="181" t="s">
        <v>928</v>
      </c>
      <c r="C81" s="180" t="s">
        <v>929</v>
      </c>
      <c r="D81" s="43" t="str">
        <f t="shared" si="9"/>
        <v>应用服务器(接入1)-超聚变 2288HV5-存储</v>
      </c>
      <c r="E81" s="183" t="s">
        <v>102</v>
      </c>
      <c r="F81" s="184" t="s">
        <v>930</v>
      </c>
      <c r="G81" s="191">
        <v>2100</v>
      </c>
      <c r="H81" s="183" t="s">
        <v>931</v>
      </c>
      <c r="I81" s="183" t="s">
        <v>895</v>
      </c>
      <c r="J81" s="183" t="s">
        <v>896</v>
      </c>
      <c r="K81" s="191">
        <v>2161</v>
      </c>
      <c r="L81" s="183" t="s">
        <v>932</v>
      </c>
      <c r="M81" s="183" t="s">
        <v>529</v>
      </c>
      <c r="N81" s="183" t="s">
        <v>530</v>
      </c>
      <c r="O81" s="42"/>
      <c r="P81" s="42"/>
      <c r="Q81" s="42" t="s">
        <v>531</v>
      </c>
      <c r="R81" s="42" t="s">
        <v>532</v>
      </c>
      <c r="S81" s="114" t="str">
        <f t="shared" si="7"/>
        <v>09</v>
      </c>
      <c r="T81" s="114" t="str">
        <f t="shared" si="5"/>
        <v>HH列08</v>
      </c>
      <c r="U81" s="114" t="str">
        <f t="shared" si="8"/>
        <v>02</v>
      </c>
      <c r="V81" s="114" t="str">
        <f t="shared" si="6"/>
        <v>101</v>
      </c>
      <c r="W81" s="47"/>
      <c r="X81" s="114" t="s">
        <v>533</v>
      </c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49"/>
      <c r="GX81" s="49"/>
      <c r="GY81" s="49"/>
      <c r="GZ81" s="49"/>
      <c r="HA81" s="49"/>
      <c r="HB81" s="49"/>
      <c r="HC81" s="49"/>
      <c r="HD81" s="49"/>
      <c r="HE81" s="49"/>
      <c r="HF81" s="49"/>
      <c r="HG81" s="49"/>
      <c r="HH81" s="49"/>
      <c r="HI81" s="49"/>
      <c r="HJ81" s="49"/>
      <c r="HK81" s="49"/>
      <c r="HL81" s="49"/>
      <c r="HM81" s="49"/>
      <c r="HN81" s="49"/>
      <c r="HO81" s="49"/>
      <c r="HP81" s="49"/>
      <c r="HQ81" s="49"/>
      <c r="HR81" s="49"/>
      <c r="HS81" s="49"/>
      <c r="HT81" s="49"/>
      <c r="HU81" s="49"/>
      <c r="HV81" s="49"/>
      <c r="HW81" s="49"/>
      <c r="HX81" s="49"/>
      <c r="HY81" s="49"/>
      <c r="HZ81" s="49"/>
      <c r="IA81" s="49"/>
      <c r="IB81" s="49"/>
      <c r="IC81" s="49"/>
      <c r="ID81" s="49"/>
      <c r="IE81" s="49"/>
      <c r="IF81" s="49"/>
      <c r="IG81" s="49"/>
      <c r="IH81" s="49"/>
      <c r="II81" s="49"/>
      <c r="IJ81" s="49"/>
      <c r="IK81" s="49"/>
      <c r="IL81" s="49"/>
      <c r="IM81" s="49"/>
      <c r="IN81" s="49"/>
    </row>
    <row r="82" spans="1:248" s="8" customFormat="1" ht="18" customHeight="1">
      <c r="A82" s="42">
        <v>81</v>
      </c>
      <c r="B82" s="181" t="s">
        <v>933</v>
      </c>
      <c r="C82" s="180" t="s">
        <v>934</v>
      </c>
      <c r="D82" s="43" t="str">
        <f t="shared" si="9"/>
        <v>应用服务器(接入1)-超聚变 2288HV5-性能型存储</v>
      </c>
      <c r="E82" s="183" t="s">
        <v>102</v>
      </c>
      <c r="F82" s="184" t="s">
        <v>935</v>
      </c>
      <c r="G82" s="191">
        <v>2100</v>
      </c>
      <c r="H82" s="183" t="s">
        <v>936</v>
      </c>
      <c r="I82" s="183" t="s">
        <v>895</v>
      </c>
      <c r="J82" s="183" t="s">
        <v>896</v>
      </c>
      <c r="K82" s="191">
        <v>2161</v>
      </c>
      <c r="L82" s="183" t="s">
        <v>937</v>
      </c>
      <c r="M82" s="183" t="s">
        <v>529</v>
      </c>
      <c r="N82" s="183" t="s">
        <v>530</v>
      </c>
      <c r="O82" s="42"/>
      <c r="P82" s="42"/>
      <c r="Q82" s="42" t="s">
        <v>531</v>
      </c>
      <c r="R82" s="42" t="s">
        <v>532</v>
      </c>
      <c r="S82" s="114" t="str">
        <f t="shared" si="7"/>
        <v>12</v>
      </c>
      <c r="T82" s="114" t="str">
        <f t="shared" si="5"/>
        <v>HH列08</v>
      </c>
      <c r="U82" s="114" t="str">
        <f t="shared" si="8"/>
        <v>02</v>
      </c>
      <c r="V82" s="114" t="str">
        <f t="shared" si="6"/>
        <v>101</v>
      </c>
      <c r="W82" s="47"/>
      <c r="X82" s="114" t="s">
        <v>938</v>
      </c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49"/>
      <c r="GX82" s="49"/>
      <c r="GY82" s="49"/>
      <c r="GZ82" s="49"/>
      <c r="HA82" s="49"/>
      <c r="HB82" s="49"/>
      <c r="HC82" s="49"/>
      <c r="HD82" s="49"/>
      <c r="HE82" s="49"/>
      <c r="HF82" s="49"/>
      <c r="HG82" s="49"/>
      <c r="HH82" s="49"/>
      <c r="HI82" s="49"/>
      <c r="HJ82" s="49"/>
      <c r="HK82" s="49"/>
      <c r="HL82" s="49"/>
      <c r="HM82" s="49"/>
      <c r="HN82" s="49"/>
      <c r="HO82" s="49"/>
      <c r="HP82" s="49"/>
      <c r="HQ82" s="49"/>
      <c r="HR82" s="49"/>
      <c r="HS82" s="49"/>
      <c r="HT82" s="49"/>
      <c r="HU82" s="49"/>
      <c r="HV82" s="49"/>
      <c r="HW82" s="49"/>
      <c r="HX82" s="49"/>
      <c r="HY82" s="49"/>
      <c r="HZ82" s="49"/>
      <c r="IA82" s="49"/>
      <c r="IB82" s="49"/>
      <c r="IC82" s="49"/>
      <c r="ID82" s="49"/>
      <c r="IE82" s="49"/>
      <c r="IF82" s="49"/>
      <c r="IG82" s="49"/>
      <c r="IH82" s="49"/>
      <c r="II82" s="49"/>
      <c r="IJ82" s="49"/>
      <c r="IK82" s="49"/>
      <c r="IL82" s="49"/>
      <c r="IM82" s="49"/>
      <c r="IN82" s="49"/>
    </row>
    <row r="83" spans="1:248" s="8" customFormat="1" ht="18" customHeight="1">
      <c r="A83" s="42">
        <v>82</v>
      </c>
      <c r="B83" s="181" t="s">
        <v>939</v>
      </c>
      <c r="C83" s="180" t="s">
        <v>940</v>
      </c>
      <c r="D83" s="43" t="str">
        <f t="shared" si="9"/>
        <v>应用服务器(接入1)-超聚变 2288HV5-性能型存储</v>
      </c>
      <c r="E83" s="183" t="s">
        <v>102</v>
      </c>
      <c r="F83" s="184" t="s">
        <v>941</v>
      </c>
      <c r="G83" s="191">
        <v>2100</v>
      </c>
      <c r="H83" s="183" t="s">
        <v>942</v>
      </c>
      <c r="I83" s="183" t="s">
        <v>895</v>
      </c>
      <c r="J83" s="183" t="s">
        <v>896</v>
      </c>
      <c r="K83" s="191">
        <v>2161</v>
      </c>
      <c r="L83" s="183" t="s">
        <v>943</v>
      </c>
      <c r="M83" s="183" t="s">
        <v>529</v>
      </c>
      <c r="N83" s="183" t="s">
        <v>530</v>
      </c>
      <c r="O83" s="42"/>
      <c r="P83" s="42"/>
      <c r="Q83" s="42" t="s">
        <v>531</v>
      </c>
      <c r="R83" s="42" t="s">
        <v>532</v>
      </c>
      <c r="S83" s="114" t="str">
        <f t="shared" si="7"/>
        <v>15</v>
      </c>
      <c r="T83" s="114" t="str">
        <f t="shared" si="5"/>
        <v>HH列08</v>
      </c>
      <c r="U83" s="114" t="str">
        <f t="shared" si="8"/>
        <v>02</v>
      </c>
      <c r="V83" s="114" t="str">
        <f t="shared" si="6"/>
        <v>101</v>
      </c>
      <c r="W83" s="47"/>
      <c r="X83" s="114" t="s">
        <v>938</v>
      </c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49"/>
      <c r="GX83" s="49"/>
      <c r="GY83" s="49"/>
      <c r="GZ83" s="49"/>
      <c r="HA83" s="49"/>
      <c r="HB83" s="49"/>
      <c r="HC83" s="49"/>
      <c r="HD83" s="49"/>
      <c r="HE83" s="49"/>
      <c r="HF83" s="49"/>
      <c r="HG83" s="49"/>
      <c r="HH83" s="49"/>
      <c r="HI83" s="49"/>
      <c r="HJ83" s="49"/>
      <c r="HK83" s="49"/>
      <c r="HL83" s="49"/>
      <c r="HM83" s="49"/>
      <c r="HN83" s="49"/>
      <c r="HO83" s="49"/>
      <c r="HP83" s="49"/>
      <c r="HQ83" s="49"/>
      <c r="HR83" s="49"/>
      <c r="HS83" s="49"/>
      <c r="HT83" s="49"/>
      <c r="HU83" s="49"/>
      <c r="HV83" s="49"/>
      <c r="HW83" s="49"/>
      <c r="HX83" s="49"/>
      <c r="HY83" s="49"/>
      <c r="HZ83" s="49"/>
      <c r="IA83" s="49"/>
      <c r="IB83" s="49"/>
      <c r="IC83" s="49"/>
      <c r="ID83" s="49"/>
      <c r="IE83" s="49"/>
      <c r="IF83" s="49"/>
      <c r="IG83" s="49"/>
      <c r="IH83" s="49"/>
      <c r="II83" s="49"/>
      <c r="IJ83" s="49"/>
      <c r="IK83" s="49"/>
      <c r="IL83" s="49"/>
      <c r="IM83" s="49"/>
      <c r="IN83" s="49"/>
    </row>
    <row r="84" spans="1:248" s="8" customFormat="1" ht="18" customHeight="1">
      <c r="A84" s="42">
        <v>83</v>
      </c>
      <c r="B84" s="181" t="s">
        <v>944</v>
      </c>
      <c r="C84" s="180" t="s">
        <v>945</v>
      </c>
      <c r="D84" s="43" t="str">
        <f t="shared" si="9"/>
        <v>应用服务器(接入1)-超聚变 2288HV5-性能型存储</v>
      </c>
      <c r="E84" s="183" t="s">
        <v>102</v>
      </c>
      <c r="F84" s="184" t="s">
        <v>946</v>
      </c>
      <c r="G84" s="191">
        <v>2100</v>
      </c>
      <c r="H84" s="183" t="s">
        <v>947</v>
      </c>
      <c r="I84" s="183" t="s">
        <v>895</v>
      </c>
      <c r="J84" s="183" t="s">
        <v>896</v>
      </c>
      <c r="K84" s="191">
        <v>2161</v>
      </c>
      <c r="L84" s="183" t="s">
        <v>948</v>
      </c>
      <c r="M84" s="183" t="s">
        <v>529</v>
      </c>
      <c r="N84" s="183" t="s">
        <v>530</v>
      </c>
      <c r="O84" s="42"/>
      <c r="P84" s="42"/>
      <c r="Q84" s="42" t="s">
        <v>531</v>
      </c>
      <c r="R84" s="42" t="s">
        <v>532</v>
      </c>
      <c r="S84" s="114" t="str">
        <f t="shared" si="7"/>
        <v>03</v>
      </c>
      <c r="T84" s="114" t="str">
        <f t="shared" si="5"/>
        <v>HH列09</v>
      </c>
      <c r="U84" s="114" t="str">
        <f t="shared" si="8"/>
        <v>02</v>
      </c>
      <c r="V84" s="114" t="str">
        <f t="shared" si="6"/>
        <v>101</v>
      </c>
      <c r="W84" s="47"/>
      <c r="X84" s="114" t="s">
        <v>938</v>
      </c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49"/>
      <c r="GX84" s="49"/>
      <c r="GY84" s="49"/>
      <c r="GZ84" s="49"/>
      <c r="HA84" s="49"/>
      <c r="HB84" s="49"/>
      <c r="HC84" s="49"/>
      <c r="HD84" s="49"/>
      <c r="HE84" s="49"/>
      <c r="HF84" s="49"/>
      <c r="HG84" s="49"/>
      <c r="HH84" s="49"/>
      <c r="HI84" s="49"/>
      <c r="HJ84" s="49"/>
      <c r="HK84" s="49"/>
      <c r="HL84" s="49"/>
      <c r="HM84" s="49"/>
      <c r="HN84" s="49"/>
      <c r="HO84" s="49"/>
      <c r="HP84" s="49"/>
      <c r="HQ84" s="49"/>
      <c r="HR84" s="49"/>
      <c r="HS84" s="49"/>
      <c r="HT84" s="49"/>
      <c r="HU84" s="49"/>
      <c r="HV84" s="49"/>
      <c r="HW84" s="49"/>
      <c r="HX84" s="49"/>
      <c r="HY84" s="49"/>
      <c r="HZ84" s="49"/>
      <c r="IA84" s="49"/>
      <c r="IB84" s="49"/>
      <c r="IC84" s="49"/>
      <c r="ID84" s="49"/>
      <c r="IE84" s="49"/>
      <c r="IF84" s="49"/>
      <c r="IG84" s="49"/>
      <c r="IH84" s="49"/>
      <c r="II84" s="49"/>
      <c r="IJ84" s="49"/>
      <c r="IK84" s="49"/>
      <c r="IL84" s="49"/>
      <c r="IM84" s="49"/>
      <c r="IN84" s="49"/>
    </row>
    <row r="85" spans="1:248" s="8" customFormat="1" ht="18" customHeight="1">
      <c r="A85" s="42">
        <v>84</v>
      </c>
      <c r="B85" s="181" t="s">
        <v>949</v>
      </c>
      <c r="C85" s="180" t="s">
        <v>950</v>
      </c>
      <c r="D85" s="43" t="str">
        <f t="shared" si="9"/>
        <v>应用服务器(接入1)-超聚变 2288HV5-性能型存储</v>
      </c>
      <c r="E85" s="183" t="s">
        <v>102</v>
      </c>
      <c r="F85" s="184" t="s">
        <v>951</v>
      </c>
      <c r="G85" s="191">
        <v>2100</v>
      </c>
      <c r="H85" s="183" t="s">
        <v>952</v>
      </c>
      <c r="I85" s="183" t="s">
        <v>895</v>
      </c>
      <c r="J85" s="183" t="s">
        <v>896</v>
      </c>
      <c r="K85" s="191">
        <v>2161</v>
      </c>
      <c r="L85" s="183" t="s">
        <v>953</v>
      </c>
      <c r="M85" s="183" t="s">
        <v>529</v>
      </c>
      <c r="N85" s="183" t="s">
        <v>530</v>
      </c>
      <c r="O85" s="42"/>
      <c r="P85" s="42"/>
      <c r="Q85" s="42" t="s">
        <v>531</v>
      </c>
      <c r="R85" s="42" t="s">
        <v>532</v>
      </c>
      <c r="S85" s="114" t="str">
        <f t="shared" si="7"/>
        <v>06</v>
      </c>
      <c r="T85" s="114" t="str">
        <f t="shared" si="5"/>
        <v>HH列09</v>
      </c>
      <c r="U85" s="114" t="str">
        <f t="shared" si="8"/>
        <v>02</v>
      </c>
      <c r="V85" s="114" t="str">
        <f t="shared" si="6"/>
        <v>101</v>
      </c>
      <c r="W85" s="47"/>
      <c r="X85" s="114" t="s">
        <v>938</v>
      </c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49"/>
      <c r="GX85" s="49"/>
      <c r="GY85" s="49"/>
      <c r="GZ85" s="49"/>
      <c r="HA85" s="49"/>
      <c r="HB85" s="49"/>
      <c r="HC85" s="49"/>
      <c r="HD85" s="49"/>
      <c r="HE85" s="49"/>
      <c r="HF85" s="49"/>
      <c r="HG85" s="49"/>
      <c r="HH85" s="49"/>
      <c r="HI85" s="49"/>
      <c r="HJ85" s="49"/>
      <c r="HK85" s="49"/>
      <c r="HL85" s="49"/>
      <c r="HM85" s="49"/>
      <c r="HN85" s="49"/>
      <c r="HO85" s="49"/>
      <c r="HP85" s="49"/>
      <c r="HQ85" s="49"/>
      <c r="HR85" s="49"/>
      <c r="HS85" s="49"/>
      <c r="HT85" s="49"/>
      <c r="HU85" s="49"/>
      <c r="HV85" s="49"/>
      <c r="HW85" s="49"/>
      <c r="HX85" s="49"/>
      <c r="HY85" s="49"/>
      <c r="HZ85" s="49"/>
      <c r="IA85" s="49"/>
      <c r="IB85" s="49"/>
      <c r="IC85" s="49"/>
      <c r="ID85" s="49"/>
      <c r="IE85" s="49"/>
      <c r="IF85" s="49"/>
      <c r="IG85" s="49"/>
      <c r="IH85" s="49"/>
      <c r="II85" s="49"/>
      <c r="IJ85" s="49"/>
      <c r="IK85" s="49"/>
      <c r="IL85" s="49"/>
      <c r="IM85" s="49"/>
      <c r="IN85" s="49"/>
    </row>
    <row r="86" spans="1:248" s="8" customFormat="1" ht="18" customHeight="1">
      <c r="A86" s="42">
        <v>85</v>
      </c>
      <c r="B86" s="181" t="s">
        <v>954</v>
      </c>
      <c r="C86" s="180" t="s">
        <v>955</v>
      </c>
      <c r="D86" s="43" t="str">
        <f t="shared" si="9"/>
        <v>应用服务器(接入1)-超聚变 2288HV5-云存储</v>
      </c>
      <c r="E86" s="183" t="s">
        <v>102</v>
      </c>
      <c r="F86" s="184" t="s">
        <v>956</v>
      </c>
      <c r="G86" s="191">
        <v>2100</v>
      </c>
      <c r="H86" s="183" t="s">
        <v>957</v>
      </c>
      <c r="I86" s="183" t="s">
        <v>895</v>
      </c>
      <c r="J86" s="183" t="s">
        <v>896</v>
      </c>
      <c r="K86" s="191">
        <v>2161</v>
      </c>
      <c r="L86" s="183" t="s">
        <v>958</v>
      </c>
      <c r="M86" s="183" t="s">
        <v>529</v>
      </c>
      <c r="N86" s="183" t="s">
        <v>530</v>
      </c>
      <c r="O86" s="42"/>
      <c r="P86" s="42"/>
      <c r="Q86" s="42" t="s">
        <v>531</v>
      </c>
      <c r="R86" s="42" t="s">
        <v>532</v>
      </c>
      <c r="S86" s="114" t="str">
        <f t="shared" si="7"/>
        <v>28</v>
      </c>
      <c r="T86" s="114" t="str">
        <f t="shared" si="5"/>
        <v>HH列08</v>
      </c>
      <c r="U86" s="114" t="str">
        <f t="shared" si="8"/>
        <v>02</v>
      </c>
      <c r="V86" s="114" t="str">
        <f t="shared" si="6"/>
        <v>101</v>
      </c>
      <c r="W86" s="47"/>
      <c r="X86" s="114" t="s">
        <v>959</v>
      </c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49"/>
      <c r="GX86" s="49"/>
      <c r="GY86" s="49"/>
      <c r="GZ86" s="49"/>
      <c r="HA86" s="49"/>
      <c r="HB86" s="49"/>
      <c r="HC86" s="49"/>
      <c r="HD86" s="49"/>
      <c r="HE86" s="49"/>
      <c r="HF86" s="49"/>
      <c r="HG86" s="49"/>
      <c r="HH86" s="49"/>
      <c r="HI86" s="49"/>
      <c r="HJ86" s="49"/>
      <c r="HK86" s="49"/>
      <c r="HL86" s="49"/>
      <c r="HM86" s="49"/>
      <c r="HN86" s="49"/>
      <c r="HO86" s="49"/>
      <c r="HP86" s="49"/>
      <c r="HQ86" s="49"/>
      <c r="HR86" s="49"/>
      <c r="HS86" s="49"/>
      <c r="HT86" s="49"/>
      <c r="HU86" s="49"/>
      <c r="HV86" s="49"/>
      <c r="HW86" s="49"/>
      <c r="HX86" s="49"/>
      <c r="HY86" s="49"/>
      <c r="HZ86" s="49"/>
      <c r="IA86" s="49"/>
      <c r="IB86" s="49"/>
      <c r="IC86" s="49"/>
      <c r="ID86" s="49"/>
      <c r="IE86" s="49"/>
      <c r="IF86" s="49"/>
      <c r="IG86" s="49"/>
      <c r="IH86" s="49"/>
      <c r="II86" s="49"/>
      <c r="IJ86" s="49"/>
      <c r="IK86" s="49"/>
      <c r="IL86" s="49"/>
      <c r="IM86" s="49"/>
      <c r="IN86" s="49"/>
    </row>
    <row r="87" spans="1:248" s="8" customFormat="1" ht="18" customHeight="1">
      <c r="A87" s="42">
        <v>86</v>
      </c>
      <c r="B87" s="181" t="s">
        <v>960</v>
      </c>
      <c r="C87" s="180" t="s">
        <v>961</v>
      </c>
      <c r="D87" s="43" t="str">
        <f t="shared" si="9"/>
        <v>应用服务器(接入1)-超聚变 2288HV5-云存储</v>
      </c>
      <c r="E87" s="183" t="s">
        <v>102</v>
      </c>
      <c r="F87" s="184" t="s">
        <v>962</v>
      </c>
      <c r="G87" s="191">
        <v>2100</v>
      </c>
      <c r="H87" s="183" t="s">
        <v>963</v>
      </c>
      <c r="I87" s="183" t="s">
        <v>895</v>
      </c>
      <c r="J87" s="183" t="s">
        <v>896</v>
      </c>
      <c r="K87" s="191">
        <v>2161</v>
      </c>
      <c r="L87" s="183" t="s">
        <v>964</v>
      </c>
      <c r="M87" s="183" t="s">
        <v>529</v>
      </c>
      <c r="N87" s="183" t="s">
        <v>530</v>
      </c>
      <c r="O87" s="42"/>
      <c r="P87" s="42"/>
      <c r="Q87" s="42" t="s">
        <v>531</v>
      </c>
      <c r="R87" s="42" t="s">
        <v>532</v>
      </c>
      <c r="S87" s="114" t="str">
        <f t="shared" si="7"/>
        <v>18</v>
      </c>
      <c r="T87" s="114" t="str">
        <f t="shared" si="5"/>
        <v>HH列09</v>
      </c>
      <c r="U87" s="114" t="str">
        <f t="shared" si="8"/>
        <v>02</v>
      </c>
      <c r="V87" s="114" t="str">
        <f t="shared" si="6"/>
        <v>101</v>
      </c>
      <c r="W87" s="47"/>
      <c r="X87" s="114" t="s">
        <v>959</v>
      </c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49"/>
      <c r="GX87" s="49"/>
      <c r="GY87" s="49"/>
      <c r="GZ87" s="49"/>
      <c r="HA87" s="49"/>
      <c r="HB87" s="49"/>
      <c r="HC87" s="49"/>
      <c r="HD87" s="49"/>
      <c r="HE87" s="49"/>
      <c r="HF87" s="49"/>
      <c r="HG87" s="49"/>
      <c r="HH87" s="49"/>
      <c r="HI87" s="49"/>
      <c r="HJ87" s="49"/>
      <c r="HK87" s="49"/>
      <c r="HL87" s="49"/>
      <c r="HM87" s="49"/>
      <c r="HN87" s="49"/>
      <c r="HO87" s="49"/>
      <c r="HP87" s="49"/>
      <c r="HQ87" s="49"/>
      <c r="HR87" s="49"/>
      <c r="HS87" s="49"/>
      <c r="HT87" s="49"/>
      <c r="HU87" s="49"/>
      <c r="HV87" s="49"/>
      <c r="HW87" s="49"/>
      <c r="HX87" s="49"/>
      <c r="HY87" s="49"/>
      <c r="HZ87" s="49"/>
      <c r="IA87" s="49"/>
      <c r="IB87" s="49"/>
      <c r="IC87" s="49"/>
      <c r="ID87" s="49"/>
      <c r="IE87" s="49"/>
      <c r="IF87" s="49"/>
      <c r="IG87" s="49"/>
      <c r="IH87" s="49"/>
      <c r="II87" s="49"/>
      <c r="IJ87" s="49"/>
      <c r="IK87" s="49"/>
      <c r="IL87" s="49"/>
      <c r="IM87" s="49"/>
      <c r="IN87" s="49"/>
    </row>
    <row r="88" spans="1:248" s="8" customFormat="1" ht="18" customHeight="1">
      <c r="A88" s="42">
        <v>87</v>
      </c>
      <c r="B88" s="181" t="s">
        <v>965</v>
      </c>
      <c r="C88" s="180" t="s">
        <v>966</v>
      </c>
      <c r="D88" s="43" t="str">
        <f t="shared" si="9"/>
        <v>应用服务器(接入1)-超聚变 2288HV5-云存储</v>
      </c>
      <c r="E88" s="183" t="s">
        <v>102</v>
      </c>
      <c r="F88" s="184" t="s">
        <v>967</v>
      </c>
      <c r="G88" s="191">
        <v>2100</v>
      </c>
      <c r="H88" s="183" t="s">
        <v>968</v>
      </c>
      <c r="I88" s="183" t="s">
        <v>895</v>
      </c>
      <c r="J88" s="183" t="s">
        <v>896</v>
      </c>
      <c r="K88" s="191">
        <v>2161</v>
      </c>
      <c r="L88" s="183" t="s">
        <v>969</v>
      </c>
      <c r="M88" s="183" t="s">
        <v>529</v>
      </c>
      <c r="N88" s="183" t="s">
        <v>530</v>
      </c>
      <c r="O88" s="42"/>
      <c r="P88" s="42"/>
      <c r="Q88" s="42" t="s">
        <v>531</v>
      </c>
      <c r="R88" s="42" t="s">
        <v>532</v>
      </c>
      <c r="S88" s="114" t="str">
        <f t="shared" si="7"/>
        <v>21</v>
      </c>
      <c r="T88" s="114" t="str">
        <f t="shared" si="5"/>
        <v>HH列09</v>
      </c>
      <c r="U88" s="114" t="str">
        <f t="shared" si="8"/>
        <v>02</v>
      </c>
      <c r="V88" s="114" t="str">
        <f t="shared" si="6"/>
        <v>101</v>
      </c>
      <c r="W88" s="47"/>
      <c r="X88" s="114" t="s">
        <v>959</v>
      </c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49"/>
      <c r="GX88" s="49"/>
      <c r="GY88" s="49"/>
      <c r="GZ88" s="49"/>
      <c r="HA88" s="49"/>
      <c r="HB88" s="49"/>
      <c r="HC88" s="49"/>
      <c r="HD88" s="49"/>
      <c r="HE88" s="49"/>
      <c r="HF88" s="49"/>
      <c r="HG88" s="49"/>
      <c r="HH88" s="49"/>
      <c r="HI88" s="49"/>
      <c r="HJ88" s="49"/>
      <c r="HK88" s="49"/>
      <c r="HL88" s="49"/>
      <c r="HM88" s="49"/>
      <c r="HN88" s="49"/>
      <c r="HO88" s="49"/>
      <c r="HP88" s="49"/>
      <c r="HQ88" s="49"/>
      <c r="HR88" s="49"/>
      <c r="HS88" s="49"/>
      <c r="HT88" s="49"/>
      <c r="HU88" s="49"/>
      <c r="HV88" s="49"/>
      <c r="HW88" s="49"/>
      <c r="HX88" s="49"/>
      <c r="HY88" s="49"/>
      <c r="HZ88" s="49"/>
      <c r="IA88" s="49"/>
      <c r="IB88" s="49"/>
      <c r="IC88" s="49"/>
      <c r="ID88" s="49"/>
      <c r="IE88" s="49"/>
      <c r="IF88" s="49"/>
      <c r="IG88" s="49"/>
      <c r="IH88" s="49"/>
      <c r="II88" s="49"/>
      <c r="IJ88" s="49"/>
      <c r="IK88" s="49"/>
      <c r="IL88" s="49"/>
      <c r="IM88" s="49"/>
      <c r="IN88" s="49"/>
    </row>
    <row r="89" spans="1:248" s="8" customFormat="1" ht="18" customHeight="1">
      <c r="A89" s="42">
        <v>88</v>
      </c>
      <c r="B89" s="181" t="s">
        <v>970</v>
      </c>
      <c r="C89" s="180" t="s">
        <v>971</v>
      </c>
      <c r="D89" s="43" t="str">
        <f t="shared" si="9"/>
        <v>应用服务器(接入1)-超聚变 2288HV5-云存储</v>
      </c>
      <c r="E89" s="183" t="s">
        <v>102</v>
      </c>
      <c r="F89" s="184" t="s">
        <v>972</v>
      </c>
      <c r="G89" s="191">
        <v>2100</v>
      </c>
      <c r="H89" s="183" t="s">
        <v>973</v>
      </c>
      <c r="I89" s="183" t="s">
        <v>895</v>
      </c>
      <c r="J89" s="183" t="s">
        <v>896</v>
      </c>
      <c r="K89" s="191">
        <v>2161</v>
      </c>
      <c r="L89" s="183" t="s">
        <v>974</v>
      </c>
      <c r="M89" s="183" t="s">
        <v>529</v>
      </c>
      <c r="N89" s="183" t="s">
        <v>530</v>
      </c>
      <c r="O89" s="42"/>
      <c r="P89" s="42"/>
      <c r="Q89" s="42" t="s">
        <v>531</v>
      </c>
      <c r="R89" s="42" t="s">
        <v>532</v>
      </c>
      <c r="S89" s="114" t="str">
        <f t="shared" si="7"/>
        <v>03</v>
      </c>
      <c r="T89" s="114" t="str">
        <f t="shared" si="5"/>
        <v>HH列10</v>
      </c>
      <c r="U89" s="114" t="str">
        <f t="shared" si="8"/>
        <v>02</v>
      </c>
      <c r="V89" s="114" t="str">
        <f t="shared" si="6"/>
        <v>101</v>
      </c>
      <c r="W89" s="47"/>
      <c r="X89" s="114" t="s">
        <v>959</v>
      </c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49"/>
      <c r="GX89" s="49"/>
      <c r="GY89" s="49"/>
      <c r="GZ89" s="49"/>
      <c r="HA89" s="49"/>
      <c r="HB89" s="49"/>
      <c r="HC89" s="49"/>
      <c r="HD89" s="49"/>
      <c r="HE89" s="49"/>
      <c r="HF89" s="49"/>
      <c r="HG89" s="49"/>
      <c r="HH89" s="49"/>
      <c r="HI89" s="49"/>
      <c r="HJ89" s="49"/>
      <c r="HK89" s="49"/>
      <c r="HL89" s="49"/>
      <c r="HM89" s="49"/>
      <c r="HN89" s="49"/>
      <c r="HO89" s="49"/>
      <c r="HP89" s="49"/>
      <c r="HQ89" s="49"/>
      <c r="HR89" s="49"/>
      <c r="HS89" s="49"/>
      <c r="HT89" s="49"/>
      <c r="HU89" s="49"/>
      <c r="HV89" s="49"/>
      <c r="HW89" s="49"/>
      <c r="HX89" s="49"/>
      <c r="HY89" s="49"/>
      <c r="HZ89" s="49"/>
      <c r="IA89" s="49"/>
      <c r="IB89" s="49"/>
      <c r="IC89" s="49"/>
      <c r="ID89" s="49"/>
      <c r="IE89" s="49"/>
      <c r="IF89" s="49"/>
      <c r="IG89" s="49"/>
      <c r="IH89" s="49"/>
      <c r="II89" s="49"/>
      <c r="IJ89" s="49"/>
      <c r="IK89" s="49"/>
      <c r="IL89" s="49"/>
      <c r="IM89" s="49"/>
      <c r="IN89" s="49"/>
    </row>
    <row r="90" spans="1:248" s="8" customFormat="1" ht="18" customHeight="1">
      <c r="A90" s="42">
        <v>89</v>
      </c>
      <c r="B90" s="181" t="s">
        <v>975</v>
      </c>
      <c r="C90" s="180" t="s">
        <v>976</v>
      </c>
      <c r="D90" s="43" t="str">
        <f t="shared" si="9"/>
        <v>应用服务器(接入2)-超聚变 2288HV5-云存储</v>
      </c>
      <c r="E90" s="183" t="s">
        <v>102</v>
      </c>
      <c r="F90" s="184" t="s">
        <v>977</v>
      </c>
      <c r="G90" s="191">
        <v>2100</v>
      </c>
      <c r="H90" s="183" t="s">
        <v>978</v>
      </c>
      <c r="I90" s="183" t="s">
        <v>895</v>
      </c>
      <c r="J90" s="183" t="s">
        <v>896</v>
      </c>
      <c r="K90" s="191">
        <v>2161</v>
      </c>
      <c r="L90" s="183" t="s">
        <v>979</v>
      </c>
      <c r="M90" s="183" t="s">
        <v>529</v>
      </c>
      <c r="N90" s="183" t="s">
        <v>530</v>
      </c>
      <c r="O90" s="42"/>
      <c r="P90" s="42"/>
      <c r="Q90" s="42" t="s">
        <v>531</v>
      </c>
      <c r="R90" s="42" t="s">
        <v>532</v>
      </c>
      <c r="S90" s="114" t="str">
        <f t="shared" si="7"/>
        <v>31</v>
      </c>
      <c r="T90" s="114" t="str">
        <f t="shared" si="5"/>
        <v>HH列08</v>
      </c>
      <c r="U90" s="114" t="str">
        <f t="shared" si="8"/>
        <v>02</v>
      </c>
      <c r="V90" s="114" t="str">
        <f t="shared" si="6"/>
        <v>101</v>
      </c>
      <c r="W90" s="47"/>
      <c r="X90" s="114" t="s">
        <v>159</v>
      </c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49"/>
      <c r="GX90" s="49"/>
      <c r="GY90" s="49"/>
      <c r="GZ90" s="49"/>
      <c r="HA90" s="49"/>
      <c r="HB90" s="49"/>
      <c r="HC90" s="49"/>
      <c r="HD90" s="49"/>
      <c r="HE90" s="49"/>
      <c r="HF90" s="49"/>
      <c r="HG90" s="49"/>
      <c r="HH90" s="49"/>
      <c r="HI90" s="49"/>
      <c r="HJ90" s="49"/>
      <c r="HK90" s="49"/>
      <c r="HL90" s="49"/>
      <c r="HM90" s="49"/>
      <c r="HN90" s="49"/>
      <c r="HO90" s="49"/>
      <c r="HP90" s="49"/>
      <c r="HQ90" s="49"/>
      <c r="HR90" s="49"/>
      <c r="HS90" s="49"/>
      <c r="HT90" s="49"/>
      <c r="HU90" s="49"/>
      <c r="HV90" s="49"/>
      <c r="HW90" s="49"/>
      <c r="HX90" s="49"/>
      <c r="HY90" s="49"/>
      <c r="HZ90" s="49"/>
      <c r="IA90" s="49"/>
      <c r="IB90" s="49"/>
      <c r="IC90" s="49"/>
      <c r="ID90" s="49"/>
      <c r="IE90" s="49"/>
      <c r="IF90" s="49"/>
      <c r="IG90" s="49"/>
      <c r="IH90" s="49"/>
      <c r="II90" s="49"/>
      <c r="IJ90" s="49"/>
      <c r="IK90" s="49"/>
      <c r="IL90" s="49"/>
      <c r="IM90" s="49"/>
      <c r="IN90" s="49"/>
    </row>
    <row r="91" spans="1:248" s="8" customFormat="1" ht="18" customHeight="1">
      <c r="A91" s="42">
        <v>90</v>
      </c>
      <c r="B91" s="181" t="s">
        <v>980</v>
      </c>
      <c r="C91" s="180" t="s">
        <v>981</v>
      </c>
      <c r="D91" s="43" t="str">
        <f t="shared" si="9"/>
        <v>应用服务器(接入2)-超聚变 2288HV5-云存储</v>
      </c>
      <c r="E91" s="183" t="s">
        <v>102</v>
      </c>
      <c r="F91" s="185" t="s">
        <v>982</v>
      </c>
      <c r="G91" s="191">
        <v>2100</v>
      </c>
      <c r="H91" s="183" t="s">
        <v>983</v>
      </c>
      <c r="I91" s="183" t="s">
        <v>895</v>
      </c>
      <c r="J91" s="183" t="s">
        <v>896</v>
      </c>
      <c r="K91" s="191">
        <v>2161</v>
      </c>
      <c r="L91" s="183" t="s">
        <v>984</v>
      </c>
      <c r="M91" s="183" t="s">
        <v>529</v>
      </c>
      <c r="N91" s="183" t="s">
        <v>530</v>
      </c>
      <c r="O91" s="42"/>
      <c r="P91" s="42"/>
      <c r="Q91" s="42" t="s">
        <v>531</v>
      </c>
      <c r="R91" s="42" t="s">
        <v>532</v>
      </c>
      <c r="S91" s="114" t="str">
        <f t="shared" si="7"/>
        <v>24</v>
      </c>
      <c r="T91" s="114" t="str">
        <f t="shared" si="5"/>
        <v>HH列09</v>
      </c>
      <c r="U91" s="114" t="str">
        <f t="shared" si="8"/>
        <v>02</v>
      </c>
      <c r="V91" s="114" t="str">
        <f t="shared" si="6"/>
        <v>101</v>
      </c>
      <c r="W91" s="47"/>
      <c r="X91" s="114" t="s">
        <v>159</v>
      </c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49"/>
      <c r="GX91" s="49"/>
      <c r="GY91" s="49"/>
      <c r="GZ91" s="49"/>
      <c r="HA91" s="49"/>
      <c r="HB91" s="49"/>
      <c r="HC91" s="49"/>
      <c r="HD91" s="49"/>
      <c r="HE91" s="49"/>
      <c r="HF91" s="49"/>
      <c r="HG91" s="49"/>
      <c r="HH91" s="49"/>
      <c r="HI91" s="49"/>
      <c r="HJ91" s="49"/>
      <c r="HK91" s="49"/>
      <c r="HL91" s="49"/>
      <c r="HM91" s="49"/>
      <c r="HN91" s="49"/>
      <c r="HO91" s="49"/>
      <c r="HP91" s="49"/>
      <c r="HQ91" s="49"/>
      <c r="HR91" s="49"/>
      <c r="HS91" s="49"/>
      <c r="HT91" s="49"/>
      <c r="HU91" s="49"/>
      <c r="HV91" s="49"/>
      <c r="HW91" s="49"/>
      <c r="HX91" s="49"/>
      <c r="HY91" s="49"/>
      <c r="HZ91" s="49"/>
      <c r="IA91" s="49"/>
      <c r="IB91" s="49"/>
      <c r="IC91" s="49"/>
      <c r="ID91" s="49"/>
      <c r="IE91" s="49"/>
      <c r="IF91" s="49"/>
      <c r="IG91" s="49"/>
      <c r="IH91" s="49"/>
      <c r="II91" s="49"/>
      <c r="IJ91" s="49"/>
      <c r="IK91" s="49"/>
      <c r="IL91" s="49"/>
      <c r="IM91" s="49"/>
      <c r="IN91" s="49"/>
    </row>
    <row r="92" spans="1:248" s="8" customFormat="1" ht="18" customHeight="1">
      <c r="A92" s="42">
        <v>91</v>
      </c>
      <c r="B92" s="181" t="s">
        <v>985</v>
      </c>
      <c r="C92" s="180" t="s">
        <v>986</v>
      </c>
      <c r="D92" s="43" t="str">
        <f t="shared" ref="D92:D95" si="10">IF(LEN(B92)-LEN(SUBSTITUTE(B92,"-",""))&lt;&gt;1,MID(B92,1,FIND("$",SUBSTITUTE(B92,"-","$",LEN(B92)-LEN(SUBSTITUTE(B92,"-",""))),1)-1),MID(B92,1,FIND("-",B92,1)-1))&amp;"-"&amp;E92&amp;IF(X92="","","-"&amp;X92)</f>
        <v>高性能型存储-FitServer R2200 V5-宿主机及AI</v>
      </c>
      <c r="E92" s="183" t="s">
        <v>987</v>
      </c>
      <c r="F92" s="184" t="s">
        <v>988</v>
      </c>
      <c r="G92" s="191">
        <v>2120</v>
      </c>
      <c r="H92" s="183" t="s">
        <v>989</v>
      </c>
      <c r="I92" s="183" t="s">
        <v>322</v>
      </c>
      <c r="J92" s="183" t="s">
        <v>990</v>
      </c>
      <c r="K92" s="191">
        <v>2161</v>
      </c>
      <c r="L92" s="183" t="s">
        <v>991</v>
      </c>
      <c r="M92" s="183" t="s">
        <v>529</v>
      </c>
      <c r="N92" s="183" t="s">
        <v>530</v>
      </c>
      <c r="O92" s="42"/>
      <c r="P92" s="42"/>
      <c r="Q92" s="42" t="s">
        <v>531</v>
      </c>
      <c r="R92" s="42" t="s">
        <v>532</v>
      </c>
      <c r="S92" s="114" t="str">
        <f t="shared" si="7"/>
        <v>15</v>
      </c>
      <c r="T92" s="114" t="str">
        <f t="shared" si="5"/>
        <v>HH列09</v>
      </c>
      <c r="U92" s="114" t="str">
        <f t="shared" si="8"/>
        <v>02</v>
      </c>
      <c r="V92" s="114" t="str">
        <f t="shared" si="6"/>
        <v>101</v>
      </c>
      <c r="W92" s="47"/>
      <c r="X92" s="89" t="s">
        <v>124</v>
      </c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49"/>
      <c r="GX92" s="49"/>
      <c r="GY92" s="49"/>
      <c r="GZ92" s="49"/>
      <c r="HA92" s="49"/>
      <c r="HB92" s="49"/>
      <c r="HC92" s="49"/>
      <c r="HD92" s="49"/>
      <c r="HE92" s="49"/>
      <c r="HF92" s="49"/>
      <c r="HG92" s="49"/>
      <c r="HH92" s="49"/>
      <c r="HI92" s="49"/>
      <c r="HJ92" s="49"/>
      <c r="HK92" s="49"/>
      <c r="HL92" s="49"/>
      <c r="HM92" s="49"/>
      <c r="HN92" s="49"/>
      <c r="HO92" s="49"/>
      <c r="HP92" s="49"/>
      <c r="HQ92" s="49"/>
      <c r="HR92" s="49"/>
      <c r="HS92" s="49"/>
      <c r="HT92" s="49"/>
      <c r="HU92" s="49"/>
      <c r="HV92" s="49"/>
      <c r="HW92" s="49"/>
      <c r="HX92" s="49"/>
      <c r="HY92" s="49"/>
      <c r="HZ92" s="49"/>
      <c r="IA92" s="49"/>
      <c r="IB92" s="49"/>
      <c r="IC92" s="49"/>
      <c r="ID92" s="49"/>
      <c r="IE92" s="49"/>
      <c r="IF92" s="49"/>
      <c r="IG92" s="49"/>
      <c r="IH92" s="49"/>
      <c r="II92" s="49"/>
      <c r="IJ92" s="49"/>
      <c r="IK92" s="49"/>
      <c r="IL92" s="49"/>
      <c r="IM92" s="49"/>
      <c r="IN92" s="49"/>
    </row>
    <row r="93" spans="1:248" s="8" customFormat="1" ht="18" customHeight="1">
      <c r="A93" s="42">
        <v>92</v>
      </c>
      <c r="B93" s="181" t="s">
        <v>992</v>
      </c>
      <c r="C93" s="180" t="s">
        <v>993</v>
      </c>
      <c r="D93" s="43" t="str">
        <f t="shared" si="10"/>
        <v>高性能型存储-FitServer R2200 V5-宿主机及AI</v>
      </c>
      <c r="E93" s="183" t="s">
        <v>987</v>
      </c>
      <c r="F93" s="184" t="s">
        <v>994</v>
      </c>
      <c r="G93" s="191">
        <v>2120</v>
      </c>
      <c r="H93" s="183" t="s">
        <v>995</v>
      </c>
      <c r="I93" s="183" t="s">
        <v>322</v>
      </c>
      <c r="J93" s="183" t="s">
        <v>990</v>
      </c>
      <c r="K93" s="191">
        <v>2161</v>
      </c>
      <c r="L93" s="183" t="s">
        <v>996</v>
      </c>
      <c r="M93" s="183" t="s">
        <v>529</v>
      </c>
      <c r="N93" s="183" t="s">
        <v>530</v>
      </c>
      <c r="O93" s="42"/>
      <c r="P93" s="42"/>
      <c r="Q93" s="42" t="s">
        <v>531</v>
      </c>
      <c r="R93" s="42" t="s">
        <v>532</v>
      </c>
      <c r="S93" s="114" t="str">
        <f t="shared" si="7"/>
        <v>18</v>
      </c>
      <c r="T93" s="114" t="str">
        <f t="shared" si="5"/>
        <v>HH列09</v>
      </c>
      <c r="U93" s="114" t="str">
        <f t="shared" si="8"/>
        <v>02</v>
      </c>
      <c r="V93" s="114" t="str">
        <f t="shared" si="6"/>
        <v>101</v>
      </c>
      <c r="W93" s="47"/>
      <c r="X93" s="89" t="s">
        <v>124</v>
      </c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49"/>
      <c r="GX93" s="49"/>
      <c r="GY93" s="49"/>
      <c r="GZ93" s="49"/>
      <c r="HA93" s="49"/>
      <c r="HB93" s="49"/>
      <c r="HC93" s="49"/>
      <c r="HD93" s="49"/>
      <c r="HE93" s="49"/>
      <c r="HF93" s="49"/>
      <c r="HG93" s="49"/>
      <c r="HH93" s="49"/>
      <c r="HI93" s="49"/>
      <c r="HJ93" s="49"/>
      <c r="HK93" s="49"/>
      <c r="HL93" s="49"/>
      <c r="HM93" s="49"/>
      <c r="HN93" s="49"/>
      <c r="HO93" s="49"/>
      <c r="HP93" s="49"/>
      <c r="HQ93" s="49"/>
      <c r="HR93" s="49"/>
      <c r="HS93" s="49"/>
      <c r="HT93" s="49"/>
      <c r="HU93" s="49"/>
      <c r="HV93" s="49"/>
      <c r="HW93" s="49"/>
      <c r="HX93" s="49"/>
      <c r="HY93" s="49"/>
      <c r="HZ93" s="49"/>
      <c r="IA93" s="49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49"/>
    </row>
    <row r="94" spans="1:248" s="8" customFormat="1" ht="18" customHeight="1">
      <c r="A94" s="42">
        <v>93</v>
      </c>
      <c r="B94" s="181" t="s">
        <v>997</v>
      </c>
      <c r="C94" s="180" t="s">
        <v>998</v>
      </c>
      <c r="D94" s="43" t="str">
        <f t="shared" si="10"/>
        <v>高性能型存储-FitServer R2200 V5-宿主机及AI</v>
      </c>
      <c r="E94" s="183" t="s">
        <v>987</v>
      </c>
      <c r="F94" s="184" t="s">
        <v>999</v>
      </c>
      <c r="G94" s="191">
        <v>2120</v>
      </c>
      <c r="H94" s="183" t="s">
        <v>1000</v>
      </c>
      <c r="I94" s="183" t="s">
        <v>322</v>
      </c>
      <c r="J94" s="183" t="s">
        <v>990</v>
      </c>
      <c r="K94" s="191">
        <v>2161</v>
      </c>
      <c r="L94" s="183" t="s">
        <v>1001</v>
      </c>
      <c r="M94" s="183" t="s">
        <v>529</v>
      </c>
      <c r="N94" s="183" t="s">
        <v>530</v>
      </c>
      <c r="O94" s="42"/>
      <c r="P94" s="42"/>
      <c r="Q94" s="42" t="s">
        <v>531</v>
      </c>
      <c r="R94" s="42" t="s">
        <v>532</v>
      </c>
      <c r="S94" s="114" t="str">
        <f t="shared" si="7"/>
        <v>21</v>
      </c>
      <c r="T94" s="114" t="str">
        <f t="shared" si="5"/>
        <v>HH列09</v>
      </c>
      <c r="U94" s="114" t="str">
        <f t="shared" si="8"/>
        <v>02</v>
      </c>
      <c r="V94" s="114" t="str">
        <f t="shared" si="6"/>
        <v>101</v>
      </c>
      <c r="W94" s="47"/>
      <c r="X94" s="89" t="s">
        <v>124</v>
      </c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49"/>
      <c r="GX94" s="49"/>
      <c r="GY94" s="49"/>
      <c r="GZ94" s="49"/>
      <c r="HA94" s="49"/>
      <c r="HB94" s="49"/>
      <c r="HC94" s="49"/>
      <c r="HD94" s="49"/>
      <c r="HE94" s="49"/>
      <c r="HF94" s="49"/>
      <c r="HG94" s="49"/>
      <c r="HH94" s="49"/>
      <c r="HI94" s="49"/>
      <c r="HJ94" s="49"/>
      <c r="HK94" s="49"/>
      <c r="HL94" s="49"/>
      <c r="HM94" s="49"/>
      <c r="HN94" s="49"/>
      <c r="HO94" s="49"/>
      <c r="HP94" s="49"/>
      <c r="HQ94" s="49"/>
      <c r="HR94" s="49"/>
      <c r="HS94" s="49"/>
      <c r="HT94" s="49"/>
      <c r="HU94" s="49"/>
      <c r="HV94" s="49"/>
      <c r="HW94" s="49"/>
      <c r="HX94" s="49"/>
      <c r="HY94" s="49"/>
      <c r="HZ94" s="49"/>
      <c r="IA94" s="49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49"/>
    </row>
    <row r="95" spans="1:248" s="8" customFormat="1" ht="18" customHeight="1">
      <c r="A95" s="42">
        <v>94</v>
      </c>
      <c r="B95" s="181" t="s">
        <v>1002</v>
      </c>
      <c r="C95" s="180" t="s">
        <v>1003</v>
      </c>
      <c r="D95" s="43" t="str">
        <f t="shared" si="10"/>
        <v>高性能型存储-FitServer R2200 V5-宿主机及AI</v>
      </c>
      <c r="E95" s="183" t="s">
        <v>987</v>
      </c>
      <c r="F95" s="184" t="s">
        <v>1004</v>
      </c>
      <c r="G95" s="191">
        <v>2120</v>
      </c>
      <c r="H95" s="183" t="s">
        <v>1005</v>
      </c>
      <c r="I95" s="183" t="s">
        <v>322</v>
      </c>
      <c r="J95" s="183" t="s">
        <v>990</v>
      </c>
      <c r="K95" s="191">
        <v>2161</v>
      </c>
      <c r="L95" s="183" t="s">
        <v>1006</v>
      </c>
      <c r="M95" s="183" t="s">
        <v>529</v>
      </c>
      <c r="N95" s="183" t="s">
        <v>530</v>
      </c>
      <c r="O95" s="42"/>
      <c r="P95" s="42"/>
      <c r="Q95" s="42" t="s">
        <v>531</v>
      </c>
      <c r="R95" s="42" t="s">
        <v>532</v>
      </c>
      <c r="S95" s="114" t="str">
        <f t="shared" si="7"/>
        <v>24</v>
      </c>
      <c r="T95" s="114" t="str">
        <f t="shared" si="5"/>
        <v>HH列09</v>
      </c>
      <c r="U95" s="114" t="str">
        <f t="shared" si="8"/>
        <v>02</v>
      </c>
      <c r="V95" s="114" t="str">
        <f t="shared" si="6"/>
        <v>101</v>
      </c>
      <c r="W95" s="47"/>
      <c r="X95" s="89" t="s">
        <v>124</v>
      </c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49"/>
      <c r="GX95" s="49"/>
      <c r="GY95" s="49"/>
      <c r="GZ95" s="49"/>
      <c r="HA95" s="49"/>
      <c r="HB95" s="49"/>
      <c r="HC95" s="49"/>
      <c r="HD95" s="49"/>
      <c r="HE95" s="49"/>
      <c r="HF95" s="49"/>
      <c r="HG95" s="49"/>
      <c r="HH95" s="49"/>
      <c r="HI95" s="49"/>
      <c r="HJ95" s="49"/>
      <c r="HK95" s="49"/>
      <c r="HL95" s="49"/>
      <c r="HM95" s="49"/>
      <c r="HN95" s="49"/>
      <c r="HO95" s="49"/>
      <c r="HP95" s="49"/>
      <c r="HQ95" s="49"/>
      <c r="HR95" s="49"/>
      <c r="HS95" s="49"/>
      <c r="HT95" s="49"/>
      <c r="HU95" s="49"/>
      <c r="HV95" s="49"/>
      <c r="HW95" s="49"/>
      <c r="HX95" s="49"/>
      <c r="HY95" s="49"/>
      <c r="HZ95" s="49"/>
      <c r="IA95" s="49"/>
      <c r="IB95" s="49"/>
      <c r="IC95" s="49"/>
      <c r="ID95" s="49"/>
      <c r="IE95" s="49"/>
      <c r="IF95" s="49"/>
      <c r="IG95" s="49"/>
      <c r="IH95" s="49"/>
      <c r="II95" s="49"/>
      <c r="IJ95" s="49"/>
      <c r="IK95" s="49"/>
      <c r="IL95" s="49"/>
      <c r="IM95" s="49"/>
      <c r="IN95" s="49"/>
    </row>
    <row r="96" spans="1:248" s="8" customFormat="1" ht="18" customHeight="1">
      <c r="A96" s="42">
        <v>95</v>
      </c>
      <c r="B96" s="181" t="s">
        <v>1007</v>
      </c>
      <c r="C96" s="180" t="s">
        <v>1008</v>
      </c>
      <c r="D96" s="43" t="str">
        <f t="shared" ref="D96:D159" si="11">IF(LEN(B96)-LEN(SUBSTITUTE(B96,"-",""))&lt;&gt;1,MID(B96,1,FIND("$",SUBSTITUTE(B96,"-","$",LEN(B96)-LEN(SUBSTITUTE(B96,"-",""))),1)-1),MID(B96,1,FIND("-",B96,1)-1))&amp;"-"&amp;E96&amp;IF(X96="","","-"&amp;X96)</f>
        <v>应用服务器(服务2)-超聚变 2288HV5-存储</v>
      </c>
      <c r="E96" s="183" t="s">
        <v>102</v>
      </c>
      <c r="F96" s="184" t="s">
        <v>1009</v>
      </c>
      <c r="G96" s="191">
        <v>2120</v>
      </c>
      <c r="H96" s="183" t="s">
        <v>1010</v>
      </c>
      <c r="I96" s="183" t="s">
        <v>322</v>
      </c>
      <c r="J96" s="183" t="s">
        <v>990</v>
      </c>
      <c r="K96" s="191">
        <v>2161</v>
      </c>
      <c r="L96" s="183" t="s">
        <v>1011</v>
      </c>
      <c r="M96" s="183" t="s">
        <v>529</v>
      </c>
      <c r="N96" s="183" t="s">
        <v>530</v>
      </c>
      <c r="O96" s="42"/>
      <c r="P96" s="42"/>
      <c r="Q96" s="42" t="s">
        <v>531</v>
      </c>
      <c r="R96" s="42" t="s">
        <v>532</v>
      </c>
      <c r="S96" s="114" t="str">
        <f t="shared" si="7"/>
        <v>24</v>
      </c>
      <c r="T96" s="114" t="str">
        <f t="shared" si="5"/>
        <v>HH列02</v>
      </c>
      <c r="U96" s="114" t="str">
        <f t="shared" si="8"/>
        <v>02</v>
      </c>
      <c r="V96" s="114" t="str">
        <f t="shared" si="6"/>
        <v>101</v>
      </c>
      <c r="W96" s="47"/>
      <c r="X96" s="114" t="s">
        <v>533</v>
      </c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49"/>
      <c r="GX96" s="49"/>
      <c r="GY96" s="49"/>
      <c r="GZ96" s="49"/>
      <c r="HA96" s="49"/>
      <c r="HB96" s="49"/>
      <c r="HC96" s="49"/>
      <c r="HD96" s="49"/>
      <c r="HE96" s="49"/>
      <c r="HF96" s="49"/>
      <c r="HG96" s="49"/>
      <c r="HH96" s="49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</row>
    <row r="97" spans="1:248" s="8" customFormat="1" ht="18" customHeight="1">
      <c r="A97" s="42">
        <v>96</v>
      </c>
      <c r="B97" s="181" t="s">
        <v>1012</v>
      </c>
      <c r="C97" s="180" t="s">
        <v>1013</v>
      </c>
      <c r="D97" s="43" t="str">
        <f t="shared" si="11"/>
        <v>应用服务器(服务2)-超聚变 2288HV5-存储</v>
      </c>
      <c r="E97" s="183" t="s">
        <v>102</v>
      </c>
      <c r="F97" s="184" t="s">
        <v>1014</v>
      </c>
      <c r="G97" s="191">
        <v>2120</v>
      </c>
      <c r="H97" s="183" t="s">
        <v>1015</v>
      </c>
      <c r="I97" s="183" t="s">
        <v>322</v>
      </c>
      <c r="J97" s="183" t="s">
        <v>990</v>
      </c>
      <c r="K97" s="191">
        <v>2161</v>
      </c>
      <c r="L97" s="183" t="s">
        <v>1016</v>
      </c>
      <c r="M97" s="183" t="s">
        <v>529</v>
      </c>
      <c r="N97" s="183" t="s">
        <v>530</v>
      </c>
      <c r="O97" s="42"/>
      <c r="P97" s="42"/>
      <c r="Q97" s="42" t="s">
        <v>531</v>
      </c>
      <c r="R97" s="42" t="s">
        <v>532</v>
      </c>
      <c r="S97" s="114" t="str">
        <f t="shared" si="7"/>
        <v>24</v>
      </c>
      <c r="T97" s="114" t="str">
        <f t="shared" si="5"/>
        <v>HH列03</v>
      </c>
      <c r="U97" s="114" t="str">
        <f t="shared" si="8"/>
        <v>02</v>
      </c>
      <c r="V97" s="114" t="str">
        <f t="shared" si="6"/>
        <v>101</v>
      </c>
      <c r="W97" s="47"/>
      <c r="X97" s="114" t="s">
        <v>533</v>
      </c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49"/>
      <c r="GX97" s="49"/>
      <c r="GY97" s="49"/>
      <c r="GZ97" s="49"/>
      <c r="HA97" s="49"/>
      <c r="HB97" s="49"/>
      <c r="HC97" s="49"/>
      <c r="HD97" s="49"/>
      <c r="HE97" s="49"/>
      <c r="HF97" s="49"/>
      <c r="HG97" s="49"/>
      <c r="HH97" s="49"/>
      <c r="HI97" s="49"/>
      <c r="HJ97" s="49"/>
      <c r="HK97" s="49"/>
      <c r="HL97" s="49"/>
      <c r="HM97" s="49"/>
      <c r="HN97" s="49"/>
      <c r="HO97" s="49"/>
      <c r="HP97" s="49"/>
      <c r="HQ97" s="49"/>
      <c r="HR97" s="49"/>
      <c r="HS97" s="49"/>
      <c r="HT97" s="49"/>
      <c r="HU97" s="49"/>
      <c r="HV97" s="49"/>
      <c r="HW97" s="49"/>
      <c r="HX97" s="49"/>
      <c r="HY97" s="49"/>
      <c r="HZ97" s="49"/>
      <c r="IA97" s="49"/>
      <c r="IB97" s="49"/>
      <c r="IC97" s="49"/>
      <c r="ID97" s="49"/>
      <c r="IE97" s="49"/>
      <c r="IF97" s="49"/>
      <c r="IG97" s="49"/>
      <c r="IH97" s="49"/>
      <c r="II97" s="49"/>
      <c r="IJ97" s="49"/>
      <c r="IK97" s="49"/>
      <c r="IL97" s="49"/>
      <c r="IM97" s="49"/>
      <c r="IN97" s="49"/>
    </row>
    <row r="98" spans="1:248" s="8" customFormat="1" ht="18" customHeight="1">
      <c r="A98" s="42">
        <v>97</v>
      </c>
      <c r="B98" s="181" t="s">
        <v>1017</v>
      </c>
      <c r="C98" s="180" t="s">
        <v>1018</v>
      </c>
      <c r="D98" s="43" t="str">
        <f t="shared" si="11"/>
        <v>应用服务器(服务2)-超聚变 2288HV5-存储</v>
      </c>
      <c r="E98" s="183" t="s">
        <v>102</v>
      </c>
      <c r="F98" s="184" t="s">
        <v>1019</v>
      </c>
      <c r="G98" s="191">
        <v>2120</v>
      </c>
      <c r="H98" s="183" t="s">
        <v>1020</v>
      </c>
      <c r="I98" s="183" t="s">
        <v>322</v>
      </c>
      <c r="J98" s="183" t="s">
        <v>990</v>
      </c>
      <c r="K98" s="191">
        <v>2161</v>
      </c>
      <c r="L98" s="183" t="s">
        <v>1021</v>
      </c>
      <c r="M98" s="183" t="s">
        <v>529</v>
      </c>
      <c r="N98" s="183" t="s">
        <v>530</v>
      </c>
      <c r="O98" s="42"/>
      <c r="P98" s="42"/>
      <c r="Q98" s="42" t="s">
        <v>531</v>
      </c>
      <c r="R98" s="42" t="s">
        <v>532</v>
      </c>
      <c r="S98" s="114" t="str">
        <f t="shared" ref="S98:S145" si="12">RIGHT(C98,2)</f>
        <v>27</v>
      </c>
      <c r="T98" s="114" t="str">
        <f>IF(RIGHT(MID(C98,FIND("$",SUBSTITUTE(C98,"-","$",2))+1,4),1)="-",MID(C98,FIND("$",SUBSTITUTE(C98,"-","$",2))+1,3),IF(RIGHT(MID(C98,FIND("$",SUBSTITUTE(C98,"-","$",2))+1,2),1)="-",IF(ISNUMBER(--MID(C98,FIND("$",SUBSTITUTE(C98,"-","$",2))+1,1)),"0"&amp;MID(C98,FIND("$",SUBSTITUTE(C98,"-","$",2))+1,1),MID(C98,FIND("$",SUBSTITUTE(C98,"-","$",2))+1,1)),MID(C98,FIND("$",SUBSTITUTE(C98,"-","$",2))+1,2))&amp;"列"&amp;MID(C98,FIND("$",SUBSTITUTE(C98,"-","$",3))+1,2))</f>
        <v>HH列04</v>
      </c>
      <c r="U98" s="114" t="str">
        <f t="shared" ref="U98:U145" si="13">MID(C98,FIND("$",SUBSTITUTE(C98,"-","$",_xlfn.IFS(LEN(C98)-LEN(SUBSTITUTE(C98,"-",""))=7,7,LEN(C98)-LEN(SUBSTITUTE(C98,"-",""))=6,6,LEN(C98)-LEN(SUBSTITUTE(C98,"-",""))=5,5)))+1,2)</f>
        <v>02</v>
      </c>
      <c r="V98" s="114" t="str">
        <f>MID(C98,FIND("$",SUBSTITUTE(C98,"-","$",1))+1,FIND("$",SUBSTITUTE(C98,"-","$",1))-2)</f>
        <v>101</v>
      </c>
      <c r="W98" s="47"/>
      <c r="X98" s="114" t="s">
        <v>533</v>
      </c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49"/>
      <c r="GX98" s="49"/>
      <c r="GY98" s="49"/>
      <c r="GZ98" s="49"/>
      <c r="HA98" s="49"/>
      <c r="HB98" s="49"/>
      <c r="HC98" s="49"/>
      <c r="HD98" s="49"/>
      <c r="HE98" s="49"/>
      <c r="HF98" s="49"/>
      <c r="HG98" s="49"/>
      <c r="HH98" s="49"/>
      <c r="HI98" s="49"/>
      <c r="HJ98" s="49"/>
      <c r="HK98" s="49"/>
      <c r="HL98" s="49"/>
      <c r="HM98" s="49"/>
      <c r="HN98" s="49"/>
      <c r="HO98" s="49"/>
      <c r="HP98" s="49"/>
      <c r="HQ98" s="49"/>
      <c r="HR98" s="49"/>
      <c r="HS98" s="49"/>
      <c r="HT98" s="49"/>
      <c r="HU98" s="49"/>
      <c r="HV98" s="49"/>
      <c r="HW98" s="49"/>
      <c r="HX98" s="49"/>
      <c r="HY98" s="49"/>
      <c r="HZ98" s="49"/>
      <c r="IA98" s="49"/>
      <c r="IB98" s="49"/>
      <c r="IC98" s="49"/>
      <c r="ID98" s="49"/>
      <c r="IE98" s="49"/>
      <c r="IF98" s="49"/>
      <c r="IG98" s="49"/>
      <c r="IH98" s="49"/>
      <c r="II98" s="49"/>
      <c r="IJ98" s="49"/>
      <c r="IK98" s="49"/>
      <c r="IL98" s="49"/>
      <c r="IM98" s="49"/>
      <c r="IN98" s="49"/>
    </row>
    <row r="99" spans="1:248" s="8" customFormat="1" ht="18" customHeight="1">
      <c r="A99" s="42">
        <v>98</v>
      </c>
      <c r="B99" s="181" t="s">
        <v>1022</v>
      </c>
      <c r="C99" s="180" t="s">
        <v>1023</v>
      </c>
      <c r="D99" s="43" t="str">
        <f t="shared" si="11"/>
        <v>应用服务器(服务2)-超聚变 2288HV5-存储</v>
      </c>
      <c r="E99" s="183" t="s">
        <v>102</v>
      </c>
      <c r="F99" s="184" t="s">
        <v>1024</v>
      </c>
      <c r="G99" s="191">
        <v>2120</v>
      </c>
      <c r="H99" s="183" t="s">
        <v>1025</v>
      </c>
      <c r="I99" s="183" t="s">
        <v>322</v>
      </c>
      <c r="J99" s="183" t="s">
        <v>990</v>
      </c>
      <c r="K99" s="191">
        <v>2161</v>
      </c>
      <c r="L99" s="183" t="s">
        <v>1026</v>
      </c>
      <c r="M99" s="183" t="s">
        <v>529</v>
      </c>
      <c r="N99" s="183" t="s">
        <v>530</v>
      </c>
      <c r="O99" s="42"/>
      <c r="P99" s="42"/>
      <c r="Q99" s="42" t="s">
        <v>531</v>
      </c>
      <c r="R99" s="42" t="s">
        <v>532</v>
      </c>
      <c r="S99" s="114" t="str">
        <f t="shared" si="12"/>
        <v>30</v>
      </c>
      <c r="T99" s="114" t="str">
        <f t="shared" ref="T99:T145" si="14">IF(RIGHT(MID(C99,FIND("$",SUBSTITUTE(C99,"-","$",2))+1,4),1)="-",MID(C99,FIND("$",SUBSTITUTE(C99,"-","$",2))+1,3),IF(RIGHT(MID(C99,FIND("$",SUBSTITUTE(C99,"-","$",2))+1,2),1)="-",IF(ISNUMBER(--MID(C99,FIND("$",SUBSTITUTE(C99,"-","$",2))+1,1)),"0"&amp;MID(C99,FIND("$",SUBSTITUTE(C99,"-","$",2))+1,1),MID(C99,FIND("$",SUBSTITUTE(C99,"-","$",2))+1,1)),MID(C99,FIND("$",SUBSTITUTE(C99,"-","$",2))+1,2))&amp;"列"&amp;MID(C99,FIND("$",SUBSTITUTE(C99,"-","$",3))+1,2))</f>
        <v>HH列04</v>
      </c>
      <c r="U99" s="114" t="str">
        <f t="shared" si="13"/>
        <v>02</v>
      </c>
      <c r="V99" s="114" t="str">
        <f t="shared" ref="V99:V145" si="15">MID(C99,FIND("$",SUBSTITUTE(C99,"-","$",1))+1,FIND("$",SUBSTITUTE(C99,"-","$",1))-2)</f>
        <v>101</v>
      </c>
      <c r="W99" s="47"/>
      <c r="X99" s="114" t="s">
        <v>533</v>
      </c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49"/>
      <c r="GX99" s="49"/>
      <c r="GY99" s="49"/>
      <c r="GZ99" s="49"/>
      <c r="HA99" s="49"/>
      <c r="HB99" s="49"/>
      <c r="HC99" s="49"/>
      <c r="HD99" s="49"/>
      <c r="HE99" s="49"/>
      <c r="HF99" s="49"/>
      <c r="HG99" s="49"/>
      <c r="HH99" s="49"/>
      <c r="HI99" s="49"/>
      <c r="HJ99" s="49"/>
      <c r="HK99" s="49"/>
      <c r="HL99" s="49"/>
      <c r="HM99" s="49"/>
      <c r="HN99" s="49"/>
      <c r="HO99" s="49"/>
      <c r="HP99" s="49"/>
      <c r="HQ99" s="49"/>
      <c r="HR99" s="49"/>
      <c r="HS99" s="49"/>
      <c r="HT99" s="49"/>
      <c r="HU99" s="49"/>
      <c r="HV99" s="49"/>
      <c r="HW99" s="49"/>
      <c r="HX99" s="49"/>
      <c r="HY99" s="49"/>
      <c r="HZ99" s="49"/>
      <c r="IA99" s="49"/>
      <c r="IB99" s="49"/>
      <c r="IC99" s="49"/>
      <c r="ID99" s="49"/>
      <c r="IE99" s="49"/>
      <c r="IF99" s="49"/>
      <c r="IG99" s="49"/>
      <c r="IH99" s="49"/>
      <c r="II99" s="49"/>
      <c r="IJ99" s="49"/>
      <c r="IK99" s="49"/>
      <c r="IL99" s="49"/>
      <c r="IM99" s="49"/>
      <c r="IN99" s="49"/>
    </row>
    <row r="100" spans="1:248" s="8" customFormat="1" ht="18" customHeight="1">
      <c r="A100" s="42">
        <v>99</v>
      </c>
      <c r="B100" s="181" t="s">
        <v>1027</v>
      </c>
      <c r="C100" s="180" t="s">
        <v>1028</v>
      </c>
      <c r="D100" s="43" t="str">
        <f t="shared" si="11"/>
        <v>应用服务器(服务2)-超聚变 2288HV5-存储</v>
      </c>
      <c r="E100" s="183" t="s">
        <v>102</v>
      </c>
      <c r="F100" s="184" t="s">
        <v>1029</v>
      </c>
      <c r="G100" s="191">
        <v>2120</v>
      </c>
      <c r="H100" s="183" t="s">
        <v>1030</v>
      </c>
      <c r="I100" s="183" t="s">
        <v>322</v>
      </c>
      <c r="J100" s="183" t="s">
        <v>990</v>
      </c>
      <c r="K100" s="191">
        <v>2161</v>
      </c>
      <c r="L100" s="183" t="s">
        <v>1031</v>
      </c>
      <c r="M100" s="183" t="s">
        <v>529</v>
      </c>
      <c r="N100" s="183" t="s">
        <v>530</v>
      </c>
      <c r="O100" s="42"/>
      <c r="P100" s="42"/>
      <c r="Q100" s="42" t="s">
        <v>531</v>
      </c>
      <c r="R100" s="42" t="s">
        <v>532</v>
      </c>
      <c r="S100" s="114" t="str">
        <f t="shared" si="12"/>
        <v>24</v>
      </c>
      <c r="T100" s="114" t="str">
        <f t="shared" si="14"/>
        <v>HH列05</v>
      </c>
      <c r="U100" s="114" t="str">
        <f t="shared" si="13"/>
        <v>02</v>
      </c>
      <c r="V100" s="114" t="str">
        <f t="shared" si="15"/>
        <v>101</v>
      </c>
      <c r="W100" s="47"/>
      <c r="X100" s="114" t="s">
        <v>533</v>
      </c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49"/>
      <c r="GX100" s="49"/>
      <c r="GY100" s="49"/>
      <c r="GZ100" s="49"/>
      <c r="HA100" s="49"/>
      <c r="HB100" s="49"/>
      <c r="HC100" s="49"/>
      <c r="HD100" s="49"/>
      <c r="HE100" s="49"/>
      <c r="HF100" s="49"/>
      <c r="HG100" s="49"/>
      <c r="HH100" s="49"/>
      <c r="HI100" s="49"/>
      <c r="HJ100" s="49"/>
      <c r="HK100" s="49"/>
      <c r="HL100" s="49"/>
      <c r="HM100" s="49"/>
      <c r="HN100" s="49"/>
      <c r="HO100" s="49"/>
      <c r="HP100" s="49"/>
      <c r="HQ100" s="49"/>
      <c r="HR100" s="49"/>
      <c r="HS100" s="49"/>
      <c r="HT100" s="49"/>
      <c r="HU100" s="49"/>
      <c r="HV100" s="49"/>
      <c r="HW100" s="49"/>
      <c r="HX100" s="49"/>
      <c r="HY100" s="49"/>
      <c r="HZ100" s="49"/>
      <c r="IA100" s="49"/>
      <c r="IB100" s="49"/>
      <c r="IC100" s="49"/>
      <c r="ID100" s="49"/>
      <c r="IE100" s="49"/>
      <c r="IF100" s="49"/>
      <c r="IG100" s="49"/>
      <c r="IH100" s="49"/>
      <c r="II100" s="49"/>
      <c r="IJ100" s="49"/>
      <c r="IK100" s="49"/>
      <c r="IL100" s="49"/>
      <c r="IM100" s="49"/>
      <c r="IN100" s="49"/>
    </row>
    <row r="101" spans="1:248" s="8" customFormat="1" ht="18" customHeight="1">
      <c r="A101" s="42">
        <v>100</v>
      </c>
      <c r="B101" s="181" t="s">
        <v>1032</v>
      </c>
      <c r="C101" s="180" t="s">
        <v>1033</v>
      </c>
      <c r="D101" s="43" t="str">
        <f t="shared" si="11"/>
        <v>应用服务器(服务2)-超聚变 2288HV5-存储</v>
      </c>
      <c r="E101" s="183" t="s">
        <v>102</v>
      </c>
      <c r="F101" s="184" t="s">
        <v>1034</v>
      </c>
      <c r="G101" s="191">
        <v>2120</v>
      </c>
      <c r="H101" s="183" t="s">
        <v>1035</v>
      </c>
      <c r="I101" s="183" t="s">
        <v>322</v>
      </c>
      <c r="J101" s="183" t="s">
        <v>990</v>
      </c>
      <c r="K101" s="191">
        <v>2161</v>
      </c>
      <c r="L101" s="183" t="s">
        <v>1036</v>
      </c>
      <c r="M101" s="183" t="s">
        <v>529</v>
      </c>
      <c r="N101" s="183" t="s">
        <v>530</v>
      </c>
      <c r="O101" s="42"/>
      <c r="P101" s="42"/>
      <c r="Q101" s="42" t="s">
        <v>531</v>
      </c>
      <c r="R101" s="42" t="s">
        <v>532</v>
      </c>
      <c r="S101" s="114" t="str">
        <f t="shared" si="12"/>
        <v>27</v>
      </c>
      <c r="T101" s="114" t="str">
        <f t="shared" si="14"/>
        <v>HH列05</v>
      </c>
      <c r="U101" s="114" t="str">
        <f t="shared" si="13"/>
        <v>02</v>
      </c>
      <c r="V101" s="114" t="str">
        <f t="shared" si="15"/>
        <v>101</v>
      </c>
      <c r="W101" s="47"/>
      <c r="X101" s="114" t="s">
        <v>533</v>
      </c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49"/>
      <c r="GX101" s="49"/>
      <c r="GY101" s="49"/>
      <c r="GZ101" s="49"/>
      <c r="HA101" s="49"/>
      <c r="HB101" s="49"/>
      <c r="HC101" s="49"/>
      <c r="HD101" s="49"/>
      <c r="HE101" s="49"/>
      <c r="HF101" s="49"/>
      <c r="HG101" s="49"/>
      <c r="HH101" s="49"/>
      <c r="HI101" s="49"/>
      <c r="HJ101" s="49"/>
      <c r="HK101" s="49"/>
      <c r="HL101" s="49"/>
      <c r="HM101" s="49"/>
      <c r="HN101" s="49"/>
      <c r="HO101" s="49"/>
      <c r="HP101" s="49"/>
      <c r="HQ101" s="49"/>
      <c r="HR101" s="49"/>
      <c r="HS101" s="49"/>
      <c r="HT101" s="49"/>
      <c r="HU101" s="49"/>
      <c r="HV101" s="49"/>
      <c r="HW101" s="49"/>
      <c r="HX101" s="49"/>
      <c r="HY101" s="49"/>
      <c r="HZ101" s="49"/>
      <c r="IA101" s="49"/>
      <c r="IB101" s="49"/>
      <c r="IC101" s="49"/>
      <c r="ID101" s="49"/>
      <c r="IE101" s="49"/>
      <c r="IF101" s="49"/>
      <c r="IG101" s="49"/>
      <c r="IH101" s="49"/>
      <c r="II101" s="49"/>
      <c r="IJ101" s="49"/>
      <c r="IK101" s="49"/>
      <c r="IL101" s="49"/>
      <c r="IM101" s="49"/>
      <c r="IN101" s="49"/>
    </row>
    <row r="102" spans="1:248" s="8" customFormat="1" ht="18" customHeight="1">
      <c r="A102" s="42">
        <v>101</v>
      </c>
      <c r="B102" s="181" t="s">
        <v>1037</v>
      </c>
      <c r="C102" s="180" t="s">
        <v>1038</v>
      </c>
      <c r="D102" s="43" t="str">
        <f t="shared" si="11"/>
        <v>应用服务器(服务2)-超聚变 2288HV5-存储</v>
      </c>
      <c r="E102" s="183" t="s">
        <v>102</v>
      </c>
      <c r="F102" s="184" t="s">
        <v>1039</v>
      </c>
      <c r="G102" s="191">
        <v>2120</v>
      </c>
      <c r="H102" s="183" t="s">
        <v>1040</v>
      </c>
      <c r="I102" s="183" t="s">
        <v>322</v>
      </c>
      <c r="J102" s="183" t="s">
        <v>990</v>
      </c>
      <c r="K102" s="191">
        <v>2161</v>
      </c>
      <c r="L102" s="183" t="s">
        <v>1041</v>
      </c>
      <c r="M102" s="183" t="s">
        <v>529</v>
      </c>
      <c r="N102" s="183" t="s">
        <v>530</v>
      </c>
      <c r="O102" s="42"/>
      <c r="P102" s="42"/>
      <c r="Q102" s="42" t="s">
        <v>531</v>
      </c>
      <c r="R102" s="42" t="s">
        <v>532</v>
      </c>
      <c r="S102" s="114" t="str">
        <f t="shared" si="12"/>
        <v>30</v>
      </c>
      <c r="T102" s="114" t="str">
        <f t="shared" si="14"/>
        <v>HH列05</v>
      </c>
      <c r="U102" s="114" t="str">
        <f t="shared" si="13"/>
        <v>02</v>
      </c>
      <c r="V102" s="114" t="str">
        <f t="shared" si="15"/>
        <v>101</v>
      </c>
      <c r="W102" s="47"/>
      <c r="X102" s="114" t="s">
        <v>533</v>
      </c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49"/>
      <c r="GX102" s="49"/>
      <c r="GY102" s="49"/>
      <c r="GZ102" s="49"/>
      <c r="HA102" s="49"/>
      <c r="HB102" s="49"/>
      <c r="HC102" s="49"/>
      <c r="HD102" s="49"/>
      <c r="HE102" s="49"/>
      <c r="HF102" s="49"/>
      <c r="HG102" s="49"/>
      <c r="HH102" s="49"/>
      <c r="HI102" s="49"/>
      <c r="HJ102" s="49"/>
      <c r="HK102" s="49"/>
      <c r="HL102" s="49"/>
      <c r="HM102" s="49"/>
      <c r="HN102" s="49"/>
      <c r="HO102" s="49"/>
      <c r="HP102" s="49"/>
      <c r="HQ102" s="49"/>
      <c r="HR102" s="49"/>
      <c r="HS102" s="49"/>
      <c r="HT102" s="49"/>
      <c r="HU102" s="49"/>
      <c r="HV102" s="49"/>
      <c r="HW102" s="49"/>
      <c r="HX102" s="49"/>
      <c r="HY102" s="49"/>
      <c r="HZ102" s="49"/>
      <c r="IA102" s="49"/>
      <c r="IB102" s="49"/>
      <c r="IC102" s="49"/>
      <c r="ID102" s="49"/>
      <c r="IE102" s="49"/>
      <c r="IF102" s="49"/>
      <c r="IG102" s="49"/>
      <c r="IH102" s="49"/>
      <c r="II102" s="49"/>
      <c r="IJ102" s="49"/>
      <c r="IK102" s="49"/>
      <c r="IL102" s="49"/>
      <c r="IM102" s="49"/>
      <c r="IN102" s="49"/>
    </row>
    <row r="103" spans="1:248" s="8" customFormat="1" ht="18" customHeight="1">
      <c r="A103" s="42">
        <v>102</v>
      </c>
      <c r="B103" s="181" t="s">
        <v>1042</v>
      </c>
      <c r="C103" s="180" t="s">
        <v>1043</v>
      </c>
      <c r="D103" s="43" t="str">
        <f t="shared" si="11"/>
        <v>应用服务器(服务2)-超聚变 2288HV5-存储</v>
      </c>
      <c r="E103" s="183" t="s">
        <v>102</v>
      </c>
      <c r="F103" s="184" t="s">
        <v>1044</v>
      </c>
      <c r="G103" s="191">
        <v>2120</v>
      </c>
      <c r="H103" s="183" t="s">
        <v>1045</v>
      </c>
      <c r="I103" s="183" t="s">
        <v>322</v>
      </c>
      <c r="J103" s="183" t="s">
        <v>990</v>
      </c>
      <c r="K103" s="191">
        <v>2161</v>
      </c>
      <c r="L103" s="183" t="s">
        <v>1046</v>
      </c>
      <c r="M103" s="183" t="s">
        <v>529</v>
      </c>
      <c r="N103" s="183" t="s">
        <v>530</v>
      </c>
      <c r="O103" s="42"/>
      <c r="P103" s="42"/>
      <c r="Q103" s="42" t="s">
        <v>531</v>
      </c>
      <c r="R103" s="42" t="s">
        <v>532</v>
      </c>
      <c r="S103" s="114" t="str">
        <f t="shared" si="12"/>
        <v>12</v>
      </c>
      <c r="T103" s="114" t="str">
        <f t="shared" si="14"/>
        <v>HH列06</v>
      </c>
      <c r="U103" s="114" t="str">
        <f t="shared" si="13"/>
        <v>02</v>
      </c>
      <c r="V103" s="114" t="str">
        <f t="shared" si="15"/>
        <v>101</v>
      </c>
      <c r="W103" s="47"/>
      <c r="X103" s="114" t="s">
        <v>533</v>
      </c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  <c r="DF103" s="49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49"/>
      <c r="GX103" s="49"/>
      <c r="GY103" s="49"/>
      <c r="GZ103" s="49"/>
      <c r="HA103" s="49"/>
      <c r="HB103" s="49"/>
      <c r="HC103" s="49"/>
      <c r="HD103" s="49"/>
      <c r="HE103" s="49"/>
      <c r="HF103" s="49"/>
      <c r="HG103" s="49"/>
      <c r="HH103" s="49"/>
      <c r="HI103" s="49"/>
      <c r="HJ103" s="49"/>
      <c r="HK103" s="49"/>
      <c r="HL103" s="49"/>
      <c r="HM103" s="49"/>
      <c r="HN103" s="49"/>
      <c r="HO103" s="49"/>
      <c r="HP103" s="49"/>
      <c r="HQ103" s="49"/>
      <c r="HR103" s="49"/>
      <c r="HS103" s="49"/>
      <c r="HT103" s="49"/>
      <c r="HU103" s="49"/>
      <c r="HV103" s="49"/>
      <c r="HW103" s="49"/>
      <c r="HX103" s="49"/>
      <c r="HY103" s="49"/>
      <c r="HZ103" s="49"/>
      <c r="IA103" s="49"/>
      <c r="IB103" s="49"/>
      <c r="IC103" s="49"/>
      <c r="ID103" s="49"/>
      <c r="IE103" s="49"/>
      <c r="IF103" s="49"/>
      <c r="IG103" s="49"/>
      <c r="IH103" s="49"/>
      <c r="II103" s="49"/>
      <c r="IJ103" s="49"/>
      <c r="IK103" s="49"/>
      <c r="IL103" s="49"/>
      <c r="IM103" s="49"/>
      <c r="IN103" s="49"/>
    </row>
    <row r="104" spans="1:248" s="8" customFormat="1" ht="18" customHeight="1">
      <c r="A104" s="42">
        <v>103</v>
      </c>
      <c r="B104" s="181" t="s">
        <v>1047</v>
      </c>
      <c r="C104" s="180" t="s">
        <v>1048</v>
      </c>
      <c r="D104" s="43" t="str">
        <f t="shared" si="11"/>
        <v>应用服务器(服务2)-超聚变 2288HV5-存储</v>
      </c>
      <c r="E104" s="183" t="s">
        <v>102</v>
      </c>
      <c r="F104" s="184" t="s">
        <v>1049</v>
      </c>
      <c r="G104" s="191">
        <v>2120</v>
      </c>
      <c r="H104" s="183" t="s">
        <v>1050</v>
      </c>
      <c r="I104" s="183" t="s">
        <v>322</v>
      </c>
      <c r="J104" s="183" t="s">
        <v>990</v>
      </c>
      <c r="K104" s="191">
        <v>2161</v>
      </c>
      <c r="L104" s="183" t="s">
        <v>1051</v>
      </c>
      <c r="M104" s="183" t="s">
        <v>529</v>
      </c>
      <c r="N104" s="183" t="s">
        <v>530</v>
      </c>
      <c r="O104" s="42"/>
      <c r="P104" s="42"/>
      <c r="Q104" s="42" t="s">
        <v>531</v>
      </c>
      <c r="R104" s="42" t="s">
        <v>532</v>
      </c>
      <c r="S104" s="114" t="str">
        <f t="shared" si="12"/>
        <v>15</v>
      </c>
      <c r="T104" s="114" t="str">
        <f t="shared" si="14"/>
        <v>HH列06</v>
      </c>
      <c r="U104" s="114" t="str">
        <f t="shared" si="13"/>
        <v>02</v>
      </c>
      <c r="V104" s="114" t="str">
        <f t="shared" si="15"/>
        <v>101</v>
      </c>
      <c r="W104" s="47"/>
      <c r="X104" s="114" t="s">
        <v>533</v>
      </c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49"/>
      <c r="GX104" s="49"/>
      <c r="GY104" s="49"/>
      <c r="GZ104" s="49"/>
      <c r="HA104" s="49"/>
      <c r="HB104" s="49"/>
      <c r="HC104" s="49"/>
      <c r="HD104" s="49"/>
      <c r="HE104" s="49"/>
      <c r="HF104" s="49"/>
      <c r="HG104" s="49"/>
      <c r="HH104" s="49"/>
      <c r="HI104" s="49"/>
      <c r="HJ104" s="49"/>
      <c r="HK104" s="49"/>
      <c r="HL104" s="49"/>
      <c r="HM104" s="49"/>
      <c r="HN104" s="49"/>
      <c r="HO104" s="49"/>
      <c r="HP104" s="49"/>
      <c r="HQ104" s="49"/>
      <c r="HR104" s="49"/>
      <c r="HS104" s="49"/>
      <c r="HT104" s="49"/>
      <c r="HU104" s="49"/>
      <c r="HV104" s="49"/>
      <c r="HW104" s="49"/>
      <c r="HX104" s="49"/>
      <c r="HY104" s="49"/>
      <c r="HZ104" s="49"/>
      <c r="IA104" s="49"/>
      <c r="IB104" s="49"/>
      <c r="IC104" s="49"/>
      <c r="ID104" s="49"/>
      <c r="IE104" s="49"/>
      <c r="IF104" s="49"/>
      <c r="IG104" s="49"/>
      <c r="IH104" s="49"/>
      <c r="II104" s="49"/>
      <c r="IJ104" s="49"/>
      <c r="IK104" s="49"/>
      <c r="IL104" s="49"/>
      <c r="IM104" s="49"/>
      <c r="IN104" s="49"/>
    </row>
    <row r="105" spans="1:248" s="8" customFormat="1" ht="18" customHeight="1">
      <c r="A105" s="42">
        <v>104</v>
      </c>
      <c r="B105" s="181" t="s">
        <v>1052</v>
      </c>
      <c r="C105" s="180" t="s">
        <v>1053</v>
      </c>
      <c r="D105" s="43" t="str">
        <f t="shared" si="11"/>
        <v>应用服务器(服务2)-超聚变 2288HV5-存储</v>
      </c>
      <c r="E105" s="183" t="s">
        <v>102</v>
      </c>
      <c r="F105" s="184" t="s">
        <v>1054</v>
      </c>
      <c r="G105" s="191">
        <v>2120</v>
      </c>
      <c r="H105" s="183" t="s">
        <v>1055</v>
      </c>
      <c r="I105" s="183" t="s">
        <v>322</v>
      </c>
      <c r="J105" s="183" t="s">
        <v>990</v>
      </c>
      <c r="K105" s="191">
        <v>2161</v>
      </c>
      <c r="L105" s="183" t="s">
        <v>1056</v>
      </c>
      <c r="M105" s="183" t="s">
        <v>529</v>
      </c>
      <c r="N105" s="183" t="s">
        <v>530</v>
      </c>
      <c r="O105" s="42"/>
      <c r="P105" s="42"/>
      <c r="Q105" s="42" t="s">
        <v>531</v>
      </c>
      <c r="R105" s="42" t="s">
        <v>532</v>
      </c>
      <c r="S105" s="114" t="str">
        <f t="shared" si="12"/>
        <v>18</v>
      </c>
      <c r="T105" s="114" t="str">
        <f t="shared" si="14"/>
        <v>HH列06</v>
      </c>
      <c r="U105" s="114" t="str">
        <f t="shared" si="13"/>
        <v>02</v>
      </c>
      <c r="V105" s="114" t="str">
        <f t="shared" si="15"/>
        <v>101</v>
      </c>
      <c r="W105" s="47"/>
      <c r="X105" s="114" t="s">
        <v>533</v>
      </c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/>
      <c r="DD105" s="49"/>
      <c r="DE105" s="49"/>
      <c r="DF105" s="49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49"/>
      <c r="GX105" s="49"/>
      <c r="GY105" s="49"/>
      <c r="GZ105" s="49"/>
      <c r="HA105" s="49"/>
      <c r="HB105" s="49"/>
      <c r="HC105" s="49"/>
      <c r="HD105" s="49"/>
      <c r="HE105" s="49"/>
      <c r="HF105" s="49"/>
      <c r="HG105" s="49"/>
      <c r="HH105" s="49"/>
      <c r="HI105" s="49"/>
      <c r="HJ105" s="49"/>
      <c r="HK105" s="49"/>
      <c r="HL105" s="49"/>
      <c r="HM105" s="49"/>
      <c r="HN105" s="49"/>
      <c r="HO105" s="49"/>
      <c r="HP105" s="49"/>
      <c r="HQ105" s="49"/>
      <c r="HR105" s="49"/>
      <c r="HS105" s="49"/>
      <c r="HT105" s="49"/>
      <c r="HU105" s="49"/>
      <c r="HV105" s="49"/>
      <c r="HW105" s="49"/>
      <c r="HX105" s="49"/>
      <c r="HY105" s="49"/>
      <c r="HZ105" s="49"/>
      <c r="IA105" s="49"/>
      <c r="IB105" s="49"/>
      <c r="IC105" s="49"/>
      <c r="ID105" s="49"/>
      <c r="IE105" s="49"/>
      <c r="IF105" s="49"/>
      <c r="IG105" s="49"/>
      <c r="IH105" s="49"/>
      <c r="II105" s="49"/>
      <c r="IJ105" s="49"/>
      <c r="IK105" s="49"/>
      <c r="IL105" s="49"/>
      <c r="IM105" s="49"/>
      <c r="IN105" s="49"/>
    </row>
    <row r="106" spans="1:248" s="8" customFormat="1" ht="18" customHeight="1">
      <c r="A106" s="42">
        <v>105</v>
      </c>
      <c r="B106" s="181" t="s">
        <v>1057</v>
      </c>
      <c r="C106" s="180" t="s">
        <v>1058</v>
      </c>
      <c r="D106" s="43" t="str">
        <f t="shared" si="11"/>
        <v>应用服务器(控制)-超聚变 2288HV5-存储</v>
      </c>
      <c r="E106" s="183" t="s">
        <v>102</v>
      </c>
      <c r="F106" s="184" t="s">
        <v>1059</v>
      </c>
      <c r="G106" s="191">
        <v>2120</v>
      </c>
      <c r="H106" s="183" t="s">
        <v>1060</v>
      </c>
      <c r="I106" s="183" t="s">
        <v>322</v>
      </c>
      <c r="J106" s="183" t="s">
        <v>990</v>
      </c>
      <c r="K106" s="191">
        <v>2161</v>
      </c>
      <c r="L106" s="183" t="s">
        <v>1061</v>
      </c>
      <c r="M106" s="183" t="s">
        <v>529</v>
      </c>
      <c r="N106" s="183" t="s">
        <v>530</v>
      </c>
      <c r="O106" s="42"/>
      <c r="P106" s="42"/>
      <c r="Q106" s="42" t="s">
        <v>531</v>
      </c>
      <c r="R106" s="42" t="s">
        <v>532</v>
      </c>
      <c r="S106" s="114" t="str">
        <f t="shared" si="12"/>
        <v>15</v>
      </c>
      <c r="T106" s="114" t="str">
        <f t="shared" si="14"/>
        <v>HH列02</v>
      </c>
      <c r="U106" s="114" t="str">
        <f t="shared" si="13"/>
        <v>02</v>
      </c>
      <c r="V106" s="114" t="str">
        <f t="shared" si="15"/>
        <v>101</v>
      </c>
      <c r="W106" s="47"/>
      <c r="X106" s="114" t="s">
        <v>533</v>
      </c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49"/>
      <c r="GX106" s="49"/>
      <c r="GY106" s="49"/>
      <c r="GZ106" s="49"/>
      <c r="HA106" s="49"/>
      <c r="HB106" s="49"/>
      <c r="HC106" s="49"/>
      <c r="HD106" s="49"/>
      <c r="HE106" s="49"/>
      <c r="HF106" s="49"/>
      <c r="HG106" s="49"/>
      <c r="HH106" s="49"/>
      <c r="HI106" s="49"/>
      <c r="HJ106" s="49"/>
      <c r="HK106" s="49"/>
      <c r="HL106" s="49"/>
      <c r="HM106" s="49"/>
      <c r="HN106" s="49"/>
      <c r="HO106" s="49"/>
      <c r="HP106" s="49"/>
      <c r="HQ106" s="49"/>
      <c r="HR106" s="49"/>
      <c r="HS106" s="49"/>
      <c r="HT106" s="49"/>
      <c r="HU106" s="49"/>
      <c r="HV106" s="49"/>
      <c r="HW106" s="49"/>
      <c r="HX106" s="49"/>
      <c r="HY106" s="49"/>
      <c r="HZ106" s="49"/>
      <c r="IA106" s="49"/>
      <c r="IB106" s="49"/>
      <c r="IC106" s="49"/>
      <c r="ID106" s="49"/>
      <c r="IE106" s="49"/>
      <c r="IF106" s="49"/>
      <c r="IG106" s="49"/>
      <c r="IH106" s="49"/>
      <c r="II106" s="49"/>
      <c r="IJ106" s="49"/>
      <c r="IK106" s="49"/>
      <c r="IL106" s="49"/>
      <c r="IM106" s="49"/>
      <c r="IN106" s="49"/>
    </row>
    <row r="107" spans="1:248" s="8" customFormat="1" ht="18" customHeight="1">
      <c r="A107" s="42">
        <v>106</v>
      </c>
      <c r="B107" s="181" t="s">
        <v>1062</v>
      </c>
      <c r="C107" s="180" t="s">
        <v>1063</v>
      </c>
      <c r="D107" s="43" t="str">
        <f t="shared" si="11"/>
        <v>应用服务器(控制)-超聚变 2288HV5-存储</v>
      </c>
      <c r="E107" s="183" t="s">
        <v>102</v>
      </c>
      <c r="F107" s="184" t="s">
        <v>1064</v>
      </c>
      <c r="G107" s="191">
        <v>2120</v>
      </c>
      <c r="H107" s="183" t="s">
        <v>1065</v>
      </c>
      <c r="I107" s="183" t="s">
        <v>322</v>
      </c>
      <c r="J107" s="183" t="s">
        <v>990</v>
      </c>
      <c r="K107" s="191">
        <v>2161</v>
      </c>
      <c r="L107" s="183" t="s">
        <v>1066</v>
      </c>
      <c r="M107" s="183" t="s">
        <v>529</v>
      </c>
      <c r="N107" s="183" t="s">
        <v>530</v>
      </c>
      <c r="O107" s="42"/>
      <c r="P107" s="42"/>
      <c r="Q107" s="42" t="s">
        <v>531</v>
      </c>
      <c r="R107" s="42" t="s">
        <v>532</v>
      </c>
      <c r="S107" s="114" t="str">
        <f t="shared" si="12"/>
        <v>18</v>
      </c>
      <c r="T107" s="114" t="str">
        <f t="shared" si="14"/>
        <v>HH列02</v>
      </c>
      <c r="U107" s="114" t="str">
        <f t="shared" si="13"/>
        <v>02</v>
      </c>
      <c r="V107" s="114" t="str">
        <f t="shared" si="15"/>
        <v>101</v>
      </c>
      <c r="W107" s="47"/>
      <c r="X107" s="114" t="s">
        <v>533</v>
      </c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49"/>
      <c r="GX107" s="49"/>
      <c r="GY107" s="49"/>
      <c r="GZ107" s="49"/>
      <c r="HA107" s="49"/>
      <c r="HB107" s="49"/>
      <c r="HC107" s="49"/>
      <c r="HD107" s="49"/>
      <c r="HE107" s="49"/>
      <c r="HF107" s="49"/>
      <c r="HG107" s="49"/>
      <c r="HH107" s="49"/>
      <c r="HI107" s="49"/>
      <c r="HJ107" s="49"/>
      <c r="HK107" s="49"/>
      <c r="HL107" s="49"/>
      <c r="HM107" s="49"/>
      <c r="HN107" s="49"/>
      <c r="HO107" s="49"/>
      <c r="HP107" s="49"/>
      <c r="HQ107" s="49"/>
      <c r="HR107" s="49"/>
      <c r="HS107" s="49"/>
      <c r="HT107" s="49"/>
      <c r="HU107" s="49"/>
      <c r="HV107" s="49"/>
      <c r="HW107" s="49"/>
      <c r="HX107" s="49"/>
      <c r="HY107" s="49"/>
      <c r="HZ107" s="49"/>
      <c r="IA107" s="49"/>
      <c r="IB107" s="49"/>
      <c r="IC107" s="49"/>
      <c r="ID107" s="49"/>
      <c r="IE107" s="49"/>
      <c r="IF107" s="49"/>
      <c r="IG107" s="49"/>
      <c r="IH107" s="49"/>
      <c r="II107" s="49"/>
      <c r="IJ107" s="49"/>
      <c r="IK107" s="49"/>
      <c r="IL107" s="49"/>
      <c r="IM107" s="49"/>
      <c r="IN107" s="49"/>
    </row>
    <row r="108" spans="1:248" s="8" customFormat="1" ht="18" customHeight="1">
      <c r="A108" s="42">
        <v>107</v>
      </c>
      <c r="B108" s="181" t="s">
        <v>1067</v>
      </c>
      <c r="C108" s="180" t="s">
        <v>1068</v>
      </c>
      <c r="D108" s="43" t="str">
        <f t="shared" si="11"/>
        <v>应用服务器(控制)-超聚变 2288HV5-存储</v>
      </c>
      <c r="E108" s="183" t="s">
        <v>102</v>
      </c>
      <c r="F108" s="184" t="s">
        <v>1069</v>
      </c>
      <c r="G108" s="191">
        <v>2120</v>
      </c>
      <c r="H108" s="183" t="s">
        <v>1070</v>
      </c>
      <c r="I108" s="183" t="s">
        <v>322</v>
      </c>
      <c r="J108" s="183" t="s">
        <v>990</v>
      </c>
      <c r="K108" s="191">
        <v>2161</v>
      </c>
      <c r="L108" s="183" t="s">
        <v>1071</v>
      </c>
      <c r="M108" s="183" t="s">
        <v>529</v>
      </c>
      <c r="N108" s="183" t="s">
        <v>530</v>
      </c>
      <c r="O108" s="42"/>
      <c r="P108" s="42"/>
      <c r="Q108" s="42" t="s">
        <v>531</v>
      </c>
      <c r="R108" s="42" t="s">
        <v>532</v>
      </c>
      <c r="S108" s="114" t="str">
        <f t="shared" si="12"/>
        <v>15</v>
      </c>
      <c r="T108" s="114" t="str">
        <f t="shared" si="14"/>
        <v>HH列03</v>
      </c>
      <c r="U108" s="114" t="str">
        <f t="shared" si="13"/>
        <v>02</v>
      </c>
      <c r="V108" s="114" t="str">
        <f t="shared" si="15"/>
        <v>101</v>
      </c>
      <c r="W108" s="47"/>
      <c r="X108" s="114" t="s">
        <v>533</v>
      </c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49"/>
      <c r="GX108" s="49"/>
      <c r="GY108" s="49"/>
      <c r="GZ108" s="49"/>
      <c r="HA108" s="49"/>
      <c r="HB108" s="49"/>
      <c r="HC108" s="49"/>
      <c r="HD108" s="49"/>
      <c r="HE108" s="49"/>
      <c r="HF108" s="49"/>
      <c r="HG108" s="49"/>
      <c r="HH108" s="49"/>
      <c r="HI108" s="49"/>
      <c r="HJ108" s="49"/>
      <c r="HK108" s="49"/>
      <c r="HL108" s="49"/>
      <c r="HM108" s="49"/>
      <c r="HN108" s="49"/>
      <c r="HO108" s="49"/>
      <c r="HP108" s="49"/>
      <c r="HQ108" s="49"/>
      <c r="HR108" s="49"/>
      <c r="HS108" s="49"/>
      <c r="HT108" s="49"/>
      <c r="HU108" s="49"/>
      <c r="HV108" s="49"/>
      <c r="HW108" s="49"/>
      <c r="HX108" s="49"/>
      <c r="HY108" s="49"/>
      <c r="HZ108" s="49"/>
      <c r="IA108" s="49"/>
      <c r="IB108" s="49"/>
      <c r="IC108" s="49"/>
      <c r="ID108" s="49"/>
      <c r="IE108" s="49"/>
      <c r="IF108" s="49"/>
      <c r="IG108" s="49"/>
      <c r="IH108" s="49"/>
      <c r="II108" s="49"/>
      <c r="IJ108" s="49"/>
      <c r="IK108" s="49"/>
      <c r="IL108" s="49"/>
      <c r="IM108" s="49"/>
      <c r="IN108" s="49"/>
    </row>
    <row r="109" spans="1:248" s="8" customFormat="1" ht="18" customHeight="1">
      <c r="A109" s="42">
        <v>108</v>
      </c>
      <c r="B109" s="181" t="s">
        <v>1072</v>
      </c>
      <c r="C109" s="180" t="s">
        <v>1073</v>
      </c>
      <c r="D109" s="43" t="str">
        <f t="shared" si="11"/>
        <v>应用服务器(控制)-超聚变 2288HV5-存储</v>
      </c>
      <c r="E109" s="183" t="s">
        <v>102</v>
      </c>
      <c r="F109" s="184" t="s">
        <v>1074</v>
      </c>
      <c r="G109" s="191">
        <v>2120</v>
      </c>
      <c r="H109" s="183" t="s">
        <v>1075</v>
      </c>
      <c r="I109" s="183" t="s">
        <v>322</v>
      </c>
      <c r="J109" s="183" t="s">
        <v>990</v>
      </c>
      <c r="K109" s="191">
        <v>2161</v>
      </c>
      <c r="L109" s="183" t="s">
        <v>1076</v>
      </c>
      <c r="M109" s="183" t="s">
        <v>529</v>
      </c>
      <c r="N109" s="183" t="s">
        <v>530</v>
      </c>
      <c r="O109" s="42"/>
      <c r="P109" s="42"/>
      <c r="Q109" s="42" t="s">
        <v>531</v>
      </c>
      <c r="R109" s="42" t="s">
        <v>532</v>
      </c>
      <c r="S109" s="114" t="str">
        <f t="shared" si="12"/>
        <v>18</v>
      </c>
      <c r="T109" s="114" t="str">
        <f t="shared" si="14"/>
        <v>HH列03</v>
      </c>
      <c r="U109" s="114" t="str">
        <f t="shared" si="13"/>
        <v>02</v>
      </c>
      <c r="V109" s="114" t="str">
        <f t="shared" si="15"/>
        <v>101</v>
      </c>
      <c r="W109" s="47"/>
      <c r="X109" s="114" t="s">
        <v>533</v>
      </c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49"/>
      <c r="GX109" s="49"/>
      <c r="GY109" s="49"/>
      <c r="GZ109" s="49"/>
      <c r="HA109" s="49"/>
      <c r="HB109" s="49"/>
      <c r="HC109" s="49"/>
      <c r="HD109" s="49"/>
      <c r="HE109" s="49"/>
      <c r="HF109" s="49"/>
      <c r="HG109" s="49"/>
      <c r="HH109" s="49"/>
      <c r="HI109" s="49"/>
      <c r="HJ109" s="49"/>
      <c r="HK109" s="49"/>
      <c r="HL109" s="49"/>
      <c r="HM109" s="49"/>
      <c r="HN109" s="49"/>
      <c r="HO109" s="49"/>
      <c r="HP109" s="49"/>
      <c r="HQ109" s="49"/>
      <c r="HR109" s="49"/>
      <c r="HS109" s="49"/>
      <c r="HT109" s="49"/>
      <c r="HU109" s="49"/>
      <c r="HV109" s="49"/>
      <c r="HW109" s="49"/>
      <c r="HX109" s="49"/>
      <c r="HY109" s="49"/>
      <c r="HZ109" s="49"/>
      <c r="IA109" s="49"/>
      <c r="IB109" s="49"/>
      <c r="IC109" s="49"/>
      <c r="ID109" s="49"/>
      <c r="IE109" s="49"/>
      <c r="IF109" s="49"/>
      <c r="IG109" s="49"/>
      <c r="IH109" s="49"/>
      <c r="II109" s="49"/>
      <c r="IJ109" s="49"/>
      <c r="IK109" s="49"/>
      <c r="IL109" s="49"/>
      <c r="IM109" s="49"/>
      <c r="IN109" s="49"/>
    </row>
    <row r="110" spans="1:248" s="8" customFormat="1" ht="18" customHeight="1">
      <c r="A110" s="42">
        <v>109</v>
      </c>
      <c r="B110" s="181" t="s">
        <v>1077</v>
      </c>
      <c r="C110" s="180" t="s">
        <v>1078</v>
      </c>
      <c r="D110" s="43" t="str">
        <f t="shared" si="11"/>
        <v>应用服务器(控制)-超聚变 2288HV5-存储</v>
      </c>
      <c r="E110" s="183" t="s">
        <v>102</v>
      </c>
      <c r="F110" s="184" t="s">
        <v>1079</v>
      </c>
      <c r="G110" s="191">
        <v>2120</v>
      </c>
      <c r="H110" s="183" t="s">
        <v>1080</v>
      </c>
      <c r="I110" s="183" t="s">
        <v>322</v>
      </c>
      <c r="J110" s="183" t="s">
        <v>990</v>
      </c>
      <c r="K110" s="191">
        <v>2161</v>
      </c>
      <c r="L110" s="183" t="s">
        <v>1081</v>
      </c>
      <c r="M110" s="183" t="s">
        <v>529</v>
      </c>
      <c r="N110" s="183" t="s">
        <v>530</v>
      </c>
      <c r="O110" s="42"/>
      <c r="P110" s="42"/>
      <c r="Q110" s="42" t="s">
        <v>531</v>
      </c>
      <c r="R110" s="42" t="s">
        <v>532</v>
      </c>
      <c r="S110" s="114" t="str">
        <f t="shared" si="12"/>
        <v>18</v>
      </c>
      <c r="T110" s="114" t="str">
        <f t="shared" si="14"/>
        <v>HH列04</v>
      </c>
      <c r="U110" s="114" t="str">
        <f t="shared" si="13"/>
        <v>02</v>
      </c>
      <c r="V110" s="114" t="str">
        <f t="shared" si="15"/>
        <v>101</v>
      </c>
      <c r="W110" s="47"/>
      <c r="X110" s="114" t="s">
        <v>533</v>
      </c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49"/>
      <c r="GX110" s="49"/>
      <c r="GY110" s="49"/>
      <c r="GZ110" s="49"/>
      <c r="HA110" s="49"/>
      <c r="HB110" s="49"/>
      <c r="HC110" s="49"/>
      <c r="HD110" s="49"/>
      <c r="HE110" s="49"/>
      <c r="HF110" s="49"/>
      <c r="HG110" s="49"/>
      <c r="HH110" s="49"/>
      <c r="HI110" s="49"/>
      <c r="HJ110" s="49"/>
      <c r="HK110" s="49"/>
      <c r="HL110" s="49"/>
      <c r="HM110" s="49"/>
      <c r="HN110" s="49"/>
      <c r="HO110" s="49"/>
      <c r="HP110" s="49"/>
      <c r="HQ110" s="49"/>
      <c r="HR110" s="49"/>
      <c r="HS110" s="49"/>
      <c r="HT110" s="49"/>
      <c r="HU110" s="49"/>
      <c r="HV110" s="49"/>
      <c r="HW110" s="49"/>
      <c r="HX110" s="49"/>
      <c r="HY110" s="49"/>
      <c r="HZ110" s="49"/>
      <c r="IA110" s="49"/>
      <c r="IB110" s="49"/>
      <c r="IC110" s="49"/>
      <c r="ID110" s="49"/>
      <c r="IE110" s="49"/>
      <c r="IF110" s="49"/>
      <c r="IG110" s="49"/>
      <c r="IH110" s="49"/>
      <c r="II110" s="49"/>
      <c r="IJ110" s="49"/>
      <c r="IK110" s="49"/>
      <c r="IL110" s="49"/>
      <c r="IM110" s="49"/>
      <c r="IN110" s="49"/>
    </row>
    <row r="111" spans="1:248" s="8" customFormat="1" ht="18" customHeight="1">
      <c r="A111" s="42">
        <v>110</v>
      </c>
      <c r="B111" s="181" t="s">
        <v>1082</v>
      </c>
      <c r="C111" s="180" t="s">
        <v>1083</v>
      </c>
      <c r="D111" s="43" t="str">
        <f t="shared" si="11"/>
        <v>应用服务器(控制)-超聚变 2288HV5-存储</v>
      </c>
      <c r="E111" s="183" t="s">
        <v>102</v>
      </c>
      <c r="F111" s="184" t="s">
        <v>1084</v>
      </c>
      <c r="G111" s="191">
        <v>2120</v>
      </c>
      <c r="H111" s="183" t="s">
        <v>1085</v>
      </c>
      <c r="I111" s="183" t="s">
        <v>322</v>
      </c>
      <c r="J111" s="183" t="s">
        <v>990</v>
      </c>
      <c r="K111" s="191">
        <v>2161</v>
      </c>
      <c r="L111" s="183" t="s">
        <v>1086</v>
      </c>
      <c r="M111" s="183" t="s">
        <v>529</v>
      </c>
      <c r="N111" s="183" t="s">
        <v>530</v>
      </c>
      <c r="O111" s="42"/>
      <c r="P111" s="42"/>
      <c r="Q111" s="42" t="s">
        <v>531</v>
      </c>
      <c r="R111" s="42" t="s">
        <v>532</v>
      </c>
      <c r="S111" s="114" t="str">
        <f t="shared" si="12"/>
        <v>21</v>
      </c>
      <c r="T111" s="114" t="str">
        <f t="shared" si="14"/>
        <v>HH列04</v>
      </c>
      <c r="U111" s="114" t="str">
        <f t="shared" si="13"/>
        <v>02</v>
      </c>
      <c r="V111" s="114" t="str">
        <f t="shared" si="15"/>
        <v>101</v>
      </c>
      <c r="W111" s="47"/>
      <c r="X111" s="114" t="s">
        <v>533</v>
      </c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49"/>
      <c r="GX111" s="49"/>
      <c r="GY111" s="49"/>
      <c r="GZ111" s="49"/>
      <c r="HA111" s="49"/>
      <c r="HB111" s="49"/>
      <c r="HC111" s="49"/>
      <c r="HD111" s="49"/>
      <c r="HE111" s="49"/>
      <c r="HF111" s="49"/>
      <c r="HG111" s="49"/>
      <c r="HH111" s="49"/>
      <c r="HI111" s="49"/>
      <c r="HJ111" s="49"/>
      <c r="HK111" s="49"/>
      <c r="HL111" s="49"/>
      <c r="HM111" s="49"/>
      <c r="HN111" s="49"/>
      <c r="HO111" s="49"/>
      <c r="HP111" s="49"/>
      <c r="HQ111" s="49"/>
      <c r="HR111" s="49"/>
      <c r="HS111" s="49"/>
      <c r="HT111" s="49"/>
      <c r="HU111" s="49"/>
      <c r="HV111" s="49"/>
      <c r="HW111" s="49"/>
      <c r="HX111" s="49"/>
      <c r="HY111" s="49"/>
      <c r="HZ111" s="49"/>
      <c r="IA111" s="49"/>
      <c r="IB111" s="49"/>
      <c r="IC111" s="49"/>
      <c r="ID111" s="49"/>
      <c r="IE111" s="49"/>
      <c r="IF111" s="49"/>
      <c r="IG111" s="49"/>
      <c r="IH111" s="49"/>
      <c r="II111" s="49"/>
      <c r="IJ111" s="49"/>
      <c r="IK111" s="49"/>
      <c r="IL111" s="49"/>
      <c r="IM111" s="49"/>
      <c r="IN111" s="49"/>
    </row>
    <row r="112" spans="1:248" s="8" customFormat="1" ht="18" customHeight="1">
      <c r="A112" s="42">
        <v>111</v>
      </c>
      <c r="B112" s="181" t="s">
        <v>1087</v>
      </c>
      <c r="C112" s="180" t="s">
        <v>1088</v>
      </c>
      <c r="D112" s="43" t="str">
        <f t="shared" si="11"/>
        <v>应用服务器(控制)-超聚变 2288HV5-存储</v>
      </c>
      <c r="E112" s="183" t="s">
        <v>102</v>
      </c>
      <c r="F112" s="184" t="s">
        <v>1089</v>
      </c>
      <c r="G112" s="191">
        <v>2120</v>
      </c>
      <c r="H112" s="183" t="s">
        <v>1090</v>
      </c>
      <c r="I112" s="183" t="s">
        <v>322</v>
      </c>
      <c r="J112" s="183" t="s">
        <v>990</v>
      </c>
      <c r="K112" s="191">
        <v>2161</v>
      </c>
      <c r="L112" s="183" t="s">
        <v>1091</v>
      </c>
      <c r="M112" s="183" t="s">
        <v>529</v>
      </c>
      <c r="N112" s="183" t="s">
        <v>530</v>
      </c>
      <c r="O112" s="42"/>
      <c r="P112" s="42"/>
      <c r="Q112" s="42" t="s">
        <v>531</v>
      </c>
      <c r="R112" s="42" t="s">
        <v>532</v>
      </c>
      <c r="S112" s="114" t="str">
        <f t="shared" si="12"/>
        <v>15</v>
      </c>
      <c r="T112" s="114" t="str">
        <f t="shared" si="14"/>
        <v>HH列05</v>
      </c>
      <c r="U112" s="114" t="str">
        <f t="shared" si="13"/>
        <v>02</v>
      </c>
      <c r="V112" s="114" t="str">
        <f t="shared" si="15"/>
        <v>101</v>
      </c>
      <c r="W112" s="47"/>
      <c r="X112" s="114" t="s">
        <v>533</v>
      </c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  <c r="DF112" s="49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49"/>
      <c r="GX112" s="49"/>
      <c r="GY112" s="49"/>
      <c r="GZ112" s="49"/>
      <c r="HA112" s="49"/>
      <c r="HB112" s="49"/>
      <c r="HC112" s="49"/>
      <c r="HD112" s="49"/>
      <c r="HE112" s="49"/>
      <c r="HF112" s="49"/>
      <c r="HG112" s="49"/>
      <c r="HH112" s="49"/>
      <c r="HI112" s="49"/>
      <c r="HJ112" s="49"/>
      <c r="HK112" s="49"/>
      <c r="HL112" s="49"/>
      <c r="HM112" s="49"/>
      <c r="HN112" s="49"/>
      <c r="HO112" s="49"/>
      <c r="HP112" s="49"/>
      <c r="HQ112" s="49"/>
      <c r="HR112" s="49"/>
      <c r="HS112" s="49"/>
      <c r="HT112" s="49"/>
      <c r="HU112" s="49"/>
      <c r="HV112" s="49"/>
      <c r="HW112" s="49"/>
      <c r="HX112" s="49"/>
      <c r="HY112" s="49"/>
      <c r="HZ112" s="49"/>
      <c r="IA112" s="49"/>
      <c r="IB112" s="49"/>
      <c r="IC112" s="49"/>
      <c r="ID112" s="49"/>
      <c r="IE112" s="49"/>
      <c r="IF112" s="49"/>
      <c r="IG112" s="49"/>
      <c r="IH112" s="49"/>
      <c r="II112" s="49"/>
      <c r="IJ112" s="49"/>
      <c r="IK112" s="49"/>
      <c r="IL112" s="49"/>
      <c r="IM112" s="49"/>
      <c r="IN112" s="49"/>
    </row>
    <row r="113" spans="1:248" s="8" customFormat="1" ht="18" customHeight="1">
      <c r="A113" s="42">
        <v>112</v>
      </c>
      <c r="B113" s="181" t="s">
        <v>1092</v>
      </c>
      <c r="C113" s="180" t="s">
        <v>1093</v>
      </c>
      <c r="D113" s="43" t="str">
        <f t="shared" si="11"/>
        <v>应用服务器(控制)-超聚变 2288HV5-存储</v>
      </c>
      <c r="E113" s="183" t="s">
        <v>102</v>
      </c>
      <c r="F113" s="184" t="s">
        <v>1094</v>
      </c>
      <c r="G113" s="191">
        <v>2120</v>
      </c>
      <c r="H113" s="183" t="s">
        <v>1095</v>
      </c>
      <c r="I113" s="183" t="s">
        <v>322</v>
      </c>
      <c r="J113" s="183" t="s">
        <v>990</v>
      </c>
      <c r="K113" s="191">
        <v>2161</v>
      </c>
      <c r="L113" s="183" t="s">
        <v>1096</v>
      </c>
      <c r="M113" s="183" t="s">
        <v>529</v>
      </c>
      <c r="N113" s="183" t="s">
        <v>530</v>
      </c>
      <c r="O113" s="42"/>
      <c r="P113" s="42"/>
      <c r="Q113" s="42" t="s">
        <v>531</v>
      </c>
      <c r="R113" s="42" t="s">
        <v>532</v>
      </c>
      <c r="S113" s="114" t="str">
        <f t="shared" si="12"/>
        <v>18</v>
      </c>
      <c r="T113" s="114" t="str">
        <f t="shared" si="14"/>
        <v>HH列05</v>
      </c>
      <c r="U113" s="114" t="str">
        <f t="shared" si="13"/>
        <v>02</v>
      </c>
      <c r="V113" s="114" t="str">
        <f t="shared" si="15"/>
        <v>101</v>
      </c>
      <c r="W113" s="47"/>
      <c r="X113" s="114" t="s">
        <v>533</v>
      </c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/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49"/>
      <c r="GX113" s="49"/>
      <c r="GY113" s="49"/>
      <c r="GZ113" s="49"/>
      <c r="HA113" s="49"/>
      <c r="HB113" s="49"/>
      <c r="HC113" s="49"/>
      <c r="HD113" s="49"/>
      <c r="HE113" s="49"/>
      <c r="HF113" s="49"/>
      <c r="HG113" s="49"/>
      <c r="HH113" s="49"/>
      <c r="HI113" s="49"/>
      <c r="HJ113" s="49"/>
      <c r="HK113" s="49"/>
      <c r="HL113" s="49"/>
      <c r="HM113" s="49"/>
      <c r="HN113" s="49"/>
      <c r="HO113" s="49"/>
      <c r="HP113" s="49"/>
      <c r="HQ113" s="49"/>
      <c r="HR113" s="49"/>
      <c r="HS113" s="49"/>
      <c r="HT113" s="49"/>
      <c r="HU113" s="49"/>
      <c r="HV113" s="49"/>
      <c r="HW113" s="49"/>
      <c r="HX113" s="49"/>
      <c r="HY113" s="49"/>
      <c r="HZ113" s="49"/>
      <c r="IA113" s="49"/>
      <c r="IB113" s="49"/>
      <c r="IC113" s="49"/>
      <c r="ID113" s="49"/>
      <c r="IE113" s="49"/>
      <c r="IF113" s="49"/>
      <c r="IG113" s="49"/>
      <c r="IH113" s="49"/>
      <c r="II113" s="49"/>
      <c r="IJ113" s="49"/>
      <c r="IK113" s="49"/>
      <c r="IL113" s="49"/>
      <c r="IM113" s="49"/>
      <c r="IN113" s="49"/>
    </row>
    <row r="114" spans="1:248" s="8" customFormat="1" ht="18" customHeight="1">
      <c r="A114" s="42">
        <v>113</v>
      </c>
      <c r="B114" s="181" t="s">
        <v>1097</v>
      </c>
      <c r="C114" s="180" t="s">
        <v>1098</v>
      </c>
      <c r="D114" s="43" t="str">
        <f t="shared" si="11"/>
        <v>应用服务器(控制)-超聚变 2288HV5-存储</v>
      </c>
      <c r="E114" s="183" t="s">
        <v>102</v>
      </c>
      <c r="F114" s="184" t="s">
        <v>1099</v>
      </c>
      <c r="G114" s="191">
        <v>2120</v>
      </c>
      <c r="H114" s="183" t="s">
        <v>1100</v>
      </c>
      <c r="I114" s="183" t="s">
        <v>322</v>
      </c>
      <c r="J114" s="183" t="s">
        <v>990</v>
      </c>
      <c r="K114" s="191">
        <v>2161</v>
      </c>
      <c r="L114" s="183" t="s">
        <v>1101</v>
      </c>
      <c r="M114" s="183" t="s">
        <v>529</v>
      </c>
      <c r="N114" s="183" t="s">
        <v>530</v>
      </c>
      <c r="O114" s="42"/>
      <c r="P114" s="42"/>
      <c r="Q114" s="42" t="s">
        <v>531</v>
      </c>
      <c r="R114" s="42" t="s">
        <v>532</v>
      </c>
      <c r="S114" s="114" t="str">
        <f t="shared" si="12"/>
        <v>03</v>
      </c>
      <c r="T114" s="114" t="str">
        <f t="shared" si="14"/>
        <v>HH列06</v>
      </c>
      <c r="U114" s="114" t="str">
        <f t="shared" si="13"/>
        <v>02</v>
      </c>
      <c r="V114" s="114" t="str">
        <f t="shared" si="15"/>
        <v>101</v>
      </c>
      <c r="W114" s="47"/>
      <c r="X114" s="114" t="s">
        <v>533</v>
      </c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49"/>
      <c r="GX114" s="49"/>
      <c r="GY114" s="49"/>
      <c r="GZ114" s="49"/>
      <c r="HA114" s="49"/>
      <c r="HB114" s="49"/>
      <c r="HC114" s="49"/>
      <c r="HD114" s="49"/>
      <c r="HE114" s="49"/>
      <c r="HF114" s="49"/>
      <c r="HG114" s="49"/>
      <c r="HH114" s="49"/>
      <c r="HI114" s="49"/>
      <c r="HJ114" s="49"/>
      <c r="HK114" s="49"/>
      <c r="HL114" s="49"/>
      <c r="HM114" s="49"/>
      <c r="HN114" s="49"/>
      <c r="HO114" s="49"/>
      <c r="HP114" s="49"/>
      <c r="HQ114" s="49"/>
      <c r="HR114" s="49"/>
      <c r="HS114" s="49"/>
      <c r="HT114" s="49"/>
      <c r="HU114" s="49"/>
      <c r="HV114" s="49"/>
      <c r="HW114" s="49"/>
      <c r="HX114" s="49"/>
      <c r="HY114" s="49"/>
      <c r="HZ114" s="49"/>
      <c r="IA114" s="49"/>
      <c r="IB114" s="49"/>
      <c r="IC114" s="49"/>
      <c r="ID114" s="49"/>
      <c r="IE114" s="49"/>
      <c r="IF114" s="49"/>
      <c r="IG114" s="49"/>
      <c r="IH114" s="49"/>
      <c r="II114" s="49"/>
      <c r="IJ114" s="49"/>
      <c r="IK114" s="49"/>
      <c r="IL114" s="49"/>
      <c r="IM114" s="49"/>
      <c r="IN114" s="49"/>
    </row>
    <row r="115" spans="1:248" s="8" customFormat="1" ht="18" customHeight="1">
      <c r="A115" s="42">
        <v>114</v>
      </c>
      <c r="B115" s="181" t="s">
        <v>1102</v>
      </c>
      <c r="C115" s="180" t="s">
        <v>1103</v>
      </c>
      <c r="D115" s="43" t="str">
        <f t="shared" si="11"/>
        <v>TiDB(计算层)-超聚变 2288HV5</v>
      </c>
      <c r="E115" s="183" t="s">
        <v>102</v>
      </c>
      <c r="F115" s="184" t="s">
        <v>1104</v>
      </c>
      <c r="G115" s="191">
        <v>2120</v>
      </c>
      <c r="H115" s="183" t="s">
        <v>1105</v>
      </c>
      <c r="I115" s="183" t="s">
        <v>322</v>
      </c>
      <c r="J115" s="183" t="s">
        <v>990</v>
      </c>
      <c r="K115" s="191">
        <v>2161</v>
      </c>
      <c r="L115" s="183" t="s">
        <v>1106</v>
      </c>
      <c r="M115" s="183" t="s">
        <v>529</v>
      </c>
      <c r="N115" s="183" t="s">
        <v>530</v>
      </c>
      <c r="O115" s="42"/>
      <c r="P115" s="42"/>
      <c r="Q115" s="42" t="s">
        <v>531</v>
      </c>
      <c r="R115" s="42" t="s">
        <v>532</v>
      </c>
      <c r="S115" s="114" t="str">
        <f t="shared" si="12"/>
        <v>09</v>
      </c>
      <c r="T115" s="114" t="str">
        <f t="shared" si="14"/>
        <v>HH列02</v>
      </c>
      <c r="U115" s="114" t="str">
        <f t="shared" si="13"/>
        <v>02</v>
      </c>
      <c r="V115" s="114" t="str">
        <f t="shared" si="15"/>
        <v>101</v>
      </c>
      <c r="W115" s="47"/>
      <c r="X115" s="114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49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49"/>
      <c r="GX115" s="49"/>
      <c r="GY115" s="49"/>
      <c r="GZ115" s="49"/>
      <c r="HA115" s="49"/>
      <c r="HB115" s="49"/>
      <c r="HC115" s="49"/>
      <c r="HD115" s="49"/>
      <c r="HE115" s="49"/>
      <c r="HF115" s="49"/>
      <c r="HG115" s="49"/>
      <c r="HH115" s="49"/>
      <c r="HI115" s="49"/>
      <c r="HJ115" s="49"/>
      <c r="HK115" s="49"/>
      <c r="HL115" s="49"/>
      <c r="HM115" s="49"/>
      <c r="HN115" s="49"/>
      <c r="HO115" s="49"/>
      <c r="HP115" s="49"/>
      <c r="HQ115" s="49"/>
      <c r="HR115" s="49"/>
      <c r="HS115" s="49"/>
      <c r="HT115" s="49"/>
      <c r="HU115" s="49"/>
      <c r="HV115" s="49"/>
      <c r="HW115" s="49"/>
      <c r="HX115" s="49"/>
      <c r="HY115" s="49"/>
      <c r="HZ115" s="49"/>
      <c r="IA115" s="49"/>
      <c r="IB115" s="49"/>
      <c r="IC115" s="49"/>
      <c r="ID115" s="49"/>
      <c r="IE115" s="49"/>
      <c r="IF115" s="49"/>
      <c r="IG115" s="49"/>
      <c r="IH115" s="49"/>
      <c r="II115" s="49"/>
      <c r="IJ115" s="49"/>
      <c r="IK115" s="49"/>
      <c r="IL115" s="49"/>
      <c r="IM115" s="49"/>
      <c r="IN115" s="49"/>
    </row>
    <row r="116" spans="1:248" s="8" customFormat="1" ht="18" customHeight="1">
      <c r="A116" s="42">
        <v>115</v>
      </c>
      <c r="B116" s="181" t="s">
        <v>1107</v>
      </c>
      <c r="C116" s="180" t="s">
        <v>1108</v>
      </c>
      <c r="D116" s="43" t="str">
        <f t="shared" si="11"/>
        <v>TiDB(计算层)-超聚变 2288HV5</v>
      </c>
      <c r="E116" s="183" t="s">
        <v>102</v>
      </c>
      <c r="F116" s="184" t="s">
        <v>1109</v>
      </c>
      <c r="G116" s="191">
        <v>2120</v>
      </c>
      <c r="H116" s="183" t="s">
        <v>1110</v>
      </c>
      <c r="I116" s="183" t="s">
        <v>322</v>
      </c>
      <c r="J116" s="183" t="s">
        <v>990</v>
      </c>
      <c r="K116" s="191">
        <v>2161</v>
      </c>
      <c r="L116" s="183" t="s">
        <v>1111</v>
      </c>
      <c r="M116" s="183" t="s">
        <v>529</v>
      </c>
      <c r="N116" s="183" t="s">
        <v>530</v>
      </c>
      <c r="O116" s="42"/>
      <c r="P116" s="42"/>
      <c r="Q116" s="42" t="s">
        <v>531</v>
      </c>
      <c r="R116" s="42" t="s">
        <v>532</v>
      </c>
      <c r="S116" s="114" t="str">
        <f t="shared" si="12"/>
        <v>09</v>
      </c>
      <c r="T116" s="114" t="str">
        <f t="shared" si="14"/>
        <v>HH列03</v>
      </c>
      <c r="U116" s="114" t="str">
        <f t="shared" si="13"/>
        <v>02</v>
      </c>
      <c r="V116" s="114" t="str">
        <f t="shared" si="15"/>
        <v>101</v>
      </c>
      <c r="W116" s="47"/>
      <c r="X116" s="114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49"/>
      <c r="GX116" s="49"/>
      <c r="GY116" s="49"/>
      <c r="GZ116" s="49"/>
      <c r="HA116" s="49"/>
      <c r="HB116" s="49"/>
      <c r="HC116" s="49"/>
      <c r="HD116" s="49"/>
      <c r="HE116" s="49"/>
      <c r="HF116" s="49"/>
      <c r="HG116" s="49"/>
      <c r="HH116" s="49"/>
      <c r="HI116" s="49"/>
      <c r="HJ116" s="49"/>
      <c r="HK116" s="49"/>
      <c r="HL116" s="49"/>
      <c r="HM116" s="49"/>
      <c r="HN116" s="49"/>
      <c r="HO116" s="49"/>
      <c r="HP116" s="49"/>
      <c r="HQ116" s="49"/>
      <c r="HR116" s="49"/>
      <c r="HS116" s="49"/>
      <c r="HT116" s="49"/>
      <c r="HU116" s="49"/>
      <c r="HV116" s="49"/>
      <c r="HW116" s="49"/>
      <c r="HX116" s="49"/>
      <c r="HY116" s="49"/>
      <c r="HZ116" s="49"/>
      <c r="IA116" s="49"/>
      <c r="IB116" s="49"/>
      <c r="IC116" s="49"/>
      <c r="ID116" s="49"/>
      <c r="IE116" s="49"/>
      <c r="IF116" s="49"/>
      <c r="IG116" s="49"/>
      <c r="IH116" s="49"/>
      <c r="II116" s="49"/>
      <c r="IJ116" s="49"/>
      <c r="IK116" s="49"/>
      <c r="IL116" s="49"/>
      <c r="IM116" s="49"/>
      <c r="IN116" s="49"/>
    </row>
    <row r="117" spans="1:248" s="8" customFormat="1" ht="18" customHeight="1">
      <c r="A117" s="42">
        <v>116</v>
      </c>
      <c r="B117" s="181" t="s">
        <v>1112</v>
      </c>
      <c r="C117" s="180" t="s">
        <v>1113</v>
      </c>
      <c r="D117" s="43" t="str">
        <f t="shared" si="11"/>
        <v>TiDB(计算层)-超聚变 2288HV5</v>
      </c>
      <c r="E117" s="183" t="s">
        <v>102</v>
      </c>
      <c r="F117" s="184" t="s">
        <v>1114</v>
      </c>
      <c r="G117" s="191">
        <v>2120</v>
      </c>
      <c r="H117" s="183" t="s">
        <v>1115</v>
      </c>
      <c r="I117" s="183" t="s">
        <v>322</v>
      </c>
      <c r="J117" s="183" t="s">
        <v>990</v>
      </c>
      <c r="K117" s="191">
        <v>2161</v>
      </c>
      <c r="L117" s="183" t="s">
        <v>1116</v>
      </c>
      <c r="M117" s="183" t="s">
        <v>529</v>
      </c>
      <c r="N117" s="183" t="s">
        <v>530</v>
      </c>
      <c r="O117" s="42"/>
      <c r="P117" s="42"/>
      <c r="Q117" s="42" t="s">
        <v>531</v>
      </c>
      <c r="R117" s="42" t="s">
        <v>532</v>
      </c>
      <c r="S117" s="114" t="str">
        <f t="shared" si="12"/>
        <v>09</v>
      </c>
      <c r="T117" s="114" t="str">
        <f t="shared" si="14"/>
        <v>HH列04</v>
      </c>
      <c r="U117" s="114" t="str">
        <f t="shared" si="13"/>
        <v>02</v>
      </c>
      <c r="V117" s="114" t="str">
        <f t="shared" si="15"/>
        <v>101</v>
      </c>
      <c r="W117" s="47"/>
      <c r="X117" s="114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49"/>
      <c r="GX117" s="49"/>
      <c r="GY117" s="49"/>
      <c r="GZ117" s="49"/>
      <c r="HA117" s="49"/>
      <c r="HB117" s="49"/>
      <c r="HC117" s="49"/>
      <c r="HD117" s="49"/>
      <c r="HE117" s="49"/>
      <c r="HF117" s="49"/>
      <c r="HG117" s="49"/>
      <c r="HH117" s="49"/>
      <c r="HI117" s="49"/>
      <c r="HJ117" s="49"/>
      <c r="HK117" s="49"/>
      <c r="HL117" s="49"/>
      <c r="HM117" s="49"/>
      <c r="HN117" s="49"/>
      <c r="HO117" s="49"/>
      <c r="HP117" s="49"/>
      <c r="HQ117" s="49"/>
      <c r="HR117" s="49"/>
      <c r="HS117" s="49"/>
      <c r="HT117" s="49"/>
      <c r="HU117" s="49"/>
      <c r="HV117" s="49"/>
      <c r="HW117" s="49"/>
      <c r="HX117" s="49"/>
      <c r="HY117" s="49"/>
      <c r="HZ117" s="49"/>
      <c r="IA117" s="49"/>
      <c r="IB117" s="49"/>
      <c r="IC117" s="49"/>
      <c r="ID117" s="49"/>
      <c r="IE117" s="49"/>
      <c r="IF117" s="49"/>
      <c r="IG117" s="49"/>
      <c r="IH117" s="49"/>
      <c r="II117" s="49"/>
      <c r="IJ117" s="49"/>
      <c r="IK117" s="49"/>
      <c r="IL117" s="49"/>
      <c r="IM117" s="49"/>
      <c r="IN117" s="49"/>
    </row>
    <row r="118" spans="1:248" s="8" customFormat="1" ht="18" customHeight="1">
      <c r="A118" s="42">
        <v>117</v>
      </c>
      <c r="B118" s="181" t="s">
        <v>1117</v>
      </c>
      <c r="C118" s="180" t="s">
        <v>1118</v>
      </c>
      <c r="D118" s="43" t="str">
        <f t="shared" si="11"/>
        <v>TiKV(存储层)-超聚变 2288HV5</v>
      </c>
      <c r="E118" s="183" t="s">
        <v>102</v>
      </c>
      <c r="F118" s="184" t="s">
        <v>1119</v>
      </c>
      <c r="G118" s="191">
        <v>2120</v>
      </c>
      <c r="H118" s="183" t="s">
        <v>1120</v>
      </c>
      <c r="I118" s="183" t="s">
        <v>322</v>
      </c>
      <c r="J118" s="183" t="s">
        <v>990</v>
      </c>
      <c r="K118" s="191">
        <v>2161</v>
      </c>
      <c r="L118" s="183" t="s">
        <v>1121</v>
      </c>
      <c r="M118" s="183" t="s">
        <v>529</v>
      </c>
      <c r="N118" s="183" t="s">
        <v>530</v>
      </c>
      <c r="O118" s="42"/>
      <c r="P118" s="42"/>
      <c r="Q118" s="42" t="s">
        <v>531</v>
      </c>
      <c r="R118" s="42" t="s">
        <v>532</v>
      </c>
      <c r="S118" s="114" t="str">
        <f t="shared" si="12"/>
        <v>03</v>
      </c>
      <c r="T118" s="114" t="str">
        <f t="shared" si="14"/>
        <v>HH列02</v>
      </c>
      <c r="U118" s="114" t="str">
        <f t="shared" si="13"/>
        <v>02</v>
      </c>
      <c r="V118" s="114" t="str">
        <f t="shared" si="15"/>
        <v>101</v>
      </c>
      <c r="W118" s="47"/>
      <c r="X118" s="114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49"/>
      <c r="GX118" s="49"/>
      <c r="GY118" s="49"/>
      <c r="GZ118" s="49"/>
      <c r="HA118" s="49"/>
      <c r="HB118" s="49"/>
      <c r="HC118" s="49"/>
      <c r="HD118" s="49"/>
      <c r="HE118" s="49"/>
      <c r="HF118" s="49"/>
      <c r="HG118" s="49"/>
      <c r="HH118" s="49"/>
      <c r="HI118" s="49"/>
      <c r="HJ118" s="49"/>
      <c r="HK118" s="49"/>
      <c r="HL118" s="49"/>
      <c r="HM118" s="49"/>
      <c r="HN118" s="49"/>
      <c r="HO118" s="49"/>
      <c r="HP118" s="49"/>
      <c r="HQ118" s="49"/>
      <c r="HR118" s="49"/>
      <c r="HS118" s="49"/>
      <c r="HT118" s="49"/>
      <c r="HU118" s="49"/>
      <c r="HV118" s="49"/>
      <c r="HW118" s="49"/>
      <c r="HX118" s="49"/>
      <c r="HY118" s="49"/>
      <c r="HZ118" s="49"/>
      <c r="IA118" s="49"/>
      <c r="IB118" s="49"/>
      <c r="IC118" s="49"/>
      <c r="ID118" s="49"/>
      <c r="IE118" s="49"/>
      <c r="IF118" s="49"/>
      <c r="IG118" s="49"/>
      <c r="IH118" s="49"/>
      <c r="II118" s="49"/>
      <c r="IJ118" s="49"/>
      <c r="IK118" s="49"/>
      <c r="IL118" s="49"/>
      <c r="IM118" s="49"/>
      <c r="IN118" s="49"/>
    </row>
    <row r="119" spans="1:248" s="8" customFormat="1" ht="18" customHeight="1">
      <c r="A119" s="42">
        <v>118</v>
      </c>
      <c r="B119" s="181" t="s">
        <v>1122</v>
      </c>
      <c r="C119" s="180" t="s">
        <v>1123</v>
      </c>
      <c r="D119" s="43" t="str">
        <f t="shared" si="11"/>
        <v>TiKV(存储层)-超聚变 2288HV5</v>
      </c>
      <c r="E119" s="183" t="s">
        <v>102</v>
      </c>
      <c r="F119" s="186" t="s">
        <v>1124</v>
      </c>
      <c r="G119" s="191">
        <v>2120</v>
      </c>
      <c r="H119" s="183" t="s">
        <v>1125</v>
      </c>
      <c r="I119" s="183" t="s">
        <v>322</v>
      </c>
      <c r="J119" s="183" t="s">
        <v>990</v>
      </c>
      <c r="K119" s="191">
        <v>2161</v>
      </c>
      <c r="L119" s="183" t="s">
        <v>1126</v>
      </c>
      <c r="M119" s="183" t="s">
        <v>529</v>
      </c>
      <c r="N119" s="183" t="s">
        <v>530</v>
      </c>
      <c r="O119" s="42"/>
      <c r="P119" s="42"/>
      <c r="Q119" s="42" t="s">
        <v>531</v>
      </c>
      <c r="R119" s="42" t="s">
        <v>532</v>
      </c>
      <c r="S119" s="114" t="str">
        <f t="shared" si="12"/>
        <v>06</v>
      </c>
      <c r="T119" s="114" t="str">
        <f t="shared" si="14"/>
        <v>HH列02</v>
      </c>
      <c r="U119" s="114" t="str">
        <f t="shared" si="13"/>
        <v>02</v>
      </c>
      <c r="V119" s="114" t="str">
        <f t="shared" si="15"/>
        <v>101</v>
      </c>
      <c r="W119" s="47"/>
      <c r="X119" s="114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49"/>
      <c r="GX119" s="49"/>
      <c r="GY119" s="49"/>
      <c r="GZ119" s="49"/>
      <c r="HA119" s="49"/>
      <c r="HB119" s="49"/>
      <c r="HC119" s="49"/>
      <c r="HD119" s="49"/>
      <c r="HE119" s="49"/>
      <c r="HF119" s="49"/>
      <c r="HG119" s="49"/>
      <c r="HH119" s="49"/>
      <c r="HI119" s="49"/>
      <c r="HJ119" s="49"/>
      <c r="HK119" s="49"/>
      <c r="HL119" s="49"/>
      <c r="HM119" s="49"/>
      <c r="HN119" s="49"/>
      <c r="HO119" s="49"/>
      <c r="HP119" s="49"/>
      <c r="HQ119" s="49"/>
      <c r="HR119" s="49"/>
      <c r="HS119" s="49"/>
      <c r="HT119" s="49"/>
      <c r="HU119" s="49"/>
      <c r="HV119" s="49"/>
      <c r="HW119" s="49"/>
      <c r="HX119" s="49"/>
      <c r="HY119" s="49"/>
      <c r="HZ119" s="49"/>
      <c r="IA119" s="49"/>
      <c r="IB119" s="49"/>
      <c r="IC119" s="49"/>
      <c r="ID119" s="49"/>
      <c r="IE119" s="49"/>
      <c r="IF119" s="49"/>
      <c r="IG119" s="49"/>
      <c r="IH119" s="49"/>
      <c r="II119" s="49"/>
      <c r="IJ119" s="49"/>
      <c r="IK119" s="49"/>
      <c r="IL119" s="49"/>
      <c r="IM119" s="49"/>
      <c r="IN119" s="49"/>
    </row>
    <row r="120" spans="1:248" s="8" customFormat="1" ht="18" customHeight="1">
      <c r="A120" s="42">
        <v>119</v>
      </c>
      <c r="B120" s="181" t="s">
        <v>1127</v>
      </c>
      <c r="C120" s="180" t="s">
        <v>1128</v>
      </c>
      <c r="D120" s="43" t="str">
        <f t="shared" si="11"/>
        <v>TiKV(存储层)-超聚变 2288HV5</v>
      </c>
      <c r="E120" s="183" t="s">
        <v>102</v>
      </c>
      <c r="F120" s="186" t="s">
        <v>1129</v>
      </c>
      <c r="G120" s="191">
        <v>2120</v>
      </c>
      <c r="H120" s="183" t="s">
        <v>1130</v>
      </c>
      <c r="I120" s="183" t="s">
        <v>322</v>
      </c>
      <c r="J120" s="183" t="s">
        <v>990</v>
      </c>
      <c r="K120" s="191">
        <v>2161</v>
      </c>
      <c r="L120" s="183" t="s">
        <v>1131</v>
      </c>
      <c r="M120" s="183" t="s">
        <v>529</v>
      </c>
      <c r="N120" s="183" t="s">
        <v>530</v>
      </c>
      <c r="O120" s="42"/>
      <c r="P120" s="42"/>
      <c r="Q120" s="42" t="s">
        <v>531</v>
      </c>
      <c r="R120" s="42" t="s">
        <v>532</v>
      </c>
      <c r="S120" s="114" t="str">
        <f t="shared" si="12"/>
        <v>03</v>
      </c>
      <c r="T120" s="114" t="str">
        <f t="shared" si="14"/>
        <v>HH列03</v>
      </c>
      <c r="U120" s="114" t="str">
        <f t="shared" si="13"/>
        <v>02</v>
      </c>
      <c r="V120" s="114" t="str">
        <f t="shared" si="15"/>
        <v>101</v>
      </c>
      <c r="W120" s="47"/>
      <c r="X120" s="114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49"/>
      <c r="GX120" s="49"/>
      <c r="GY120" s="49"/>
      <c r="GZ120" s="49"/>
      <c r="HA120" s="49"/>
      <c r="HB120" s="49"/>
      <c r="HC120" s="49"/>
      <c r="HD120" s="49"/>
      <c r="HE120" s="49"/>
      <c r="HF120" s="49"/>
      <c r="HG120" s="49"/>
      <c r="HH120" s="49"/>
      <c r="HI120" s="49"/>
      <c r="HJ120" s="49"/>
      <c r="HK120" s="49"/>
      <c r="HL120" s="49"/>
      <c r="HM120" s="49"/>
      <c r="HN120" s="49"/>
      <c r="HO120" s="49"/>
      <c r="HP120" s="49"/>
      <c r="HQ120" s="49"/>
      <c r="HR120" s="49"/>
      <c r="HS120" s="49"/>
      <c r="HT120" s="49"/>
      <c r="HU120" s="49"/>
      <c r="HV120" s="49"/>
      <c r="HW120" s="49"/>
      <c r="HX120" s="49"/>
      <c r="HY120" s="49"/>
      <c r="HZ120" s="49"/>
      <c r="IA120" s="49"/>
      <c r="IB120" s="49"/>
      <c r="IC120" s="49"/>
      <c r="ID120" s="49"/>
      <c r="IE120" s="49"/>
      <c r="IF120" s="49"/>
      <c r="IG120" s="49"/>
      <c r="IH120" s="49"/>
      <c r="II120" s="49"/>
      <c r="IJ120" s="49"/>
      <c r="IK120" s="49"/>
      <c r="IL120" s="49"/>
      <c r="IM120" s="49"/>
      <c r="IN120" s="49"/>
    </row>
    <row r="121" spans="1:248" s="8" customFormat="1" ht="18" customHeight="1">
      <c r="A121" s="42">
        <v>120</v>
      </c>
      <c r="B121" s="181" t="s">
        <v>1132</v>
      </c>
      <c r="C121" s="180" t="s">
        <v>1133</v>
      </c>
      <c r="D121" s="43" t="str">
        <f t="shared" si="11"/>
        <v>TiKV(存储层)-超聚变 2288HV5</v>
      </c>
      <c r="E121" s="183" t="s">
        <v>102</v>
      </c>
      <c r="F121" s="186" t="s">
        <v>1134</v>
      </c>
      <c r="G121" s="191">
        <v>2120</v>
      </c>
      <c r="H121" s="183" t="s">
        <v>1135</v>
      </c>
      <c r="I121" s="183" t="s">
        <v>322</v>
      </c>
      <c r="J121" s="183" t="s">
        <v>990</v>
      </c>
      <c r="K121" s="191">
        <v>2161</v>
      </c>
      <c r="L121" s="183" t="s">
        <v>1136</v>
      </c>
      <c r="M121" s="183" t="s">
        <v>529</v>
      </c>
      <c r="N121" s="183" t="s">
        <v>530</v>
      </c>
      <c r="O121" s="42"/>
      <c r="P121" s="42"/>
      <c r="Q121" s="42" t="s">
        <v>531</v>
      </c>
      <c r="R121" s="42" t="s">
        <v>532</v>
      </c>
      <c r="S121" s="114" t="str">
        <f t="shared" si="12"/>
        <v>06</v>
      </c>
      <c r="T121" s="114" t="str">
        <f t="shared" si="14"/>
        <v>HH列03</v>
      </c>
      <c r="U121" s="114" t="str">
        <f t="shared" si="13"/>
        <v>02</v>
      </c>
      <c r="V121" s="114" t="str">
        <f t="shared" si="15"/>
        <v>101</v>
      </c>
      <c r="W121" s="47"/>
      <c r="X121" s="114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49"/>
      <c r="GX121" s="49"/>
      <c r="GY121" s="49"/>
      <c r="GZ121" s="49"/>
      <c r="HA121" s="49"/>
      <c r="HB121" s="49"/>
      <c r="HC121" s="49"/>
      <c r="HD121" s="49"/>
      <c r="HE121" s="49"/>
      <c r="HF121" s="49"/>
      <c r="HG121" s="49"/>
      <c r="HH121" s="49"/>
      <c r="HI121" s="49"/>
      <c r="HJ121" s="49"/>
      <c r="HK121" s="49"/>
      <c r="HL121" s="49"/>
      <c r="HM121" s="49"/>
      <c r="HN121" s="49"/>
      <c r="HO121" s="49"/>
      <c r="HP121" s="49"/>
      <c r="HQ121" s="49"/>
      <c r="HR121" s="49"/>
      <c r="HS121" s="49"/>
      <c r="HT121" s="49"/>
      <c r="HU121" s="49"/>
      <c r="HV121" s="49"/>
      <c r="HW121" s="49"/>
      <c r="HX121" s="49"/>
      <c r="HY121" s="49"/>
      <c r="HZ121" s="49"/>
      <c r="IA121" s="49"/>
      <c r="IB121" s="49"/>
      <c r="IC121" s="49"/>
      <c r="ID121" s="49"/>
      <c r="IE121" s="49"/>
      <c r="IF121" s="49"/>
      <c r="IG121" s="49"/>
      <c r="IH121" s="49"/>
      <c r="II121" s="49"/>
      <c r="IJ121" s="49"/>
      <c r="IK121" s="49"/>
      <c r="IL121" s="49"/>
      <c r="IM121" s="49"/>
      <c r="IN121" s="49"/>
    </row>
    <row r="122" spans="1:248" s="8" customFormat="1" ht="18" customHeight="1">
      <c r="A122" s="42">
        <v>121</v>
      </c>
      <c r="B122" s="181" t="s">
        <v>1137</v>
      </c>
      <c r="C122" s="180" t="s">
        <v>1138</v>
      </c>
      <c r="D122" s="43" t="str">
        <f t="shared" si="11"/>
        <v>TiKV(存储层)-超聚变 2288HV5</v>
      </c>
      <c r="E122" s="183" t="s">
        <v>102</v>
      </c>
      <c r="F122" s="186" t="s">
        <v>1139</v>
      </c>
      <c r="G122" s="191">
        <v>2120</v>
      </c>
      <c r="H122" s="183" t="s">
        <v>1140</v>
      </c>
      <c r="I122" s="183" t="s">
        <v>322</v>
      </c>
      <c r="J122" s="183" t="s">
        <v>990</v>
      </c>
      <c r="K122" s="191">
        <v>2161</v>
      </c>
      <c r="L122" s="183" t="s">
        <v>1141</v>
      </c>
      <c r="M122" s="183" t="s">
        <v>529</v>
      </c>
      <c r="N122" s="183" t="s">
        <v>530</v>
      </c>
      <c r="O122" s="42"/>
      <c r="P122" s="42"/>
      <c r="Q122" s="42" t="s">
        <v>531</v>
      </c>
      <c r="R122" s="42" t="s">
        <v>532</v>
      </c>
      <c r="S122" s="114" t="str">
        <f t="shared" si="12"/>
        <v>03</v>
      </c>
      <c r="T122" s="114" t="str">
        <f t="shared" si="14"/>
        <v>HH列04</v>
      </c>
      <c r="U122" s="114" t="str">
        <f t="shared" si="13"/>
        <v>02</v>
      </c>
      <c r="V122" s="114" t="str">
        <f t="shared" si="15"/>
        <v>101</v>
      </c>
      <c r="W122" s="47"/>
      <c r="X122" s="114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/>
      <c r="DE122" s="49"/>
      <c r="DF122" s="49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49"/>
      <c r="GX122" s="49"/>
      <c r="GY122" s="49"/>
      <c r="GZ122" s="49"/>
      <c r="HA122" s="49"/>
      <c r="HB122" s="49"/>
      <c r="HC122" s="49"/>
      <c r="HD122" s="49"/>
      <c r="HE122" s="49"/>
      <c r="HF122" s="49"/>
      <c r="HG122" s="49"/>
      <c r="HH122" s="49"/>
      <c r="HI122" s="49"/>
      <c r="HJ122" s="49"/>
      <c r="HK122" s="49"/>
      <c r="HL122" s="49"/>
      <c r="HM122" s="49"/>
      <c r="HN122" s="49"/>
      <c r="HO122" s="49"/>
      <c r="HP122" s="49"/>
      <c r="HQ122" s="49"/>
      <c r="HR122" s="49"/>
      <c r="HS122" s="49"/>
      <c r="HT122" s="49"/>
      <c r="HU122" s="49"/>
      <c r="HV122" s="49"/>
      <c r="HW122" s="49"/>
      <c r="HX122" s="49"/>
      <c r="HY122" s="49"/>
      <c r="HZ122" s="49"/>
      <c r="IA122" s="49"/>
      <c r="IB122" s="49"/>
      <c r="IC122" s="49"/>
      <c r="ID122" s="49"/>
      <c r="IE122" s="49"/>
      <c r="IF122" s="49"/>
      <c r="IG122" s="49"/>
      <c r="IH122" s="49"/>
      <c r="II122" s="49"/>
      <c r="IJ122" s="49"/>
      <c r="IK122" s="49"/>
      <c r="IL122" s="49"/>
      <c r="IM122" s="49"/>
      <c r="IN122" s="49"/>
    </row>
    <row r="123" spans="1:248" s="8" customFormat="1" ht="18" customHeight="1">
      <c r="A123" s="42">
        <v>122</v>
      </c>
      <c r="B123" s="181" t="s">
        <v>1142</v>
      </c>
      <c r="C123" s="180" t="s">
        <v>1143</v>
      </c>
      <c r="D123" s="43" t="str">
        <f t="shared" si="11"/>
        <v>TiKV(存储层)-超聚变 2288HV5</v>
      </c>
      <c r="E123" s="183" t="s">
        <v>102</v>
      </c>
      <c r="F123" s="186" t="s">
        <v>1144</v>
      </c>
      <c r="G123" s="191">
        <v>2120</v>
      </c>
      <c r="H123" s="183" t="s">
        <v>1145</v>
      </c>
      <c r="I123" s="183" t="s">
        <v>322</v>
      </c>
      <c r="J123" s="183" t="s">
        <v>990</v>
      </c>
      <c r="K123" s="191">
        <v>2161</v>
      </c>
      <c r="L123" s="183" t="s">
        <v>1146</v>
      </c>
      <c r="M123" s="183" t="s">
        <v>529</v>
      </c>
      <c r="N123" s="183" t="s">
        <v>530</v>
      </c>
      <c r="O123" s="42"/>
      <c r="P123" s="42"/>
      <c r="Q123" s="42" t="s">
        <v>531</v>
      </c>
      <c r="R123" s="42" t="s">
        <v>532</v>
      </c>
      <c r="S123" s="114" t="str">
        <f t="shared" si="12"/>
        <v>06</v>
      </c>
      <c r="T123" s="114" t="str">
        <f t="shared" si="14"/>
        <v>HH列04</v>
      </c>
      <c r="U123" s="114" t="str">
        <f t="shared" si="13"/>
        <v>02</v>
      </c>
      <c r="V123" s="114" t="str">
        <f t="shared" si="15"/>
        <v>101</v>
      </c>
      <c r="W123" s="47"/>
      <c r="X123" s="114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/>
      <c r="DE123" s="49"/>
      <c r="DF123" s="49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49"/>
      <c r="GX123" s="49"/>
      <c r="GY123" s="49"/>
      <c r="GZ123" s="49"/>
      <c r="HA123" s="49"/>
      <c r="HB123" s="49"/>
      <c r="HC123" s="49"/>
      <c r="HD123" s="49"/>
      <c r="HE123" s="49"/>
      <c r="HF123" s="49"/>
      <c r="HG123" s="49"/>
      <c r="HH123" s="49"/>
      <c r="HI123" s="49"/>
      <c r="HJ123" s="49"/>
      <c r="HK123" s="49"/>
      <c r="HL123" s="49"/>
      <c r="HM123" s="49"/>
      <c r="HN123" s="49"/>
      <c r="HO123" s="49"/>
      <c r="HP123" s="49"/>
      <c r="HQ123" s="49"/>
      <c r="HR123" s="49"/>
      <c r="HS123" s="49"/>
      <c r="HT123" s="49"/>
      <c r="HU123" s="49"/>
      <c r="HV123" s="49"/>
      <c r="HW123" s="49"/>
      <c r="HX123" s="49"/>
      <c r="HY123" s="49"/>
      <c r="HZ123" s="49"/>
      <c r="IA123" s="49"/>
      <c r="IB123" s="49"/>
      <c r="IC123" s="49"/>
      <c r="ID123" s="49"/>
      <c r="IE123" s="49"/>
      <c r="IF123" s="49"/>
      <c r="IG123" s="49"/>
      <c r="IH123" s="49"/>
      <c r="II123" s="49"/>
      <c r="IJ123" s="49"/>
      <c r="IK123" s="49"/>
      <c r="IL123" s="49"/>
      <c r="IM123" s="49"/>
      <c r="IN123" s="49"/>
    </row>
    <row r="124" spans="1:248" s="8" customFormat="1" ht="18" customHeight="1">
      <c r="A124" s="42">
        <v>123</v>
      </c>
      <c r="B124" s="181" t="s">
        <v>1147</v>
      </c>
      <c r="C124" s="180" t="s">
        <v>1148</v>
      </c>
      <c r="D124" s="43" t="str">
        <f t="shared" si="11"/>
        <v>TiKV(存储层)-超聚变 2288HV5</v>
      </c>
      <c r="E124" s="183" t="s">
        <v>102</v>
      </c>
      <c r="F124" s="186" t="s">
        <v>1149</v>
      </c>
      <c r="G124" s="191">
        <v>2120</v>
      </c>
      <c r="H124" s="183" t="s">
        <v>1150</v>
      </c>
      <c r="I124" s="183" t="s">
        <v>322</v>
      </c>
      <c r="J124" s="183" t="s">
        <v>990</v>
      </c>
      <c r="K124" s="191">
        <v>2161</v>
      </c>
      <c r="L124" s="183" t="s">
        <v>1151</v>
      </c>
      <c r="M124" s="183" t="s">
        <v>529</v>
      </c>
      <c r="N124" s="183" t="s">
        <v>530</v>
      </c>
      <c r="O124" s="42"/>
      <c r="P124" s="42"/>
      <c r="Q124" s="42" t="s">
        <v>531</v>
      </c>
      <c r="R124" s="42" t="s">
        <v>532</v>
      </c>
      <c r="S124" s="114" t="str">
        <f t="shared" si="12"/>
        <v>03</v>
      </c>
      <c r="T124" s="114" t="str">
        <f t="shared" si="14"/>
        <v>HH列05</v>
      </c>
      <c r="U124" s="114" t="str">
        <f t="shared" si="13"/>
        <v>02</v>
      </c>
      <c r="V124" s="114" t="str">
        <f t="shared" si="15"/>
        <v>101</v>
      </c>
      <c r="W124" s="47"/>
      <c r="X124" s="114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/>
      <c r="DE124" s="49"/>
      <c r="DF124" s="49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49"/>
      <c r="GX124" s="49"/>
      <c r="GY124" s="49"/>
      <c r="GZ124" s="49"/>
      <c r="HA124" s="49"/>
      <c r="HB124" s="49"/>
      <c r="HC124" s="49"/>
      <c r="HD124" s="49"/>
      <c r="HE124" s="49"/>
      <c r="HF124" s="49"/>
      <c r="HG124" s="49"/>
      <c r="HH124" s="49"/>
      <c r="HI124" s="49"/>
      <c r="HJ124" s="49"/>
      <c r="HK124" s="49"/>
      <c r="HL124" s="49"/>
      <c r="HM124" s="49"/>
      <c r="HN124" s="49"/>
      <c r="HO124" s="49"/>
      <c r="HP124" s="49"/>
      <c r="HQ124" s="49"/>
      <c r="HR124" s="49"/>
      <c r="HS124" s="49"/>
      <c r="HT124" s="49"/>
      <c r="HU124" s="49"/>
      <c r="HV124" s="49"/>
      <c r="HW124" s="49"/>
      <c r="HX124" s="49"/>
      <c r="HY124" s="49"/>
      <c r="HZ124" s="49"/>
      <c r="IA124" s="49"/>
      <c r="IB124" s="49"/>
      <c r="IC124" s="49"/>
      <c r="ID124" s="49"/>
      <c r="IE124" s="49"/>
      <c r="IF124" s="49"/>
      <c r="IG124" s="49"/>
      <c r="IH124" s="49"/>
      <c r="II124" s="49"/>
      <c r="IJ124" s="49"/>
      <c r="IK124" s="49"/>
      <c r="IL124" s="49"/>
      <c r="IM124" s="49"/>
      <c r="IN124" s="49"/>
    </row>
    <row r="125" spans="1:248" s="8" customFormat="1" ht="18" customHeight="1">
      <c r="A125" s="42">
        <v>124</v>
      </c>
      <c r="B125" s="181" t="s">
        <v>1152</v>
      </c>
      <c r="C125" s="180" t="s">
        <v>1153</v>
      </c>
      <c r="D125" s="43" t="str">
        <f t="shared" si="11"/>
        <v>TiKV(存储层)-超聚变 2288HV5</v>
      </c>
      <c r="E125" s="183" t="s">
        <v>102</v>
      </c>
      <c r="F125" s="184" t="s">
        <v>1154</v>
      </c>
      <c r="G125" s="191">
        <v>2120</v>
      </c>
      <c r="H125" s="183" t="s">
        <v>1155</v>
      </c>
      <c r="I125" s="183" t="s">
        <v>322</v>
      </c>
      <c r="J125" s="183" t="s">
        <v>990</v>
      </c>
      <c r="K125" s="191">
        <v>2161</v>
      </c>
      <c r="L125" s="183" t="s">
        <v>1156</v>
      </c>
      <c r="M125" s="183" t="s">
        <v>529</v>
      </c>
      <c r="N125" s="183" t="s">
        <v>530</v>
      </c>
      <c r="O125" s="42"/>
      <c r="P125" s="42"/>
      <c r="Q125" s="42" t="s">
        <v>531</v>
      </c>
      <c r="R125" s="42" t="s">
        <v>532</v>
      </c>
      <c r="S125" s="114" t="str">
        <f t="shared" si="12"/>
        <v>06</v>
      </c>
      <c r="T125" s="114" t="str">
        <f t="shared" si="14"/>
        <v>HH列05</v>
      </c>
      <c r="U125" s="114" t="str">
        <f t="shared" si="13"/>
        <v>02</v>
      </c>
      <c r="V125" s="114" t="str">
        <f t="shared" si="15"/>
        <v>101</v>
      </c>
      <c r="W125" s="47"/>
      <c r="X125" s="114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/>
      <c r="DE125" s="49"/>
      <c r="DF125" s="49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49"/>
      <c r="GX125" s="49"/>
      <c r="GY125" s="49"/>
      <c r="GZ125" s="49"/>
      <c r="HA125" s="49"/>
      <c r="HB125" s="49"/>
      <c r="HC125" s="49"/>
      <c r="HD125" s="49"/>
      <c r="HE125" s="49"/>
      <c r="HF125" s="49"/>
      <c r="HG125" s="49"/>
      <c r="HH125" s="49"/>
      <c r="HI125" s="49"/>
      <c r="HJ125" s="49"/>
      <c r="HK125" s="49"/>
      <c r="HL125" s="49"/>
      <c r="HM125" s="49"/>
      <c r="HN125" s="49"/>
      <c r="HO125" s="49"/>
      <c r="HP125" s="49"/>
      <c r="HQ125" s="49"/>
      <c r="HR125" s="49"/>
      <c r="HS125" s="49"/>
      <c r="HT125" s="49"/>
      <c r="HU125" s="49"/>
      <c r="HV125" s="49"/>
      <c r="HW125" s="49"/>
      <c r="HX125" s="49"/>
      <c r="HY125" s="49"/>
      <c r="HZ125" s="49"/>
      <c r="IA125" s="49"/>
      <c r="IB125" s="49"/>
      <c r="IC125" s="49"/>
      <c r="ID125" s="49"/>
      <c r="IE125" s="49"/>
      <c r="IF125" s="49"/>
      <c r="IG125" s="49"/>
      <c r="IH125" s="49"/>
      <c r="II125" s="49"/>
      <c r="IJ125" s="49"/>
      <c r="IK125" s="49"/>
      <c r="IL125" s="49"/>
      <c r="IM125" s="49"/>
      <c r="IN125" s="49"/>
    </row>
    <row r="126" spans="1:248" s="8" customFormat="1" ht="18" customHeight="1">
      <c r="A126" s="42">
        <v>125</v>
      </c>
      <c r="B126" s="181" t="s">
        <v>1157</v>
      </c>
      <c r="C126" s="180" t="s">
        <v>1158</v>
      </c>
      <c r="D126" s="43" t="str">
        <f t="shared" si="11"/>
        <v>应用服务器(服务1)-超聚变 2288HV5-性能型存储</v>
      </c>
      <c r="E126" s="183" t="s">
        <v>102</v>
      </c>
      <c r="F126" s="184" t="s">
        <v>1159</v>
      </c>
      <c r="G126" s="191">
        <v>2120</v>
      </c>
      <c r="H126" s="183" t="s">
        <v>1160</v>
      </c>
      <c r="I126" s="183" t="s">
        <v>322</v>
      </c>
      <c r="J126" s="183" t="s">
        <v>990</v>
      </c>
      <c r="K126" s="191">
        <v>2161</v>
      </c>
      <c r="L126" s="183" t="s">
        <v>1161</v>
      </c>
      <c r="M126" s="183" t="s">
        <v>529</v>
      </c>
      <c r="N126" s="183" t="s">
        <v>530</v>
      </c>
      <c r="O126" s="42"/>
      <c r="P126" s="42"/>
      <c r="Q126" s="42" t="s">
        <v>531</v>
      </c>
      <c r="R126" s="42" t="s">
        <v>532</v>
      </c>
      <c r="S126" s="114" t="str">
        <f t="shared" si="12"/>
        <v>12</v>
      </c>
      <c r="T126" s="114" t="str">
        <f t="shared" si="14"/>
        <v>HH列02</v>
      </c>
      <c r="U126" s="114" t="str">
        <f t="shared" si="13"/>
        <v>02</v>
      </c>
      <c r="V126" s="114" t="str">
        <f t="shared" si="15"/>
        <v>101</v>
      </c>
      <c r="W126" s="47"/>
      <c r="X126" s="114" t="s">
        <v>938</v>
      </c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/>
      <c r="DE126" s="49"/>
      <c r="DF126" s="49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49"/>
      <c r="GX126" s="49"/>
      <c r="GY126" s="49"/>
      <c r="GZ126" s="49"/>
      <c r="HA126" s="49"/>
      <c r="HB126" s="49"/>
      <c r="HC126" s="49"/>
      <c r="HD126" s="49"/>
      <c r="HE126" s="49"/>
      <c r="HF126" s="49"/>
      <c r="HG126" s="49"/>
      <c r="HH126" s="49"/>
      <c r="HI126" s="49"/>
      <c r="HJ126" s="49"/>
      <c r="HK126" s="49"/>
      <c r="HL126" s="49"/>
      <c r="HM126" s="49"/>
      <c r="HN126" s="49"/>
      <c r="HO126" s="49"/>
      <c r="HP126" s="49"/>
      <c r="HQ126" s="49"/>
      <c r="HR126" s="49"/>
      <c r="HS126" s="49"/>
      <c r="HT126" s="49"/>
      <c r="HU126" s="49"/>
      <c r="HV126" s="49"/>
      <c r="HW126" s="49"/>
      <c r="HX126" s="49"/>
      <c r="HY126" s="49"/>
      <c r="HZ126" s="49"/>
      <c r="IA126" s="49"/>
      <c r="IB126" s="49"/>
      <c r="IC126" s="49"/>
      <c r="ID126" s="49"/>
      <c r="IE126" s="49"/>
      <c r="IF126" s="49"/>
      <c r="IG126" s="49"/>
      <c r="IH126" s="49"/>
      <c r="II126" s="49"/>
      <c r="IJ126" s="49"/>
      <c r="IK126" s="49"/>
      <c r="IL126" s="49"/>
      <c r="IM126" s="49"/>
      <c r="IN126" s="49"/>
    </row>
    <row r="127" spans="1:248" s="8" customFormat="1" ht="18" customHeight="1">
      <c r="A127" s="42">
        <v>126</v>
      </c>
      <c r="B127" s="181" t="s">
        <v>1162</v>
      </c>
      <c r="C127" s="180" t="s">
        <v>1163</v>
      </c>
      <c r="D127" s="43" t="str">
        <f t="shared" si="11"/>
        <v>应用服务器(服务1)-超聚变 2288HV5-性能型存储</v>
      </c>
      <c r="E127" s="183" t="s">
        <v>102</v>
      </c>
      <c r="F127" s="184" t="s">
        <v>1164</v>
      </c>
      <c r="G127" s="191">
        <v>2120</v>
      </c>
      <c r="H127" s="183" t="s">
        <v>1165</v>
      </c>
      <c r="I127" s="183" t="s">
        <v>322</v>
      </c>
      <c r="J127" s="183" t="s">
        <v>990</v>
      </c>
      <c r="K127" s="191">
        <v>2161</v>
      </c>
      <c r="L127" s="183" t="s">
        <v>1166</v>
      </c>
      <c r="M127" s="183" t="s">
        <v>529</v>
      </c>
      <c r="N127" s="183" t="s">
        <v>530</v>
      </c>
      <c r="O127" s="42"/>
      <c r="P127" s="42"/>
      <c r="Q127" s="42" t="s">
        <v>531</v>
      </c>
      <c r="R127" s="42" t="s">
        <v>532</v>
      </c>
      <c r="S127" s="114" t="str">
        <f t="shared" si="12"/>
        <v>12</v>
      </c>
      <c r="T127" s="114" t="str">
        <f t="shared" si="14"/>
        <v>HH列03</v>
      </c>
      <c r="U127" s="114" t="str">
        <f t="shared" si="13"/>
        <v>02</v>
      </c>
      <c r="V127" s="114" t="str">
        <f t="shared" si="15"/>
        <v>101</v>
      </c>
      <c r="W127" s="47"/>
      <c r="X127" s="114" t="s">
        <v>938</v>
      </c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/>
      <c r="DE127" s="49"/>
      <c r="DF127" s="49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49"/>
      <c r="GX127" s="49"/>
      <c r="GY127" s="49"/>
      <c r="GZ127" s="49"/>
      <c r="HA127" s="49"/>
      <c r="HB127" s="49"/>
      <c r="HC127" s="49"/>
      <c r="HD127" s="49"/>
      <c r="HE127" s="49"/>
      <c r="HF127" s="49"/>
      <c r="HG127" s="49"/>
      <c r="HH127" s="49"/>
      <c r="HI127" s="49"/>
      <c r="HJ127" s="49"/>
      <c r="HK127" s="49"/>
      <c r="HL127" s="49"/>
      <c r="HM127" s="49"/>
      <c r="HN127" s="49"/>
      <c r="HO127" s="49"/>
      <c r="HP127" s="49"/>
      <c r="HQ127" s="49"/>
      <c r="HR127" s="49"/>
      <c r="HS127" s="49"/>
      <c r="HT127" s="49"/>
      <c r="HU127" s="49"/>
      <c r="HV127" s="49"/>
      <c r="HW127" s="49"/>
      <c r="HX127" s="49"/>
      <c r="HY127" s="49"/>
      <c r="HZ127" s="49"/>
      <c r="IA127" s="49"/>
      <c r="IB127" s="49"/>
      <c r="IC127" s="49"/>
      <c r="ID127" s="49"/>
      <c r="IE127" s="49"/>
      <c r="IF127" s="49"/>
      <c r="IG127" s="49"/>
      <c r="IH127" s="49"/>
      <c r="II127" s="49"/>
      <c r="IJ127" s="49"/>
      <c r="IK127" s="49"/>
      <c r="IL127" s="49"/>
      <c r="IM127" s="49"/>
      <c r="IN127" s="49"/>
    </row>
    <row r="128" spans="1:248" s="8" customFormat="1" ht="18" customHeight="1">
      <c r="A128" s="42">
        <v>127</v>
      </c>
      <c r="B128" s="181" t="s">
        <v>1167</v>
      </c>
      <c r="C128" s="180" t="s">
        <v>1168</v>
      </c>
      <c r="D128" s="43" t="str">
        <f t="shared" si="11"/>
        <v>应用服务器(服务1)-超聚变 2288HV5-性能型存储</v>
      </c>
      <c r="E128" s="183" t="s">
        <v>102</v>
      </c>
      <c r="F128" s="184" t="s">
        <v>1169</v>
      </c>
      <c r="G128" s="191">
        <v>2120</v>
      </c>
      <c r="H128" s="183" t="s">
        <v>1170</v>
      </c>
      <c r="I128" s="183" t="s">
        <v>322</v>
      </c>
      <c r="J128" s="183" t="s">
        <v>990</v>
      </c>
      <c r="K128" s="191">
        <v>2161</v>
      </c>
      <c r="L128" s="183" t="s">
        <v>1171</v>
      </c>
      <c r="M128" s="183" t="s">
        <v>529</v>
      </c>
      <c r="N128" s="183" t="s">
        <v>530</v>
      </c>
      <c r="O128" s="42"/>
      <c r="P128" s="42"/>
      <c r="Q128" s="42" t="s">
        <v>531</v>
      </c>
      <c r="R128" s="42" t="s">
        <v>532</v>
      </c>
      <c r="S128" s="114" t="str">
        <f t="shared" si="12"/>
        <v>12</v>
      </c>
      <c r="T128" s="114" t="str">
        <f t="shared" si="14"/>
        <v>HH列04</v>
      </c>
      <c r="U128" s="114" t="str">
        <f t="shared" si="13"/>
        <v>02</v>
      </c>
      <c r="V128" s="114" t="str">
        <f t="shared" si="15"/>
        <v>101</v>
      </c>
      <c r="W128" s="47"/>
      <c r="X128" s="114" t="s">
        <v>938</v>
      </c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/>
      <c r="DE128" s="49"/>
      <c r="DF128" s="49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49"/>
      <c r="GX128" s="49"/>
      <c r="GY128" s="49"/>
      <c r="GZ128" s="49"/>
      <c r="HA128" s="49"/>
      <c r="HB128" s="49"/>
      <c r="HC128" s="49"/>
      <c r="HD128" s="49"/>
      <c r="HE128" s="49"/>
      <c r="HF128" s="49"/>
      <c r="HG128" s="49"/>
      <c r="HH128" s="49"/>
      <c r="HI128" s="49"/>
      <c r="HJ128" s="49"/>
      <c r="HK128" s="49"/>
      <c r="HL128" s="49"/>
      <c r="HM128" s="49"/>
      <c r="HN128" s="49"/>
      <c r="HO128" s="49"/>
      <c r="HP128" s="49"/>
      <c r="HQ128" s="49"/>
      <c r="HR128" s="49"/>
      <c r="HS128" s="49"/>
      <c r="HT128" s="49"/>
      <c r="HU128" s="49"/>
      <c r="HV128" s="49"/>
      <c r="HW128" s="49"/>
      <c r="HX128" s="49"/>
      <c r="HY128" s="49"/>
      <c r="HZ128" s="49"/>
      <c r="IA128" s="49"/>
      <c r="IB128" s="49"/>
      <c r="IC128" s="49"/>
      <c r="ID128" s="49"/>
      <c r="IE128" s="49"/>
      <c r="IF128" s="49"/>
      <c r="IG128" s="49"/>
      <c r="IH128" s="49"/>
      <c r="II128" s="49"/>
      <c r="IJ128" s="49"/>
      <c r="IK128" s="49"/>
      <c r="IL128" s="49"/>
      <c r="IM128" s="49"/>
      <c r="IN128" s="49"/>
    </row>
    <row r="129" spans="1:248" s="8" customFormat="1" ht="18" customHeight="1">
      <c r="A129" s="42">
        <v>128</v>
      </c>
      <c r="B129" s="181" t="s">
        <v>1172</v>
      </c>
      <c r="C129" s="180" t="s">
        <v>1173</v>
      </c>
      <c r="D129" s="43" t="str">
        <f t="shared" si="11"/>
        <v>应用服务器(服务1)-超聚变 2288HV5-性能型存储</v>
      </c>
      <c r="E129" s="183" t="s">
        <v>102</v>
      </c>
      <c r="F129" s="184" t="s">
        <v>1174</v>
      </c>
      <c r="G129" s="191">
        <v>2120</v>
      </c>
      <c r="H129" s="183" t="s">
        <v>1175</v>
      </c>
      <c r="I129" s="183" t="s">
        <v>322</v>
      </c>
      <c r="J129" s="183" t="s">
        <v>990</v>
      </c>
      <c r="K129" s="191">
        <v>2161</v>
      </c>
      <c r="L129" s="183" t="s">
        <v>1176</v>
      </c>
      <c r="M129" s="183" t="s">
        <v>529</v>
      </c>
      <c r="N129" s="183" t="s">
        <v>530</v>
      </c>
      <c r="O129" s="42"/>
      <c r="P129" s="42"/>
      <c r="Q129" s="42" t="s">
        <v>531</v>
      </c>
      <c r="R129" s="42" t="s">
        <v>532</v>
      </c>
      <c r="S129" s="114" t="str">
        <f t="shared" si="12"/>
        <v>15</v>
      </c>
      <c r="T129" s="114" t="str">
        <f t="shared" si="14"/>
        <v>HH列04</v>
      </c>
      <c r="U129" s="114" t="str">
        <f t="shared" si="13"/>
        <v>02</v>
      </c>
      <c r="V129" s="114" t="str">
        <f t="shared" si="15"/>
        <v>101</v>
      </c>
      <c r="W129" s="47"/>
      <c r="X129" s="114" t="s">
        <v>938</v>
      </c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/>
      <c r="DE129" s="49"/>
      <c r="DF129" s="49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49"/>
      <c r="GX129" s="49"/>
      <c r="GY129" s="49"/>
      <c r="GZ129" s="49"/>
      <c r="HA129" s="49"/>
      <c r="HB129" s="49"/>
      <c r="HC129" s="49"/>
      <c r="HD129" s="49"/>
      <c r="HE129" s="49"/>
      <c r="HF129" s="49"/>
      <c r="HG129" s="49"/>
      <c r="HH129" s="49"/>
      <c r="HI129" s="49"/>
      <c r="HJ129" s="49"/>
      <c r="HK129" s="49"/>
      <c r="HL129" s="49"/>
      <c r="HM129" s="49"/>
      <c r="HN129" s="49"/>
      <c r="HO129" s="49"/>
      <c r="HP129" s="49"/>
      <c r="HQ129" s="49"/>
      <c r="HR129" s="49"/>
      <c r="HS129" s="49"/>
      <c r="HT129" s="49"/>
      <c r="HU129" s="49"/>
      <c r="HV129" s="49"/>
      <c r="HW129" s="49"/>
      <c r="HX129" s="49"/>
      <c r="HY129" s="49"/>
      <c r="HZ129" s="49"/>
      <c r="IA129" s="49"/>
      <c r="IB129" s="49"/>
      <c r="IC129" s="49"/>
      <c r="ID129" s="49"/>
      <c r="IE129" s="49"/>
      <c r="IF129" s="49"/>
      <c r="IG129" s="49"/>
      <c r="IH129" s="49"/>
      <c r="II129" s="49"/>
      <c r="IJ129" s="49"/>
      <c r="IK129" s="49"/>
      <c r="IL129" s="49"/>
      <c r="IM129" s="49"/>
      <c r="IN129" s="49"/>
    </row>
    <row r="130" spans="1:248" s="8" customFormat="1" ht="18" customHeight="1">
      <c r="A130" s="42">
        <v>129</v>
      </c>
      <c r="B130" s="181" t="s">
        <v>1177</v>
      </c>
      <c r="C130" s="180" t="s">
        <v>1178</v>
      </c>
      <c r="D130" s="43" t="str">
        <f t="shared" si="11"/>
        <v>应用服务器(控制)-超聚变 2288HV5-性能型存储</v>
      </c>
      <c r="E130" s="183" t="s">
        <v>102</v>
      </c>
      <c r="F130" s="184" t="s">
        <v>1179</v>
      </c>
      <c r="G130" s="191">
        <v>2120</v>
      </c>
      <c r="H130" s="183" t="s">
        <v>1180</v>
      </c>
      <c r="I130" s="183" t="s">
        <v>322</v>
      </c>
      <c r="J130" s="183" t="s">
        <v>990</v>
      </c>
      <c r="K130" s="191">
        <v>2161</v>
      </c>
      <c r="L130" s="183" t="s">
        <v>1181</v>
      </c>
      <c r="M130" s="183" t="s">
        <v>529</v>
      </c>
      <c r="N130" s="183" t="s">
        <v>530</v>
      </c>
      <c r="O130" s="42"/>
      <c r="P130" s="42"/>
      <c r="Q130" s="42" t="s">
        <v>531</v>
      </c>
      <c r="R130" s="42" t="s">
        <v>532</v>
      </c>
      <c r="S130" s="114" t="str">
        <f t="shared" si="12"/>
        <v>06</v>
      </c>
      <c r="T130" s="114" t="str">
        <f t="shared" si="14"/>
        <v>HH列06</v>
      </c>
      <c r="U130" s="114" t="str">
        <f t="shared" si="13"/>
        <v>02</v>
      </c>
      <c r="V130" s="114" t="str">
        <f t="shared" si="15"/>
        <v>101</v>
      </c>
      <c r="W130" s="47"/>
      <c r="X130" s="114" t="s">
        <v>938</v>
      </c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/>
      <c r="DE130" s="49"/>
      <c r="DF130" s="49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49"/>
      <c r="GX130" s="49"/>
      <c r="GY130" s="49"/>
      <c r="GZ130" s="49"/>
      <c r="HA130" s="49"/>
      <c r="HB130" s="49"/>
      <c r="HC130" s="49"/>
      <c r="HD130" s="49"/>
      <c r="HE130" s="49"/>
      <c r="HF130" s="49"/>
      <c r="HG130" s="49"/>
      <c r="HH130" s="49"/>
      <c r="HI130" s="49"/>
      <c r="HJ130" s="49"/>
      <c r="HK130" s="49"/>
      <c r="HL130" s="49"/>
      <c r="HM130" s="49"/>
      <c r="HN130" s="49"/>
      <c r="HO130" s="49"/>
      <c r="HP130" s="49"/>
      <c r="HQ130" s="49"/>
      <c r="HR130" s="49"/>
      <c r="HS130" s="49"/>
      <c r="HT130" s="49"/>
      <c r="HU130" s="49"/>
      <c r="HV130" s="49"/>
      <c r="HW130" s="49"/>
      <c r="HX130" s="49"/>
      <c r="HY130" s="49"/>
      <c r="HZ130" s="49"/>
      <c r="IA130" s="49"/>
      <c r="IB130" s="49"/>
      <c r="IC130" s="49"/>
      <c r="ID130" s="49"/>
      <c r="IE130" s="49"/>
      <c r="IF130" s="49"/>
      <c r="IG130" s="49"/>
      <c r="IH130" s="49"/>
      <c r="II130" s="49"/>
      <c r="IJ130" s="49"/>
      <c r="IK130" s="49"/>
      <c r="IL130" s="49"/>
      <c r="IM130" s="49"/>
      <c r="IN130" s="49"/>
    </row>
    <row r="131" spans="1:248" s="8" customFormat="1" ht="18" customHeight="1">
      <c r="A131" s="42">
        <v>130</v>
      </c>
      <c r="B131" s="181" t="s">
        <v>1182</v>
      </c>
      <c r="C131" s="180" t="s">
        <v>1183</v>
      </c>
      <c r="D131" s="43" t="str">
        <f t="shared" si="11"/>
        <v>应用服务器(控制)-超聚变 2288HV5-性能型存储</v>
      </c>
      <c r="E131" s="183" t="s">
        <v>102</v>
      </c>
      <c r="F131" s="184" t="s">
        <v>1184</v>
      </c>
      <c r="G131" s="191">
        <v>2120</v>
      </c>
      <c r="H131" s="183" t="s">
        <v>1185</v>
      </c>
      <c r="I131" s="183" t="s">
        <v>322</v>
      </c>
      <c r="J131" s="183" t="s">
        <v>990</v>
      </c>
      <c r="K131" s="191">
        <v>2161</v>
      </c>
      <c r="L131" s="183" t="s">
        <v>1186</v>
      </c>
      <c r="M131" s="183" t="s">
        <v>529</v>
      </c>
      <c r="N131" s="183" t="s">
        <v>530</v>
      </c>
      <c r="O131" s="42"/>
      <c r="P131" s="42"/>
      <c r="Q131" s="42" t="s">
        <v>531</v>
      </c>
      <c r="R131" s="42" t="s">
        <v>532</v>
      </c>
      <c r="S131" s="114" t="str">
        <f t="shared" si="12"/>
        <v>09</v>
      </c>
      <c r="T131" s="114" t="str">
        <f t="shared" si="14"/>
        <v>HH列06</v>
      </c>
      <c r="U131" s="114" t="str">
        <f t="shared" si="13"/>
        <v>02</v>
      </c>
      <c r="V131" s="114" t="str">
        <f t="shared" si="15"/>
        <v>101</v>
      </c>
      <c r="W131" s="47"/>
      <c r="X131" s="114" t="s">
        <v>938</v>
      </c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/>
      <c r="DE131" s="49"/>
      <c r="DF131" s="49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49"/>
      <c r="GX131" s="49"/>
      <c r="GY131" s="49"/>
      <c r="GZ131" s="49"/>
      <c r="HA131" s="49"/>
      <c r="HB131" s="49"/>
      <c r="HC131" s="49"/>
      <c r="HD131" s="49"/>
      <c r="HE131" s="49"/>
      <c r="HF131" s="49"/>
      <c r="HG131" s="49"/>
      <c r="HH131" s="49"/>
      <c r="HI131" s="49"/>
      <c r="HJ131" s="49"/>
      <c r="HK131" s="49"/>
      <c r="HL131" s="49"/>
      <c r="HM131" s="49"/>
      <c r="HN131" s="49"/>
      <c r="HO131" s="49"/>
      <c r="HP131" s="49"/>
      <c r="HQ131" s="49"/>
      <c r="HR131" s="49"/>
      <c r="HS131" s="49"/>
      <c r="HT131" s="49"/>
      <c r="HU131" s="49"/>
      <c r="HV131" s="49"/>
      <c r="HW131" s="49"/>
      <c r="HX131" s="49"/>
      <c r="HY131" s="49"/>
      <c r="HZ131" s="49"/>
      <c r="IA131" s="49"/>
      <c r="IB131" s="49"/>
      <c r="IC131" s="49"/>
      <c r="ID131" s="49"/>
      <c r="IE131" s="49"/>
      <c r="IF131" s="49"/>
      <c r="IG131" s="49"/>
      <c r="IH131" s="49"/>
      <c r="II131" s="49"/>
      <c r="IJ131" s="49"/>
      <c r="IK131" s="49"/>
      <c r="IL131" s="49"/>
      <c r="IM131" s="49"/>
      <c r="IN131" s="49"/>
    </row>
    <row r="132" spans="1:248" s="8" customFormat="1" ht="18" customHeight="1">
      <c r="A132" s="42">
        <v>131</v>
      </c>
      <c r="B132" s="181" t="s">
        <v>1187</v>
      </c>
      <c r="C132" s="180" t="s">
        <v>1188</v>
      </c>
      <c r="D132" s="43" t="str">
        <f t="shared" si="11"/>
        <v>应用服务器(控制)-超聚变 2288HV5-性能型存储</v>
      </c>
      <c r="E132" s="183" t="s">
        <v>102</v>
      </c>
      <c r="F132" s="184" t="s">
        <v>1189</v>
      </c>
      <c r="G132" s="191">
        <v>2120</v>
      </c>
      <c r="H132" s="183" t="s">
        <v>1190</v>
      </c>
      <c r="I132" s="183" t="s">
        <v>322</v>
      </c>
      <c r="J132" s="183" t="s">
        <v>990</v>
      </c>
      <c r="K132" s="191">
        <v>2161</v>
      </c>
      <c r="L132" s="183" t="s">
        <v>1191</v>
      </c>
      <c r="M132" s="183" t="s">
        <v>529</v>
      </c>
      <c r="N132" s="183" t="s">
        <v>530</v>
      </c>
      <c r="O132" s="42"/>
      <c r="P132" s="42"/>
      <c r="Q132" s="42" t="s">
        <v>531</v>
      </c>
      <c r="R132" s="42" t="s">
        <v>532</v>
      </c>
      <c r="S132" s="114" t="str">
        <f t="shared" si="12"/>
        <v>03</v>
      </c>
      <c r="T132" s="114" t="str">
        <f t="shared" si="14"/>
        <v>HH列07</v>
      </c>
      <c r="U132" s="114" t="str">
        <f t="shared" si="13"/>
        <v>02</v>
      </c>
      <c r="V132" s="114" t="str">
        <f t="shared" si="15"/>
        <v>101</v>
      </c>
      <c r="W132" s="47"/>
      <c r="X132" s="114" t="s">
        <v>938</v>
      </c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/>
      <c r="DE132" s="49"/>
      <c r="DF132" s="49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49"/>
      <c r="GX132" s="49"/>
      <c r="GY132" s="49"/>
      <c r="GZ132" s="49"/>
      <c r="HA132" s="49"/>
      <c r="HB132" s="49"/>
      <c r="HC132" s="49"/>
      <c r="HD132" s="49"/>
      <c r="HE132" s="49"/>
      <c r="HF132" s="49"/>
      <c r="HG132" s="49"/>
      <c r="HH132" s="49"/>
      <c r="HI132" s="49"/>
      <c r="HJ132" s="49"/>
      <c r="HK132" s="49"/>
      <c r="HL132" s="49"/>
      <c r="HM132" s="49"/>
      <c r="HN132" s="49"/>
      <c r="HO132" s="49"/>
      <c r="HP132" s="49"/>
      <c r="HQ132" s="49"/>
      <c r="HR132" s="49"/>
      <c r="HS132" s="49"/>
      <c r="HT132" s="49"/>
      <c r="HU132" s="49"/>
      <c r="HV132" s="49"/>
      <c r="HW132" s="49"/>
      <c r="HX132" s="49"/>
      <c r="HY132" s="49"/>
      <c r="HZ132" s="49"/>
      <c r="IA132" s="49"/>
      <c r="IB132" s="49"/>
      <c r="IC132" s="49"/>
      <c r="ID132" s="49"/>
      <c r="IE132" s="49"/>
      <c r="IF132" s="49"/>
      <c r="IG132" s="49"/>
      <c r="IH132" s="49"/>
      <c r="II132" s="49"/>
      <c r="IJ132" s="49"/>
      <c r="IK132" s="49"/>
      <c r="IL132" s="49"/>
      <c r="IM132" s="49"/>
      <c r="IN132" s="49"/>
    </row>
    <row r="133" spans="1:248" s="8" customFormat="1" ht="18" customHeight="1">
      <c r="A133" s="42">
        <v>132</v>
      </c>
      <c r="B133" s="181" t="s">
        <v>1192</v>
      </c>
      <c r="C133" s="180" t="s">
        <v>1193</v>
      </c>
      <c r="D133" s="43" t="str">
        <f t="shared" si="11"/>
        <v>应用服务器(服务2)-超聚变 2288HV5-宿主机及AI</v>
      </c>
      <c r="E133" s="183" t="s">
        <v>102</v>
      </c>
      <c r="F133" s="186" t="s">
        <v>1194</v>
      </c>
      <c r="G133" s="191">
        <v>2120</v>
      </c>
      <c r="H133" s="183" t="s">
        <v>1195</v>
      </c>
      <c r="I133" s="183" t="s">
        <v>322</v>
      </c>
      <c r="J133" s="183" t="s">
        <v>990</v>
      </c>
      <c r="K133" s="191">
        <v>2161</v>
      </c>
      <c r="L133" s="183" t="s">
        <v>1196</v>
      </c>
      <c r="M133" s="183" t="s">
        <v>529</v>
      </c>
      <c r="N133" s="183" t="s">
        <v>530</v>
      </c>
      <c r="O133" s="42"/>
      <c r="P133" s="42"/>
      <c r="Q133" s="42" t="s">
        <v>531</v>
      </c>
      <c r="R133" s="42" t="s">
        <v>532</v>
      </c>
      <c r="S133" s="114" t="str">
        <f t="shared" si="12"/>
        <v>21</v>
      </c>
      <c r="T133" s="114" t="str">
        <f t="shared" si="14"/>
        <v>HH列06</v>
      </c>
      <c r="U133" s="114" t="str">
        <f t="shared" si="13"/>
        <v>02</v>
      </c>
      <c r="V133" s="114" t="str">
        <f t="shared" si="15"/>
        <v>101</v>
      </c>
      <c r="W133" s="47"/>
      <c r="X133" s="114" t="s">
        <v>124</v>
      </c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/>
      <c r="DE133" s="49"/>
      <c r="DF133" s="49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49"/>
      <c r="GX133" s="49"/>
      <c r="GY133" s="49"/>
      <c r="GZ133" s="49"/>
      <c r="HA133" s="49"/>
      <c r="HB133" s="49"/>
      <c r="HC133" s="49"/>
      <c r="HD133" s="49"/>
      <c r="HE133" s="49"/>
      <c r="HF133" s="49"/>
      <c r="HG133" s="49"/>
      <c r="HH133" s="49"/>
      <c r="HI133" s="49"/>
      <c r="HJ133" s="49"/>
      <c r="HK133" s="49"/>
      <c r="HL133" s="49"/>
      <c r="HM133" s="49"/>
      <c r="HN133" s="49"/>
      <c r="HO133" s="49"/>
      <c r="HP133" s="49"/>
      <c r="HQ133" s="49"/>
      <c r="HR133" s="49"/>
      <c r="HS133" s="49"/>
      <c r="HT133" s="49"/>
      <c r="HU133" s="49"/>
      <c r="HV133" s="49"/>
      <c r="HW133" s="49"/>
      <c r="HX133" s="49"/>
      <c r="HY133" s="49"/>
      <c r="HZ133" s="49"/>
      <c r="IA133" s="49"/>
      <c r="IB133" s="49"/>
      <c r="IC133" s="49"/>
      <c r="ID133" s="49"/>
      <c r="IE133" s="49"/>
      <c r="IF133" s="49"/>
      <c r="IG133" s="49"/>
      <c r="IH133" s="49"/>
      <c r="II133" s="49"/>
      <c r="IJ133" s="49"/>
      <c r="IK133" s="49"/>
      <c r="IL133" s="49"/>
      <c r="IM133" s="49"/>
      <c r="IN133" s="49"/>
    </row>
    <row r="134" spans="1:248" s="8" customFormat="1" ht="18" customHeight="1">
      <c r="A134" s="42">
        <v>133</v>
      </c>
      <c r="B134" s="181" t="s">
        <v>1197</v>
      </c>
      <c r="C134" s="180" t="s">
        <v>1198</v>
      </c>
      <c r="D134" s="43" t="str">
        <f t="shared" si="11"/>
        <v>应用服务器(服务2)-超聚变 2288HV5-宿主机及AI</v>
      </c>
      <c r="E134" s="183" t="s">
        <v>102</v>
      </c>
      <c r="F134" s="186" t="s">
        <v>1199</v>
      </c>
      <c r="G134" s="191">
        <v>2120</v>
      </c>
      <c r="H134" s="183" t="s">
        <v>1200</v>
      </c>
      <c r="I134" s="183" t="s">
        <v>322</v>
      </c>
      <c r="J134" s="183" t="s">
        <v>990</v>
      </c>
      <c r="K134" s="191">
        <v>2161</v>
      </c>
      <c r="L134" s="183" t="s">
        <v>1201</v>
      </c>
      <c r="M134" s="183" t="s">
        <v>529</v>
      </c>
      <c r="N134" s="183" t="s">
        <v>530</v>
      </c>
      <c r="O134" s="42"/>
      <c r="P134" s="42"/>
      <c r="Q134" s="42" t="s">
        <v>531</v>
      </c>
      <c r="R134" s="42" t="s">
        <v>532</v>
      </c>
      <c r="S134" s="114" t="str">
        <f t="shared" si="12"/>
        <v>06</v>
      </c>
      <c r="T134" s="114" t="str">
        <f t="shared" si="14"/>
        <v>HH列07</v>
      </c>
      <c r="U134" s="114" t="str">
        <f t="shared" si="13"/>
        <v>02</v>
      </c>
      <c r="V134" s="114" t="str">
        <f t="shared" si="15"/>
        <v>101</v>
      </c>
      <c r="W134" s="47"/>
      <c r="X134" s="114" t="s">
        <v>124</v>
      </c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/>
      <c r="DE134" s="49"/>
      <c r="DF134" s="49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49"/>
      <c r="GX134" s="49"/>
      <c r="GY134" s="49"/>
      <c r="GZ134" s="49"/>
      <c r="HA134" s="49"/>
      <c r="HB134" s="49"/>
      <c r="HC134" s="49"/>
      <c r="HD134" s="49"/>
      <c r="HE134" s="49"/>
      <c r="HF134" s="49"/>
      <c r="HG134" s="49"/>
      <c r="HH134" s="49"/>
      <c r="HI134" s="49"/>
      <c r="HJ134" s="49"/>
      <c r="HK134" s="49"/>
      <c r="HL134" s="49"/>
      <c r="HM134" s="49"/>
      <c r="HN134" s="49"/>
      <c r="HO134" s="49"/>
      <c r="HP134" s="49"/>
      <c r="HQ134" s="49"/>
      <c r="HR134" s="49"/>
      <c r="HS134" s="49"/>
      <c r="HT134" s="49"/>
      <c r="HU134" s="49"/>
      <c r="HV134" s="49"/>
      <c r="HW134" s="49"/>
      <c r="HX134" s="49"/>
      <c r="HY134" s="49"/>
      <c r="HZ134" s="49"/>
      <c r="IA134" s="49"/>
      <c r="IB134" s="49"/>
      <c r="IC134" s="49"/>
      <c r="ID134" s="49"/>
      <c r="IE134" s="49"/>
      <c r="IF134" s="49"/>
      <c r="IG134" s="49"/>
      <c r="IH134" s="49"/>
      <c r="II134" s="49"/>
      <c r="IJ134" s="49"/>
      <c r="IK134" s="49"/>
      <c r="IL134" s="49"/>
      <c r="IM134" s="49"/>
      <c r="IN134" s="49"/>
    </row>
    <row r="135" spans="1:248" s="8" customFormat="1" ht="18" customHeight="1">
      <c r="A135" s="42">
        <v>134</v>
      </c>
      <c r="B135" s="181" t="s">
        <v>1202</v>
      </c>
      <c r="C135" s="180" t="s">
        <v>1203</v>
      </c>
      <c r="D135" s="43" t="str">
        <f t="shared" si="11"/>
        <v>应用服务器(服务1)-超聚变 2288HV5-宿主机及AI</v>
      </c>
      <c r="E135" s="183" t="s">
        <v>102</v>
      </c>
      <c r="F135" s="186" t="s">
        <v>1204</v>
      </c>
      <c r="G135" s="191">
        <v>2120</v>
      </c>
      <c r="H135" s="183" t="s">
        <v>1205</v>
      </c>
      <c r="I135" s="183" t="s">
        <v>322</v>
      </c>
      <c r="J135" s="183" t="s">
        <v>990</v>
      </c>
      <c r="K135" s="191">
        <v>2161</v>
      </c>
      <c r="L135" s="183" t="s">
        <v>1206</v>
      </c>
      <c r="M135" s="183" t="s">
        <v>529</v>
      </c>
      <c r="N135" s="183" t="s">
        <v>530</v>
      </c>
      <c r="O135" s="42"/>
      <c r="P135" s="42"/>
      <c r="Q135" s="42" t="s">
        <v>531</v>
      </c>
      <c r="R135" s="42" t="s">
        <v>532</v>
      </c>
      <c r="S135" s="114" t="str">
        <f t="shared" si="12"/>
        <v>09</v>
      </c>
      <c r="T135" s="114" t="str">
        <f t="shared" si="14"/>
        <v>HH列05</v>
      </c>
      <c r="U135" s="114" t="str">
        <f t="shared" si="13"/>
        <v>02</v>
      </c>
      <c r="V135" s="114" t="str">
        <f t="shared" si="15"/>
        <v>101</v>
      </c>
      <c r="W135" s="47"/>
      <c r="X135" s="114" t="s">
        <v>124</v>
      </c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/>
      <c r="DE135" s="49"/>
      <c r="DF135" s="49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49"/>
      <c r="GX135" s="49"/>
      <c r="GY135" s="49"/>
      <c r="GZ135" s="49"/>
      <c r="HA135" s="49"/>
      <c r="HB135" s="49"/>
      <c r="HC135" s="49"/>
      <c r="HD135" s="49"/>
      <c r="HE135" s="49"/>
      <c r="HF135" s="49"/>
      <c r="HG135" s="49"/>
      <c r="HH135" s="49"/>
      <c r="HI135" s="49"/>
      <c r="HJ135" s="49"/>
      <c r="HK135" s="49"/>
      <c r="HL135" s="49"/>
      <c r="HM135" s="49"/>
      <c r="HN135" s="49"/>
      <c r="HO135" s="49"/>
      <c r="HP135" s="49"/>
      <c r="HQ135" s="49"/>
      <c r="HR135" s="49"/>
      <c r="HS135" s="49"/>
      <c r="HT135" s="49"/>
      <c r="HU135" s="49"/>
      <c r="HV135" s="49"/>
      <c r="HW135" s="49"/>
      <c r="HX135" s="49"/>
      <c r="HY135" s="49"/>
      <c r="HZ135" s="49"/>
      <c r="IA135" s="49"/>
      <c r="IB135" s="49"/>
      <c r="IC135" s="49"/>
      <c r="ID135" s="49"/>
      <c r="IE135" s="49"/>
      <c r="IF135" s="49"/>
      <c r="IG135" s="49"/>
      <c r="IH135" s="49"/>
      <c r="II135" s="49"/>
      <c r="IJ135" s="49"/>
      <c r="IK135" s="49"/>
      <c r="IL135" s="49"/>
      <c r="IM135" s="49"/>
      <c r="IN135" s="49"/>
    </row>
    <row r="136" spans="1:248" s="8" customFormat="1" ht="18" customHeight="1">
      <c r="A136" s="42">
        <v>135</v>
      </c>
      <c r="B136" s="181" t="s">
        <v>1207</v>
      </c>
      <c r="C136" s="180" t="s">
        <v>1208</v>
      </c>
      <c r="D136" s="43" t="str">
        <f t="shared" si="11"/>
        <v>应用服务器(服务1)-超聚变 2288HV5-宿主机及AI</v>
      </c>
      <c r="E136" s="183" t="s">
        <v>102</v>
      </c>
      <c r="F136" s="186" t="s">
        <v>1209</v>
      </c>
      <c r="G136" s="191">
        <v>2120</v>
      </c>
      <c r="H136" s="183" t="s">
        <v>1210</v>
      </c>
      <c r="I136" s="183" t="s">
        <v>322</v>
      </c>
      <c r="J136" s="183" t="s">
        <v>990</v>
      </c>
      <c r="K136" s="191">
        <v>2161</v>
      </c>
      <c r="L136" s="183" t="s">
        <v>1211</v>
      </c>
      <c r="M136" s="183" t="s">
        <v>529</v>
      </c>
      <c r="N136" s="183" t="s">
        <v>530</v>
      </c>
      <c r="O136" s="42"/>
      <c r="P136" s="42"/>
      <c r="Q136" s="42" t="s">
        <v>531</v>
      </c>
      <c r="R136" s="42" t="s">
        <v>532</v>
      </c>
      <c r="S136" s="114" t="str">
        <f t="shared" si="12"/>
        <v>12</v>
      </c>
      <c r="T136" s="114" t="str">
        <f t="shared" si="14"/>
        <v>HH列05</v>
      </c>
      <c r="U136" s="114" t="str">
        <f t="shared" si="13"/>
        <v>02</v>
      </c>
      <c r="V136" s="114" t="str">
        <f t="shared" si="15"/>
        <v>101</v>
      </c>
      <c r="W136" s="47"/>
      <c r="X136" s="114" t="s">
        <v>124</v>
      </c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  <c r="DF136" s="49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49"/>
      <c r="GX136" s="49"/>
      <c r="GY136" s="49"/>
      <c r="GZ136" s="49"/>
      <c r="HA136" s="49"/>
      <c r="HB136" s="49"/>
      <c r="HC136" s="49"/>
      <c r="HD136" s="49"/>
      <c r="HE136" s="49"/>
      <c r="HF136" s="49"/>
      <c r="HG136" s="49"/>
      <c r="HH136" s="49"/>
      <c r="HI136" s="49"/>
      <c r="HJ136" s="49"/>
      <c r="HK136" s="49"/>
      <c r="HL136" s="49"/>
      <c r="HM136" s="49"/>
      <c r="HN136" s="49"/>
      <c r="HO136" s="49"/>
      <c r="HP136" s="49"/>
      <c r="HQ136" s="49"/>
      <c r="HR136" s="49"/>
      <c r="HS136" s="49"/>
      <c r="HT136" s="49"/>
      <c r="HU136" s="49"/>
      <c r="HV136" s="49"/>
      <c r="HW136" s="49"/>
      <c r="HX136" s="49"/>
      <c r="HY136" s="49"/>
      <c r="HZ136" s="49"/>
      <c r="IA136" s="49"/>
      <c r="IB136" s="49"/>
      <c r="IC136" s="49"/>
      <c r="ID136" s="49"/>
      <c r="IE136" s="49"/>
      <c r="IF136" s="49"/>
      <c r="IG136" s="49"/>
      <c r="IH136" s="49"/>
      <c r="II136" s="49"/>
      <c r="IJ136" s="49"/>
      <c r="IK136" s="49"/>
      <c r="IL136" s="49"/>
      <c r="IM136" s="49"/>
      <c r="IN136" s="49"/>
    </row>
    <row r="137" spans="1:248" s="8" customFormat="1" ht="18" customHeight="1">
      <c r="A137" s="42">
        <v>136</v>
      </c>
      <c r="B137" s="181" t="s">
        <v>1212</v>
      </c>
      <c r="C137" s="180" t="s">
        <v>1213</v>
      </c>
      <c r="D137" s="43" t="str">
        <f t="shared" si="11"/>
        <v>应用服务器(服务2)-超聚变 2288HV5-云存储</v>
      </c>
      <c r="E137" s="183" t="s">
        <v>892</v>
      </c>
      <c r="F137" s="186" t="s">
        <v>1214</v>
      </c>
      <c r="G137" s="191">
        <v>2120</v>
      </c>
      <c r="H137" s="183" t="s">
        <v>1215</v>
      </c>
      <c r="I137" s="183" t="s">
        <v>322</v>
      </c>
      <c r="J137" s="183" t="s">
        <v>990</v>
      </c>
      <c r="K137" s="191">
        <v>2161</v>
      </c>
      <c r="L137" s="183" t="s">
        <v>1216</v>
      </c>
      <c r="M137" s="183" t="s">
        <v>529</v>
      </c>
      <c r="N137" s="183" t="s">
        <v>530</v>
      </c>
      <c r="O137" s="42"/>
      <c r="P137" s="42"/>
      <c r="Q137" s="42" t="s">
        <v>531</v>
      </c>
      <c r="R137" s="42" t="s">
        <v>532</v>
      </c>
      <c r="S137" s="114" t="str">
        <f t="shared" si="12"/>
        <v>27</v>
      </c>
      <c r="T137" s="114" t="str">
        <f t="shared" si="14"/>
        <v>HH列09</v>
      </c>
      <c r="U137" s="114" t="str">
        <f t="shared" si="13"/>
        <v>02</v>
      </c>
      <c r="V137" s="114" t="str">
        <f t="shared" si="15"/>
        <v>101</v>
      </c>
      <c r="W137" s="47"/>
      <c r="X137" s="114" t="s">
        <v>959</v>
      </c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49"/>
      <c r="GX137" s="49"/>
      <c r="GY137" s="49"/>
      <c r="GZ137" s="49"/>
      <c r="HA137" s="49"/>
      <c r="HB137" s="49"/>
      <c r="HC137" s="49"/>
      <c r="HD137" s="49"/>
      <c r="HE137" s="49"/>
      <c r="HF137" s="49"/>
      <c r="HG137" s="49"/>
      <c r="HH137" s="49"/>
      <c r="HI137" s="49"/>
      <c r="HJ137" s="49"/>
      <c r="HK137" s="49"/>
      <c r="HL137" s="49"/>
      <c r="HM137" s="49"/>
      <c r="HN137" s="49"/>
      <c r="HO137" s="49"/>
      <c r="HP137" s="49"/>
      <c r="HQ137" s="49"/>
      <c r="HR137" s="49"/>
      <c r="HS137" s="49"/>
      <c r="HT137" s="49"/>
      <c r="HU137" s="49"/>
      <c r="HV137" s="49"/>
      <c r="HW137" s="49"/>
      <c r="HX137" s="49"/>
      <c r="HY137" s="49"/>
      <c r="HZ137" s="49"/>
      <c r="IA137" s="49"/>
      <c r="IB137" s="49"/>
      <c r="IC137" s="49"/>
      <c r="ID137" s="49"/>
      <c r="IE137" s="49"/>
      <c r="IF137" s="49"/>
      <c r="IG137" s="49"/>
      <c r="IH137" s="49"/>
      <c r="II137" s="49"/>
      <c r="IJ137" s="49"/>
      <c r="IK137" s="49"/>
      <c r="IL137" s="49"/>
      <c r="IM137" s="49"/>
      <c r="IN137" s="49"/>
    </row>
    <row r="138" spans="1:248" s="8" customFormat="1" ht="18" customHeight="1">
      <c r="A138" s="42">
        <v>137</v>
      </c>
      <c r="B138" s="181" t="s">
        <v>1217</v>
      </c>
      <c r="C138" s="180" t="s">
        <v>1218</v>
      </c>
      <c r="D138" s="43" t="str">
        <f t="shared" si="11"/>
        <v>应用服务器(服务2)-超聚变 2288HV5-云存储</v>
      </c>
      <c r="E138" s="183" t="s">
        <v>102</v>
      </c>
      <c r="F138" s="186" t="s">
        <v>1219</v>
      </c>
      <c r="G138" s="191">
        <v>2120</v>
      </c>
      <c r="H138" s="183" t="s">
        <v>1220</v>
      </c>
      <c r="I138" s="183" t="s">
        <v>322</v>
      </c>
      <c r="J138" s="183" t="s">
        <v>990</v>
      </c>
      <c r="K138" s="191">
        <v>2161</v>
      </c>
      <c r="L138" s="183" t="s">
        <v>1221</v>
      </c>
      <c r="M138" s="183" t="s">
        <v>529</v>
      </c>
      <c r="N138" s="183" t="s">
        <v>530</v>
      </c>
      <c r="O138" s="42"/>
      <c r="P138" s="42"/>
      <c r="Q138" s="42" t="s">
        <v>531</v>
      </c>
      <c r="R138" s="42" t="s">
        <v>532</v>
      </c>
      <c r="S138" s="114" t="str">
        <f t="shared" si="12"/>
        <v>06</v>
      </c>
      <c r="T138" s="114" t="str">
        <f t="shared" si="14"/>
        <v>HH列10</v>
      </c>
      <c r="U138" s="114" t="str">
        <f t="shared" si="13"/>
        <v>02</v>
      </c>
      <c r="V138" s="114" t="str">
        <f t="shared" si="15"/>
        <v>101</v>
      </c>
      <c r="W138" s="47"/>
      <c r="X138" s="114" t="s">
        <v>959</v>
      </c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  <c r="DF138" s="49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49"/>
      <c r="GX138" s="49"/>
      <c r="GY138" s="49"/>
      <c r="GZ138" s="49"/>
      <c r="HA138" s="49"/>
      <c r="HB138" s="49"/>
      <c r="HC138" s="49"/>
      <c r="HD138" s="49"/>
      <c r="HE138" s="49"/>
      <c r="HF138" s="49"/>
      <c r="HG138" s="49"/>
      <c r="HH138" s="49"/>
      <c r="HI138" s="49"/>
      <c r="HJ138" s="49"/>
      <c r="HK138" s="49"/>
      <c r="HL138" s="49"/>
      <c r="HM138" s="49"/>
      <c r="HN138" s="49"/>
      <c r="HO138" s="49"/>
      <c r="HP138" s="49"/>
      <c r="HQ138" s="49"/>
      <c r="HR138" s="49"/>
      <c r="HS138" s="49"/>
      <c r="HT138" s="49"/>
      <c r="HU138" s="49"/>
      <c r="HV138" s="49"/>
      <c r="HW138" s="49"/>
      <c r="HX138" s="49"/>
      <c r="HY138" s="49"/>
      <c r="HZ138" s="49"/>
      <c r="IA138" s="49"/>
      <c r="IB138" s="49"/>
      <c r="IC138" s="49"/>
      <c r="ID138" s="49"/>
      <c r="IE138" s="49"/>
      <c r="IF138" s="49"/>
      <c r="IG138" s="49"/>
      <c r="IH138" s="49"/>
      <c r="II138" s="49"/>
      <c r="IJ138" s="49"/>
      <c r="IK138" s="49"/>
      <c r="IL138" s="49"/>
      <c r="IM138" s="49"/>
      <c r="IN138" s="49"/>
    </row>
    <row r="139" spans="1:248" s="8" customFormat="1" ht="18" customHeight="1">
      <c r="A139" s="42">
        <v>138</v>
      </c>
      <c r="B139" s="181" t="s">
        <v>1222</v>
      </c>
      <c r="C139" s="180" t="s">
        <v>1223</v>
      </c>
      <c r="D139" s="43" t="str">
        <f t="shared" si="11"/>
        <v>应用服务器(服务2)-超聚变 2288HV5-云存储</v>
      </c>
      <c r="E139" s="183" t="s">
        <v>102</v>
      </c>
      <c r="F139" s="186" t="s">
        <v>1224</v>
      </c>
      <c r="G139" s="191">
        <v>2120</v>
      </c>
      <c r="H139" s="183" t="s">
        <v>1225</v>
      </c>
      <c r="I139" s="183" t="s">
        <v>322</v>
      </c>
      <c r="J139" s="183" t="s">
        <v>990</v>
      </c>
      <c r="K139" s="191">
        <v>2161</v>
      </c>
      <c r="L139" s="183" t="s">
        <v>1226</v>
      </c>
      <c r="M139" s="183" t="s">
        <v>529</v>
      </c>
      <c r="N139" s="183" t="s">
        <v>530</v>
      </c>
      <c r="O139" s="42"/>
      <c r="P139" s="42"/>
      <c r="Q139" s="42" t="s">
        <v>531</v>
      </c>
      <c r="R139" s="42" t="s">
        <v>532</v>
      </c>
      <c r="S139" s="114" t="str">
        <f t="shared" si="12"/>
        <v>09</v>
      </c>
      <c r="T139" s="114" t="str">
        <f t="shared" si="14"/>
        <v>HH列10</v>
      </c>
      <c r="U139" s="114" t="str">
        <f t="shared" si="13"/>
        <v>02</v>
      </c>
      <c r="V139" s="114" t="str">
        <f t="shared" si="15"/>
        <v>101</v>
      </c>
      <c r="W139" s="47"/>
      <c r="X139" s="114" t="s">
        <v>959</v>
      </c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49"/>
      <c r="CD139" s="49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/>
      <c r="DC139" s="49"/>
      <c r="DD139" s="49"/>
      <c r="DE139" s="49"/>
      <c r="DF139" s="49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49"/>
      <c r="GX139" s="49"/>
      <c r="GY139" s="49"/>
      <c r="GZ139" s="49"/>
      <c r="HA139" s="49"/>
      <c r="HB139" s="49"/>
      <c r="HC139" s="49"/>
      <c r="HD139" s="49"/>
      <c r="HE139" s="49"/>
      <c r="HF139" s="49"/>
      <c r="HG139" s="49"/>
      <c r="HH139" s="49"/>
      <c r="HI139" s="49"/>
      <c r="HJ139" s="49"/>
      <c r="HK139" s="49"/>
      <c r="HL139" s="49"/>
      <c r="HM139" s="49"/>
      <c r="HN139" s="49"/>
      <c r="HO139" s="49"/>
      <c r="HP139" s="49"/>
      <c r="HQ139" s="49"/>
      <c r="HR139" s="49"/>
      <c r="HS139" s="49"/>
      <c r="HT139" s="49"/>
      <c r="HU139" s="49"/>
      <c r="HV139" s="49"/>
      <c r="HW139" s="49"/>
      <c r="HX139" s="49"/>
      <c r="HY139" s="49"/>
      <c r="HZ139" s="49"/>
      <c r="IA139" s="49"/>
      <c r="IB139" s="49"/>
      <c r="IC139" s="49"/>
      <c r="ID139" s="49"/>
      <c r="IE139" s="49"/>
      <c r="IF139" s="49"/>
      <c r="IG139" s="49"/>
      <c r="IH139" s="49"/>
      <c r="II139" s="49"/>
      <c r="IJ139" s="49"/>
      <c r="IK139" s="49"/>
      <c r="IL139" s="49"/>
      <c r="IM139" s="49"/>
      <c r="IN139" s="49"/>
    </row>
    <row r="140" spans="1:248" s="8" customFormat="1" ht="18" customHeight="1">
      <c r="A140" s="42">
        <v>139</v>
      </c>
      <c r="B140" s="181" t="s">
        <v>1227</v>
      </c>
      <c r="C140" s="180" t="s">
        <v>1228</v>
      </c>
      <c r="D140" s="43" t="str">
        <f t="shared" si="11"/>
        <v>应用服务器(服务2)-超聚变 2288HV5-云存储</v>
      </c>
      <c r="E140" s="183" t="s">
        <v>102</v>
      </c>
      <c r="F140" s="186" t="s">
        <v>1229</v>
      </c>
      <c r="G140" s="191">
        <v>2120</v>
      </c>
      <c r="H140" s="183" t="s">
        <v>1230</v>
      </c>
      <c r="I140" s="183" t="s">
        <v>322</v>
      </c>
      <c r="J140" s="183" t="s">
        <v>990</v>
      </c>
      <c r="K140" s="191">
        <v>2161</v>
      </c>
      <c r="L140" s="183" t="s">
        <v>1231</v>
      </c>
      <c r="M140" s="183" t="s">
        <v>529</v>
      </c>
      <c r="N140" s="183" t="s">
        <v>530</v>
      </c>
      <c r="O140" s="42"/>
      <c r="P140" s="42"/>
      <c r="Q140" s="42" t="s">
        <v>531</v>
      </c>
      <c r="R140" s="42" t="s">
        <v>532</v>
      </c>
      <c r="S140" s="114" t="str">
        <f t="shared" si="12"/>
        <v>12</v>
      </c>
      <c r="T140" s="114" t="str">
        <f t="shared" si="14"/>
        <v>HH列10</v>
      </c>
      <c r="U140" s="114" t="str">
        <f t="shared" si="13"/>
        <v>02</v>
      </c>
      <c r="V140" s="114" t="str">
        <f t="shared" si="15"/>
        <v>101</v>
      </c>
      <c r="W140" s="47"/>
      <c r="X140" s="114" t="s">
        <v>959</v>
      </c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49"/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49"/>
      <c r="GX140" s="49"/>
      <c r="GY140" s="49"/>
      <c r="GZ140" s="49"/>
      <c r="HA140" s="49"/>
      <c r="HB140" s="49"/>
      <c r="HC140" s="49"/>
      <c r="HD140" s="49"/>
      <c r="HE140" s="49"/>
      <c r="HF140" s="49"/>
      <c r="HG140" s="49"/>
      <c r="HH140" s="49"/>
      <c r="HI140" s="49"/>
      <c r="HJ140" s="49"/>
      <c r="HK140" s="49"/>
      <c r="HL140" s="49"/>
      <c r="HM140" s="49"/>
      <c r="HN140" s="49"/>
      <c r="HO140" s="49"/>
      <c r="HP140" s="49"/>
      <c r="HQ140" s="49"/>
      <c r="HR140" s="49"/>
      <c r="HS140" s="49"/>
      <c r="HT140" s="49"/>
      <c r="HU140" s="49"/>
      <c r="HV140" s="49"/>
      <c r="HW140" s="49"/>
      <c r="HX140" s="49"/>
      <c r="HY140" s="49"/>
      <c r="HZ140" s="49"/>
      <c r="IA140" s="49"/>
      <c r="IB140" s="49"/>
      <c r="IC140" s="49"/>
      <c r="ID140" s="49"/>
      <c r="IE140" s="49"/>
      <c r="IF140" s="49"/>
      <c r="IG140" s="49"/>
      <c r="IH140" s="49"/>
      <c r="II140" s="49"/>
      <c r="IJ140" s="49"/>
      <c r="IK140" s="49"/>
      <c r="IL140" s="49"/>
      <c r="IM140" s="49"/>
      <c r="IN140" s="49"/>
    </row>
    <row r="141" spans="1:248" s="8" customFormat="1" ht="18" customHeight="1">
      <c r="A141" s="42">
        <v>140</v>
      </c>
      <c r="B141" s="181" t="s">
        <v>1232</v>
      </c>
      <c r="C141" s="180" t="s">
        <v>1233</v>
      </c>
      <c r="D141" s="43" t="str">
        <f t="shared" si="11"/>
        <v>应用服务器(服务2)-超聚变 2288HV5-云存储</v>
      </c>
      <c r="E141" s="183" t="s">
        <v>102</v>
      </c>
      <c r="F141" s="186" t="s">
        <v>1234</v>
      </c>
      <c r="G141" s="191">
        <v>2120</v>
      </c>
      <c r="H141" s="183" t="s">
        <v>1235</v>
      </c>
      <c r="I141" s="183" t="s">
        <v>322</v>
      </c>
      <c r="J141" s="183" t="s">
        <v>990</v>
      </c>
      <c r="K141" s="191">
        <v>2161</v>
      </c>
      <c r="L141" s="183" t="s">
        <v>1236</v>
      </c>
      <c r="M141" s="183" t="s">
        <v>529</v>
      </c>
      <c r="N141" s="183" t="s">
        <v>530</v>
      </c>
      <c r="O141" s="42"/>
      <c r="P141" s="42"/>
      <c r="Q141" s="42" t="s">
        <v>531</v>
      </c>
      <c r="R141" s="42" t="s">
        <v>532</v>
      </c>
      <c r="S141" s="114" t="str">
        <f t="shared" si="12"/>
        <v>03</v>
      </c>
      <c r="T141" s="114" t="str">
        <f t="shared" si="14"/>
        <v>HH列11</v>
      </c>
      <c r="U141" s="114" t="str">
        <f t="shared" si="13"/>
        <v>02</v>
      </c>
      <c r="V141" s="114" t="str">
        <f t="shared" si="15"/>
        <v>101</v>
      </c>
      <c r="W141" s="47"/>
      <c r="X141" s="114" t="s">
        <v>959</v>
      </c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49"/>
      <c r="GX141" s="49"/>
      <c r="GY141" s="49"/>
      <c r="GZ141" s="49"/>
      <c r="HA141" s="49"/>
      <c r="HB141" s="49"/>
      <c r="HC141" s="49"/>
      <c r="HD141" s="49"/>
      <c r="HE141" s="49"/>
      <c r="HF141" s="49"/>
      <c r="HG141" s="49"/>
      <c r="HH141" s="49"/>
      <c r="HI141" s="49"/>
      <c r="HJ141" s="49"/>
      <c r="HK141" s="49"/>
      <c r="HL141" s="49"/>
      <c r="HM141" s="49"/>
      <c r="HN141" s="49"/>
      <c r="HO141" s="49"/>
      <c r="HP141" s="49"/>
      <c r="HQ141" s="49"/>
      <c r="HR141" s="49"/>
      <c r="HS141" s="49"/>
      <c r="HT141" s="49"/>
      <c r="HU141" s="49"/>
      <c r="HV141" s="49"/>
      <c r="HW141" s="49"/>
      <c r="HX141" s="49"/>
      <c r="HY141" s="49"/>
      <c r="HZ141" s="49"/>
      <c r="IA141" s="49"/>
      <c r="IB141" s="49"/>
      <c r="IC141" s="49"/>
      <c r="ID141" s="49"/>
      <c r="IE141" s="49"/>
      <c r="IF141" s="49"/>
      <c r="IG141" s="49"/>
      <c r="IH141" s="49"/>
      <c r="II141" s="49"/>
      <c r="IJ141" s="49"/>
      <c r="IK141" s="49"/>
      <c r="IL141" s="49"/>
      <c r="IM141" s="49"/>
      <c r="IN141" s="49"/>
    </row>
    <row r="142" spans="1:248" s="8" customFormat="1" ht="18" customHeight="1">
      <c r="A142" s="42">
        <v>141</v>
      </c>
      <c r="B142" s="181" t="s">
        <v>1237</v>
      </c>
      <c r="C142" s="180" t="s">
        <v>1238</v>
      </c>
      <c r="D142" s="43" t="str">
        <f t="shared" si="11"/>
        <v>应用服务器(服务2)-超聚变 2288HV5-云存储</v>
      </c>
      <c r="E142" s="183" t="s">
        <v>102</v>
      </c>
      <c r="F142" s="186" t="s">
        <v>1239</v>
      </c>
      <c r="G142" s="191">
        <v>2120</v>
      </c>
      <c r="H142" s="183" t="s">
        <v>1240</v>
      </c>
      <c r="I142" s="183" t="s">
        <v>322</v>
      </c>
      <c r="J142" s="183" t="s">
        <v>990</v>
      </c>
      <c r="K142" s="191">
        <v>2161</v>
      </c>
      <c r="L142" s="183" t="s">
        <v>1241</v>
      </c>
      <c r="M142" s="183" t="s">
        <v>529</v>
      </c>
      <c r="N142" s="183" t="s">
        <v>530</v>
      </c>
      <c r="O142" s="42"/>
      <c r="P142" s="42"/>
      <c r="Q142" s="42" t="s">
        <v>531</v>
      </c>
      <c r="R142" s="42" t="s">
        <v>532</v>
      </c>
      <c r="S142" s="114" t="str">
        <f t="shared" si="12"/>
        <v>06</v>
      </c>
      <c r="T142" s="114" t="str">
        <f t="shared" si="14"/>
        <v>HH列11</v>
      </c>
      <c r="U142" s="114" t="str">
        <f t="shared" si="13"/>
        <v>02</v>
      </c>
      <c r="V142" s="114" t="str">
        <f t="shared" si="15"/>
        <v>101</v>
      </c>
      <c r="W142" s="47"/>
      <c r="X142" s="114" t="s">
        <v>959</v>
      </c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49"/>
      <c r="GX142" s="49"/>
      <c r="GY142" s="49"/>
      <c r="GZ142" s="49"/>
      <c r="HA142" s="49"/>
      <c r="HB142" s="49"/>
      <c r="HC142" s="49"/>
      <c r="HD142" s="49"/>
      <c r="HE142" s="49"/>
      <c r="HF142" s="49"/>
      <c r="HG142" s="49"/>
      <c r="HH142" s="49"/>
      <c r="HI142" s="49"/>
      <c r="HJ142" s="49"/>
      <c r="HK142" s="49"/>
      <c r="HL142" s="49"/>
      <c r="HM142" s="49"/>
      <c r="HN142" s="49"/>
      <c r="HO142" s="49"/>
      <c r="HP142" s="49"/>
      <c r="HQ142" s="49"/>
      <c r="HR142" s="49"/>
      <c r="HS142" s="49"/>
      <c r="HT142" s="49"/>
      <c r="HU142" s="49"/>
      <c r="HV142" s="49"/>
      <c r="HW142" s="49"/>
      <c r="HX142" s="49"/>
      <c r="HY142" s="49"/>
      <c r="HZ142" s="49"/>
      <c r="IA142" s="49"/>
      <c r="IB142" s="49"/>
      <c r="IC142" s="49"/>
      <c r="ID142" s="49"/>
      <c r="IE142" s="49"/>
      <c r="IF142" s="49"/>
      <c r="IG142" s="49"/>
      <c r="IH142" s="49"/>
      <c r="II142" s="49"/>
      <c r="IJ142" s="49"/>
      <c r="IK142" s="49"/>
      <c r="IL142" s="49"/>
      <c r="IM142" s="49"/>
      <c r="IN142" s="49"/>
    </row>
    <row r="143" spans="1:248" s="8" customFormat="1" ht="18" customHeight="1">
      <c r="A143" s="42">
        <v>142</v>
      </c>
      <c r="B143" s="181" t="s">
        <v>1242</v>
      </c>
      <c r="C143" s="180" t="s">
        <v>1243</v>
      </c>
      <c r="D143" s="43" t="str">
        <f t="shared" si="11"/>
        <v>应用服务器(控制)-超聚变 2288HV5-云存储</v>
      </c>
      <c r="E143" s="183" t="s">
        <v>102</v>
      </c>
      <c r="F143" s="186" t="s">
        <v>1244</v>
      </c>
      <c r="G143" s="191">
        <v>2120</v>
      </c>
      <c r="H143" s="183" t="s">
        <v>1245</v>
      </c>
      <c r="I143" s="183" t="s">
        <v>322</v>
      </c>
      <c r="J143" s="183" t="s">
        <v>990</v>
      </c>
      <c r="K143" s="191">
        <v>2161</v>
      </c>
      <c r="L143" s="183" t="s">
        <v>1246</v>
      </c>
      <c r="M143" s="183" t="s">
        <v>529</v>
      </c>
      <c r="N143" s="183" t="s">
        <v>530</v>
      </c>
      <c r="O143" s="42"/>
      <c r="P143" s="42"/>
      <c r="Q143" s="42" t="s">
        <v>531</v>
      </c>
      <c r="R143" s="42" t="s">
        <v>532</v>
      </c>
      <c r="S143" s="114" t="str">
        <f t="shared" si="12"/>
        <v>30</v>
      </c>
      <c r="T143" s="114" t="str">
        <f t="shared" si="14"/>
        <v>HH列09</v>
      </c>
      <c r="U143" s="114" t="str">
        <f t="shared" si="13"/>
        <v>02</v>
      </c>
      <c r="V143" s="114" t="str">
        <f t="shared" si="15"/>
        <v>101</v>
      </c>
      <c r="W143" s="47"/>
      <c r="X143" s="114" t="s">
        <v>959</v>
      </c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49"/>
      <c r="GX143" s="49"/>
      <c r="GY143" s="49"/>
      <c r="GZ143" s="49"/>
      <c r="HA143" s="49"/>
      <c r="HB143" s="49"/>
      <c r="HC143" s="49"/>
      <c r="HD143" s="49"/>
      <c r="HE143" s="49"/>
      <c r="HF143" s="49"/>
      <c r="HG143" s="49"/>
      <c r="HH143" s="49"/>
      <c r="HI143" s="49"/>
      <c r="HJ143" s="49"/>
      <c r="HK143" s="49"/>
      <c r="HL143" s="49"/>
      <c r="HM143" s="49"/>
      <c r="HN143" s="49"/>
      <c r="HO143" s="49"/>
      <c r="HP143" s="49"/>
      <c r="HQ143" s="49"/>
      <c r="HR143" s="49"/>
      <c r="HS143" s="49"/>
      <c r="HT143" s="49"/>
      <c r="HU143" s="49"/>
      <c r="HV143" s="49"/>
      <c r="HW143" s="49"/>
      <c r="HX143" s="49"/>
      <c r="HY143" s="49"/>
      <c r="HZ143" s="49"/>
      <c r="IA143" s="49"/>
      <c r="IB143" s="49"/>
      <c r="IC143" s="49"/>
      <c r="ID143" s="49"/>
      <c r="IE143" s="49"/>
      <c r="IF143" s="49"/>
      <c r="IG143" s="49"/>
      <c r="IH143" s="49"/>
      <c r="II143" s="49"/>
      <c r="IJ143" s="49"/>
      <c r="IK143" s="49"/>
      <c r="IL143" s="49"/>
      <c r="IM143" s="49"/>
      <c r="IN143" s="49"/>
    </row>
    <row r="144" spans="1:248" s="8" customFormat="1" ht="18" customHeight="1">
      <c r="A144" s="42">
        <v>143</v>
      </c>
      <c r="B144" s="181" t="s">
        <v>1247</v>
      </c>
      <c r="C144" s="180" t="s">
        <v>1248</v>
      </c>
      <c r="D144" s="43" t="str">
        <f t="shared" si="11"/>
        <v>应用服务器(控制)-超聚变 2288HV5-云存储</v>
      </c>
      <c r="E144" s="183" t="s">
        <v>102</v>
      </c>
      <c r="F144" s="186" t="s">
        <v>1249</v>
      </c>
      <c r="G144" s="191">
        <v>2120</v>
      </c>
      <c r="H144" s="183" t="s">
        <v>1250</v>
      </c>
      <c r="I144" s="183" t="s">
        <v>322</v>
      </c>
      <c r="J144" s="183" t="s">
        <v>990</v>
      </c>
      <c r="K144" s="191">
        <v>2161</v>
      </c>
      <c r="L144" s="183" t="s">
        <v>1251</v>
      </c>
      <c r="M144" s="183" t="s">
        <v>529</v>
      </c>
      <c r="N144" s="183" t="s">
        <v>530</v>
      </c>
      <c r="O144" s="42"/>
      <c r="P144" s="42"/>
      <c r="Q144" s="42" t="s">
        <v>531</v>
      </c>
      <c r="R144" s="42" t="s">
        <v>532</v>
      </c>
      <c r="S144" s="114" t="str">
        <f t="shared" si="12"/>
        <v>15</v>
      </c>
      <c r="T144" s="114" t="str">
        <f t="shared" si="14"/>
        <v>HH列10</v>
      </c>
      <c r="U144" s="114" t="str">
        <f t="shared" si="13"/>
        <v>02</v>
      </c>
      <c r="V144" s="114" t="str">
        <f t="shared" si="15"/>
        <v>101</v>
      </c>
      <c r="W144" s="47"/>
      <c r="X144" s="114" t="s">
        <v>959</v>
      </c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49"/>
      <c r="GX144" s="49"/>
      <c r="GY144" s="49"/>
      <c r="GZ144" s="49"/>
      <c r="HA144" s="49"/>
      <c r="HB144" s="49"/>
      <c r="HC144" s="49"/>
      <c r="HD144" s="49"/>
      <c r="HE144" s="49"/>
      <c r="HF144" s="49"/>
      <c r="HG144" s="49"/>
      <c r="HH144" s="49"/>
      <c r="HI144" s="49"/>
      <c r="HJ144" s="49"/>
      <c r="HK144" s="49"/>
      <c r="HL144" s="49"/>
      <c r="HM144" s="49"/>
      <c r="HN144" s="49"/>
      <c r="HO144" s="49"/>
      <c r="HP144" s="49"/>
      <c r="HQ144" s="49"/>
      <c r="HR144" s="49"/>
      <c r="HS144" s="49"/>
      <c r="HT144" s="49"/>
      <c r="HU144" s="49"/>
      <c r="HV144" s="49"/>
      <c r="HW144" s="49"/>
      <c r="HX144" s="49"/>
      <c r="HY144" s="49"/>
      <c r="HZ144" s="49"/>
      <c r="IA144" s="49"/>
      <c r="IB144" s="49"/>
      <c r="IC144" s="49"/>
      <c r="ID144" s="49"/>
      <c r="IE144" s="49"/>
      <c r="IF144" s="49"/>
      <c r="IG144" s="49"/>
      <c r="IH144" s="49"/>
      <c r="II144" s="49"/>
      <c r="IJ144" s="49"/>
      <c r="IK144" s="49"/>
      <c r="IL144" s="49"/>
      <c r="IM144" s="49"/>
      <c r="IN144" s="49"/>
    </row>
    <row r="145" spans="1:248" s="8" customFormat="1" ht="18" customHeight="1">
      <c r="A145" s="42">
        <v>144</v>
      </c>
      <c r="B145" s="181" t="s">
        <v>1252</v>
      </c>
      <c r="C145" s="180" t="s">
        <v>1253</v>
      </c>
      <c r="D145" s="43" t="str">
        <f t="shared" si="11"/>
        <v>应用服务器(控制)-超聚变 2288HV5-云存储</v>
      </c>
      <c r="E145" s="183" t="s">
        <v>102</v>
      </c>
      <c r="F145" s="186" t="s">
        <v>1254</v>
      </c>
      <c r="G145" s="191">
        <v>2120</v>
      </c>
      <c r="H145" s="183" t="s">
        <v>1255</v>
      </c>
      <c r="I145" s="183" t="s">
        <v>322</v>
      </c>
      <c r="J145" s="183" t="s">
        <v>990</v>
      </c>
      <c r="K145" s="191">
        <v>2161</v>
      </c>
      <c r="L145" s="183" t="s">
        <v>1256</v>
      </c>
      <c r="M145" s="183" t="s">
        <v>529</v>
      </c>
      <c r="N145" s="183" t="s">
        <v>530</v>
      </c>
      <c r="O145" s="42"/>
      <c r="P145" s="42"/>
      <c r="Q145" s="42" t="s">
        <v>531</v>
      </c>
      <c r="R145" s="42" t="s">
        <v>532</v>
      </c>
      <c r="S145" s="114" t="str">
        <f t="shared" si="12"/>
        <v>09</v>
      </c>
      <c r="T145" s="114" t="str">
        <f t="shared" si="14"/>
        <v>HH列11</v>
      </c>
      <c r="U145" s="114" t="str">
        <f t="shared" si="13"/>
        <v>02</v>
      </c>
      <c r="V145" s="114" t="str">
        <f t="shared" si="15"/>
        <v>101</v>
      </c>
      <c r="W145" s="47"/>
      <c r="X145" s="114" t="s">
        <v>959</v>
      </c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49"/>
      <c r="GX145" s="49"/>
      <c r="GY145" s="49"/>
      <c r="GZ145" s="49"/>
      <c r="HA145" s="49"/>
      <c r="HB145" s="49"/>
      <c r="HC145" s="49"/>
      <c r="HD145" s="49"/>
      <c r="HE145" s="49"/>
      <c r="HF145" s="49"/>
      <c r="HG145" s="49"/>
      <c r="HH145" s="49"/>
      <c r="HI145" s="49"/>
      <c r="HJ145" s="49"/>
      <c r="HK145" s="49"/>
      <c r="HL145" s="49"/>
      <c r="HM145" s="49"/>
      <c r="HN145" s="49"/>
      <c r="HO145" s="49"/>
      <c r="HP145" s="49"/>
      <c r="HQ145" s="49"/>
      <c r="HR145" s="49"/>
      <c r="HS145" s="49"/>
      <c r="HT145" s="49"/>
      <c r="HU145" s="49"/>
      <c r="HV145" s="49"/>
      <c r="HW145" s="49"/>
      <c r="HX145" s="49"/>
      <c r="HY145" s="49"/>
      <c r="HZ145" s="49"/>
      <c r="IA145" s="49"/>
      <c r="IB145" s="49"/>
      <c r="IC145" s="49"/>
      <c r="ID145" s="49"/>
      <c r="IE145" s="49"/>
      <c r="IF145" s="49"/>
      <c r="IG145" s="49"/>
      <c r="IH145" s="49"/>
      <c r="II145" s="49"/>
      <c r="IJ145" s="49"/>
      <c r="IK145" s="49"/>
      <c r="IL145" s="49"/>
      <c r="IM145" s="49"/>
      <c r="IN145" s="49"/>
    </row>
    <row r="146" spans="1:248" s="8" customFormat="1" ht="18" customHeight="1">
      <c r="A146" s="42">
        <v>145</v>
      </c>
      <c r="B146" s="182" t="s">
        <v>1257</v>
      </c>
      <c r="C146" s="180" t="s">
        <v>1258</v>
      </c>
      <c r="D146" s="43" t="str">
        <f t="shared" si="11"/>
        <v>应用服务器(管理)-超聚变 2288HV5-存储</v>
      </c>
      <c r="E146" s="183" t="s">
        <v>102</v>
      </c>
      <c r="F146" s="184" t="s">
        <v>1259</v>
      </c>
      <c r="G146" s="191">
        <v>2130</v>
      </c>
      <c r="H146" s="183" t="s">
        <v>1260</v>
      </c>
      <c r="I146" s="183" t="s">
        <v>895</v>
      </c>
      <c r="J146" s="183" t="s">
        <v>1261</v>
      </c>
      <c r="K146" s="191">
        <v>2161</v>
      </c>
      <c r="L146" s="183" t="s">
        <v>1262</v>
      </c>
      <c r="M146" s="183" t="s">
        <v>529</v>
      </c>
      <c r="N146" s="183" t="s">
        <v>530</v>
      </c>
      <c r="O146" s="42"/>
      <c r="P146" s="42"/>
      <c r="Q146" s="42" t="s">
        <v>531</v>
      </c>
      <c r="R146" s="42" t="s">
        <v>532</v>
      </c>
      <c r="S146" s="114" t="str">
        <f t="shared" ref="S146:S209" si="16">RIGHT(C146,2)</f>
        <v>21</v>
      </c>
      <c r="T146" s="114" t="str">
        <f>IF(RIGHT(MID(C146,FIND("$",SUBSTITUTE(C146,"-","$",2))+1,4),1)="-",MID(C146,FIND("$",SUBSTITUTE(C146,"-","$",2))+1,3),IF(RIGHT(MID(C146,FIND("$",SUBSTITUTE(C146,"-","$",2))+1,2),1)="-",IF(ISNUMBER(--MID(C146,FIND("$",SUBSTITUTE(C146,"-","$",2))+1,1)),"0"&amp;MID(C146,FIND("$",SUBSTITUTE(C146,"-","$",2))+1,1),MID(C146,FIND("$",SUBSTITUTE(C146,"-","$",2))+1,1)),MID(C146,FIND("$",SUBSTITUTE(C146,"-","$",2))+1,2))&amp;"列"&amp;MID(C146,FIND("$",SUBSTITUTE(C146,"-","$",3))+1,2))</f>
        <v>HH列02</v>
      </c>
      <c r="U146" s="114" t="str">
        <f t="shared" ref="U146:U209" si="17">MID(C146,FIND("$",SUBSTITUTE(C146,"-","$",_xlfn.IFS(LEN(C146)-LEN(SUBSTITUTE(C146,"-",""))=7,7,LEN(C146)-LEN(SUBSTITUTE(C146,"-",""))=6,6,LEN(C146)-LEN(SUBSTITUTE(C146,"-",""))=5,5)))+1,2)</f>
        <v>02</v>
      </c>
      <c r="V146" s="114" t="str">
        <f>MID(C146,FIND("$",SUBSTITUTE(C146,"-","$",1))+1,FIND("$",SUBSTITUTE(C146,"-","$",1))-2)</f>
        <v>101</v>
      </c>
      <c r="W146" s="47"/>
      <c r="X146" s="89" t="s">
        <v>86</v>
      </c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  <c r="DF146" s="49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49"/>
      <c r="GX146" s="49"/>
      <c r="GY146" s="49"/>
      <c r="GZ146" s="49"/>
      <c r="HA146" s="49"/>
      <c r="HB146" s="49"/>
      <c r="HC146" s="49"/>
      <c r="HD146" s="49"/>
      <c r="HE146" s="49"/>
      <c r="HF146" s="49"/>
      <c r="HG146" s="49"/>
      <c r="HH146" s="49"/>
      <c r="HI146" s="49"/>
      <c r="HJ146" s="49"/>
      <c r="HK146" s="49"/>
      <c r="HL146" s="49"/>
      <c r="HM146" s="49"/>
      <c r="HN146" s="49"/>
      <c r="HO146" s="49"/>
      <c r="HP146" s="49"/>
      <c r="HQ146" s="49"/>
      <c r="HR146" s="49"/>
      <c r="HS146" s="49"/>
      <c r="HT146" s="49"/>
      <c r="HU146" s="49"/>
      <c r="HV146" s="49"/>
      <c r="HW146" s="49"/>
      <c r="HX146" s="49"/>
      <c r="HY146" s="49"/>
      <c r="HZ146" s="49"/>
      <c r="IA146" s="49"/>
      <c r="IB146" s="49"/>
      <c r="IC146" s="49"/>
      <c r="ID146" s="49"/>
      <c r="IE146" s="49"/>
      <c r="IF146" s="49"/>
      <c r="IG146" s="49"/>
      <c r="IH146" s="49"/>
      <c r="II146" s="49"/>
      <c r="IJ146" s="49"/>
      <c r="IK146" s="49"/>
      <c r="IL146" s="49"/>
      <c r="IM146" s="49"/>
      <c r="IN146" s="49"/>
    </row>
    <row r="147" spans="1:248" s="8" customFormat="1" ht="18" customHeight="1">
      <c r="A147" s="42">
        <v>146</v>
      </c>
      <c r="B147" s="182" t="s">
        <v>1263</v>
      </c>
      <c r="C147" s="180" t="s">
        <v>1264</v>
      </c>
      <c r="D147" s="43" t="str">
        <f t="shared" si="11"/>
        <v>应用服务器(管理)-超聚变 2288HV5-存储</v>
      </c>
      <c r="E147" s="183" t="s">
        <v>102</v>
      </c>
      <c r="F147" s="186" t="s">
        <v>1265</v>
      </c>
      <c r="G147" s="191">
        <v>2130</v>
      </c>
      <c r="H147" s="183" t="s">
        <v>1266</v>
      </c>
      <c r="I147" s="183" t="s">
        <v>895</v>
      </c>
      <c r="J147" s="183" t="s">
        <v>1261</v>
      </c>
      <c r="K147" s="191">
        <v>2161</v>
      </c>
      <c r="L147" s="183" t="s">
        <v>1267</v>
      </c>
      <c r="M147" s="183" t="s">
        <v>529</v>
      </c>
      <c r="N147" s="183" t="s">
        <v>530</v>
      </c>
      <c r="O147" s="42"/>
      <c r="P147" s="42"/>
      <c r="Q147" s="42" t="s">
        <v>531</v>
      </c>
      <c r="R147" s="42" t="s">
        <v>532</v>
      </c>
      <c r="S147" s="114" t="str">
        <f t="shared" si="16"/>
        <v>21</v>
      </c>
      <c r="T147" s="114" t="str">
        <f t="shared" ref="T147:T193" si="18">IF(RIGHT(MID(C147,FIND("$",SUBSTITUTE(C147,"-","$",2))+1,4),1)="-",MID(C147,FIND("$",SUBSTITUTE(C147,"-","$",2))+1,3),IF(RIGHT(MID(C147,FIND("$",SUBSTITUTE(C147,"-","$",2))+1,2),1)="-",IF(ISNUMBER(--MID(C147,FIND("$",SUBSTITUTE(C147,"-","$",2))+1,1)),"0"&amp;MID(C147,FIND("$",SUBSTITUTE(C147,"-","$",2))+1,1),MID(C147,FIND("$",SUBSTITUTE(C147,"-","$",2))+1,1)),MID(C147,FIND("$",SUBSTITUTE(C147,"-","$",2))+1,2))&amp;"列"&amp;MID(C147,FIND("$",SUBSTITUTE(C147,"-","$",3))+1,2))</f>
        <v>HH列03</v>
      </c>
      <c r="U147" s="114" t="str">
        <f t="shared" si="17"/>
        <v>02</v>
      </c>
      <c r="V147" s="114" t="str">
        <f t="shared" ref="V147:V193" si="19">MID(C147,FIND("$",SUBSTITUTE(C147,"-","$",1))+1,FIND("$",SUBSTITUTE(C147,"-","$",1))-2)</f>
        <v>101</v>
      </c>
      <c r="W147" s="47"/>
      <c r="X147" s="89" t="s">
        <v>86</v>
      </c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49"/>
      <c r="DC147" s="49"/>
      <c r="DD147" s="49"/>
      <c r="DE147" s="49"/>
      <c r="DF147" s="49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49"/>
      <c r="GX147" s="49"/>
      <c r="GY147" s="49"/>
      <c r="GZ147" s="49"/>
      <c r="HA147" s="49"/>
      <c r="HB147" s="49"/>
      <c r="HC147" s="49"/>
      <c r="HD147" s="49"/>
      <c r="HE147" s="49"/>
      <c r="HF147" s="49"/>
      <c r="HG147" s="49"/>
      <c r="HH147" s="49"/>
      <c r="HI147" s="49"/>
      <c r="HJ147" s="49"/>
      <c r="HK147" s="49"/>
      <c r="HL147" s="49"/>
      <c r="HM147" s="49"/>
      <c r="HN147" s="49"/>
      <c r="HO147" s="49"/>
      <c r="HP147" s="49"/>
      <c r="HQ147" s="49"/>
      <c r="HR147" s="49"/>
      <c r="HS147" s="49"/>
      <c r="HT147" s="49"/>
      <c r="HU147" s="49"/>
      <c r="HV147" s="49"/>
      <c r="HW147" s="49"/>
      <c r="HX147" s="49"/>
      <c r="HY147" s="49"/>
      <c r="HZ147" s="49"/>
      <c r="IA147" s="49"/>
      <c r="IB147" s="49"/>
      <c r="IC147" s="49"/>
      <c r="ID147" s="49"/>
      <c r="IE147" s="49"/>
      <c r="IF147" s="49"/>
      <c r="IG147" s="49"/>
      <c r="IH147" s="49"/>
      <c r="II147" s="49"/>
      <c r="IJ147" s="49"/>
      <c r="IK147" s="49"/>
      <c r="IL147" s="49"/>
      <c r="IM147" s="49"/>
      <c r="IN147" s="49"/>
    </row>
    <row r="148" spans="1:248" s="8" customFormat="1" ht="18" customHeight="1">
      <c r="A148" s="42">
        <v>147</v>
      </c>
      <c r="B148" s="182" t="s">
        <v>1268</v>
      </c>
      <c r="C148" s="180" t="s">
        <v>1269</v>
      </c>
      <c r="D148" s="43" t="str">
        <f t="shared" si="11"/>
        <v>应用服务器(管理)-超聚变 2288HV5-性能型存储</v>
      </c>
      <c r="E148" s="183" t="s">
        <v>102</v>
      </c>
      <c r="F148" s="186" t="s">
        <v>1270</v>
      </c>
      <c r="G148" s="191">
        <v>2130</v>
      </c>
      <c r="H148" s="183" t="s">
        <v>1271</v>
      </c>
      <c r="I148" s="183" t="s">
        <v>895</v>
      </c>
      <c r="J148" s="183" t="s">
        <v>1261</v>
      </c>
      <c r="K148" s="191">
        <v>2161</v>
      </c>
      <c r="L148" s="183" t="s">
        <v>1272</v>
      </c>
      <c r="M148" s="183" t="s">
        <v>529</v>
      </c>
      <c r="N148" s="183" t="s">
        <v>530</v>
      </c>
      <c r="O148" s="42"/>
      <c r="P148" s="42"/>
      <c r="Q148" s="42" t="s">
        <v>531</v>
      </c>
      <c r="R148" s="42" t="s">
        <v>532</v>
      </c>
      <c r="S148" s="114" t="str">
        <f t="shared" si="16"/>
        <v>24</v>
      </c>
      <c r="T148" s="114" t="str">
        <f t="shared" si="18"/>
        <v>HH列04</v>
      </c>
      <c r="U148" s="114" t="str">
        <f t="shared" si="17"/>
        <v>02</v>
      </c>
      <c r="V148" s="114" t="str">
        <f t="shared" si="19"/>
        <v>101</v>
      </c>
      <c r="W148" s="47"/>
      <c r="X148" s="114" t="s">
        <v>938</v>
      </c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49"/>
      <c r="CC148" s="49"/>
      <c r="CD148" s="49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49"/>
      <c r="DC148" s="49"/>
      <c r="DD148" s="49"/>
      <c r="DE148" s="49"/>
      <c r="DF148" s="49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49"/>
      <c r="GX148" s="49"/>
      <c r="GY148" s="49"/>
      <c r="GZ148" s="49"/>
      <c r="HA148" s="49"/>
      <c r="HB148" s="49"/>
      <c r="HC148" s="49"/>
      <c r="HD148" s="49"/>
      <c r="HE148" s="49"/>
      <c r="HF148" s="49"/>
      <c r="HG148" s="49"/>
      <c r="HH148" s="49"/>
      <c r="HI148" s="49"/>
      <c r="HJ148" s="49"/>
      <c r="HK148" s="49"/>
      <c r="HL148" s="49"/>
      <c r="HM148" s="49"/>
      <c r="HN148" s="49"/>
      <c r="HO148" s="49"/>
      <c r="HP148" s="49"/>
      <c r="HQ148" s="49"/>
      <c r="HR148" s="49"/>
      <c r="HS148" s="49"/>
      <c r="HT148" s="49"/>
      <c r="HU148" s="49"/>
      <c r="HV148" s="49"/>
      <c r="HW148" s="49"/>
      <c r="HX148" s="49"/>
      <c r="HY148" s="49"/>
      <c r="HZ148" s="49"/>
      <c r="IA148" s="49"/>
      <c r="IB148" s="49"/>
      <c r="IC148" s="49"/>
      <c r="ID148" s="49"/>
      <c r="IE148" s="49"/>
      <c r="IF148" s="49"/>
      <c r="IG148" s="49"/>
      <c r="IH148" s="49"/>
      <c r="II148" s="49"/>
      <c r="IJ148" s="49"/>
      <c r="IK148" s="49"/>
      <c r="IL148" s="49"/>
      <c r="IM148" s="49"/>
      <c r="IN148" s="49"/>
    </row>
    <row r="149" spans="1:248" s="8" customFormat="1" ht="18" customHeight="1">
      <c r="A149" s="42">
        <v>148</v>
      </c>
      <c r="B149" s="182" t="s">
        <v>1273</v>
      </c>
      <c r="C149" s="180" t="s">
        <v>1274</v>
      </c>
      <c r="D149" s="43" t="str">
        <f t="shared" si="11"/>
        <v>应用服务器(管理)-超聚变 2288HV5-性能型存储</v>
      </c>
      <c r="E149" s="183" t="s">
        <v>102</v>
      </c>
      <c r="F149" s="186" t="s">
        <v>1275</v>
      </c>
      <c r="G149" s="191">
        <v>2130</v>
      </c>
      <c r="H149" s="183" t="s">
        <v>1276</v>
      </c>
      <c r="I149" s="183" t="s">
        <v>895</v>
      </c>
      <c r="J149" s="183" t="s">
        <v>1261</v>
      </c>
      <c r="K149" s="191">
        <v>2161</v>
      </c>
      <c r="L149" s="183" t="s">
        <v>1277</v>
      </c>
      <c r="M149" s="183" t="s">
        <v>529</v>
      </c>
      <c r="N149" s="183" t="s">
        <v>530</v>
      </c>
      <c r="O149" s="42"/>
      <c r="P149" s="42"/>
      <c r="Q149" s="42" t="s">
        <v>531</v>
      </c>
      <c r="R149" s="42" t="s">
        <v>532</v>
      </c>
      <c r="S149" s="114" t="str">
        <f t="shared" si="16"/>
        <v>21</v>
      </c>
      <c r="T149" s="114" t="str">
        <f t="shared" si="18"/>
        <v>HH列05</v>
      </c>
      <c r="U149" s="114" t="str">
        <f t="shared" si="17"/>
        <v>02</v>
      </c>
      <c r="V149" s="114" t="str">
        <f t="shared" si="19"/>
        <v>101</v>
      </c>
      <c r="W149" s="47"/>
      <c r="X149" s="114" t="s">
        <v>938</v>
      </c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49"/>
      <c r="GX149" s="49"/>
      <c r="GY149" s="49"/>
      <c r="GZ149" s="49"/>
      <c r="HA149" s="49"/>
      <c r="HB149" s="49"/>
      <c r="HC149" s="49"/>
      <c r="HD149" s="49"/>
      <c r="HE149" s="49"/>
      <c r="HF149" s="49"/>
      <c r="HG149" s="49"/>
      <c r="HH149" s="49"/>
      <c r="HI149" s="49"/>
      <c r="HJ149" s="49"/>
      <c r="HK149" s="49"/>
      <c r="HL149" s="49"/>
      <c r="HM149" s="49"/>
      <c r="HN149" s="49"/>
      <c r="HO149" s="49"/>
      <c r="HP149" s="49"/>
      <c r="HQ149" s="49"/>
      <c r="HR149" s="49"/>
      <c r="HS149" s="49"/>
      <c r="HT149" s="49"/>
      <c r="HU149" s="49"/>
      <c r="HV149" s="49"/>
      <c r="HW149" s="49"/>
      <c r="HX149" s="49"/>
      <c r="HY149" s="49"/>
      <c r="HZ149" s="49"/>
      <c r="IA149" s="49"/>
      <c r="IB149" s="49"/>
      <c r="IC149" s="49"/>
      <c r="ID149" s="49"/>
      <c r="IE149" s="49"/>
      <c r="IF149" s="49"/>
      <c r="IG149" s="49"/>
      <c r="IH149" s="49"/>
      <c r="II149" s="49"/>
      <c r="IJ149" s="49"/>
      <c r="IK149" s="49"/>
      <c r="IL149" s="49"/>
      <c r="IM149" s="49"/>
      <c r="IN149" s="49"/>
    </row>
    <row r="150" spans="1:248" s="8" customFormat="1" ht="18" customHeight="1">
      <c r="A150" s="42">
        <v>149</v>
      </c>
      <c r="B150" s="182" t="s">
        <v>1278</v>
      </c>
      <c r="C150" s="180" t="s">
        <v>1279</v>
      </c>
      <c r="D150" s="43" t="str">
        <f t="shared" si="11"/>
        <v>应用服务器(管理)-超聚变 2288HV5-云存储</v>
      </c>
      <c r="E150" s="183" t="s">
        <v>102</v>
      </c>
      <c r="F150" s="186" t="s">
        <v>1280</v>
      </c>
      <c r="G150" s="191">
        <v>2130</v>
      </c>
      <c r="H150" s="183" t="s">
        <v>1281</v>
      </c>
      <c r="I150" s="183" t="s">
        <v>895</v>
      </c>
      <c r="J150" s="183" t="s">
        <v>1261</v>
      </c>
      <c r="K150" s="191">
        <v>2161</v>
      </c>
      <c r="L150" s="183" t="s">
        <v>1282</v>
      </c>
      <c r="M150" s="183" t="s">
        <v>529</v>
      </c>
      <c r="N150" s="183" t="s">
        <v>530</v>
      </c>
      <c r="O150" s="42"/>
      <c r="P150" s="42"/>
      <c r="Q150" s="42" t="s">
        <v>531</v>
      </c>
      <c r="R150" s="42" t="s">
        <v>532</v>
      </c>
      <c r="S150" s="114" t="str">
        <f t="shared" si="16"/>
        <v>18</v>
      </c>
      <c r="T150" s="114" t="str">
        <f t="shared" si="18"/>
        <v>HH列10</v>
      </c>
      <c r="U150" s="114" t="str">
        <f t="shared" si="17"/>
        <v>02</v>
      </c>
      <c r="V150" s="114" t="str">
        <f t="shared" si="19"/>
        <v>101</v>
      </c>
      <c r="W150" s="47"/>
      <c r="X150" s="114" t="s">
        <v>959</v>
      </c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49"/>
      <c r="CC150" s="49"/>
      <c r="CD150" s="49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49"/>
      <c r="DC150" s="49"/>
      <c r="DD150" s="49"/>
      <c r="DE150" s="49"/>
      <c r="DF150" s="49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49"/>
      <c r="GX150" s="49"/>
      <c r="GY150" s="49"/>
      <c r="GZ150" s="49"/>
      <c r="HA150" s="49"/>
      <c r="HB150" s="49"/>
      <c r="HC150" s="49"/>
      <c r="HD150" s="49"/>
      <c r="HE150" s="49"/>
      <c r="HF150" s="49"/>
      <c r="HG150" s="49"/>
      <c r="HH150" s="49"/>
      <c r="HI150" s="49"/>
      <c r="HJ150" s="49"/>
      <c r="HK150" s="49"/>
      <c r="HL150" s="49"/>
      <c r="HM150" s="49"/>
      <c r="HN150" s="49"/>
      <c r="HO150" s="49"/>
      <c r="HP150" s="49"/>
      <c r="HQ150" s="49"/>
      <c r="HR150" s="49"/>
      <c r="HS150" s="49"/>
      <c r="HT150" s="49"/>
      <c r="HU150" s="49"/>
      <c r="HV150" s="49"/>
      <c r="HW150" s="49"/>
      <c r="HX150" s="49"/>
      <c r="HY150" s="49"/>
      <c r="HZ150" s="49"/>
      <c r="IA150" s="49"/>
      <c r="IB150" s="49"/>
      <c r="IC150" s="49"/>
      <c r="ID150" s="49"/>
      <c r="IE150" s="49"/>
      <c r="IF150" s="49"/>
      <c r="IG150" s="49"/>
      <c r="IH150" s="49"/>
      <c r="II150" s="49"/>
      <c r="IJ150" s="49"/>
      <c r="IK150" s="49"/>
      <c r="IL150" s="49"/>
      <c r="IM150" s="49"/>
      <c r="IN150" s="49"/>
    </row>
    <row r="151" spans="1:248" s="8" customFormat="1" ht="18" customHeight="1">
      <c r="A151" s="42">
        <v>150</v>
      </c>
      <c r="B151" s="182" t="s">
        <v>1283</v>
      </c>
      <c r="C151" s="180" t="s">
        <v>1284</v>
      </c>
      <c r="D151" s="43" t="str">
        <f t="shared" si="11"/>
        <v>应用服务器(管理)-超聚变 2288HV5-云存储</v>
      </c>
      <c r="E151" s="183" t="s">
        <v>102</v>
      </c>
      <c r="F151" s="186" t="s">
        <v>1285</v>
      </c>
      <c r="G151" s="191">
        <v>2130</v>
      </c>
      <c r="H151" s="183" t="s">
        <v>1286</v>
      </c>
      <c r="I151" s="183" t="s">
        <v>895</v>
      </c>
      <c r="J151" s="183" t="s">
        <v>1261</v>
      </c>
      <c r="K151" s="191">
        <v>2161</v>
      </c>
      <c r="L151" s="183" t="s">
        <v>1287</v>
      </c>
      <c r="M151" s="183" t="s">
        <v>529</v>
      </c>
      <c r="N151" s="183" t="s">
        <v>530</v>
      </c>
      <c r="O151" s="42"/>
      <c r="P151" s="42"/>
      <c r="Q151" s="42" t="s">
        <v>531</v>
      </c>
      <c r="R151" s="42" t="s">
        <v>532</v>
      </c>
      <c r="S151" s="114" t="str">
        <f t="shared" si="16"/>
        <v>12</v>
      </c>
      <c r="T151" s="114" t="str">
        <f t="shared" si="18"/>
        <v>HH列11</v>
      </c>
      <c r="U151" s="114" t="str">
        <f t="shared" si="17"/>
        <v>02</v>
      </c>
      <c r="V151" s="114" t="str">
        <f t="shared" si="19"/>
        <v>101</v>
      </c>
      <c r="W151" s="47"/>
      <c r="X151" s="114" t="s">
        <v>959</v>
      </c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  <c r="CD151" s="49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49"/>
      <c r="DC151" s="49"/>
      <c r="DD151" s="49"/>
      <c r="DE151" s="49"/>
      <c r="DF151" s="49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49"/>
      <c r="GX151" s="49"/>
      <c r="GY151" s="49"/>
      <c r="GZ151" s="49"/>
      <c r="HA151" s="49"/>
      <c r="HB151" s="49"/>
      <c r="HC151" s="49"/>
      <c r="HD151" s="49"/>
      <c r="HE151" s="49"/>
      <c r="HF151" s="49"/>
      <c r="HG151" s="49"/>
      <c r="HH151" s="49"/>
      <c r="HI151" s="49"/>
      <c r="HJ151" s="49"/>
      <c r="HK151" s="49"/>
      <c r="HL151" s="49"/>
      <c r="HM151" s="49"/>
      <c r="HN151" s="49"/>
      <c r="HO151" s="49"/>
      <c r="HP151" s="49"/>
      <c r="HQ151" s="49"/>
      <c r="HR151" s="49"/>
      <c r="HS151" s="49"/>
      <c r="HT151" s="49"/>
      <c r="HU151" s="49"/>
      <c r="HV151" s="49"/>
      <c r="HW151" s="49"/>
      <c r="HX151" s="49"/>
      <c r="HY151" s="49"/>
      <c r="HZ151" s="49"/>
      <c r="IA151" s="49"/>
      <c r="IB151" s="49"/>
      <c r="IC151" s="49"/>
      <c r="ID151" s="49"/>
      <c r="IE151" s="49"/>
      <c r="IF151" s="49"/>
      <c r="IG151" s="49"/>
      <c r="IH151" s="49"/>
      <c r="II151" s="49"/>
      <c r="IJ151" s="49"/>
      <c r="IK151" s="49"/>
      <c r="IL151" s="49"/>
      <c r="IM151" s="49"/>
      <c r="IN151" s="49"/>
    </row>
    <row r="152" spans="1:248" s="8" customFormat="1" ht="18" customHeight="1">
      <c r="A152" s="42">
        <v>151</v>
      </c>
      <c r="B152" s="181" t="s">
        <v>1288</v>
      </c>
      <c r="C152" s="180" t="s">
        <v>1289</v>
      </c>
      <c r="D152" s="43" t="str">
        <f t="shared" si="11"/>
        <v>性能型存储-DELL R740-性能型存储</v>
      </c>
      <c r="E152" s="183" t="s">
        <v>1290</v>
      </c>
      <c r="F152" s="186" t="s">
        <v>1291</v>
      </c>
      <c r="G152" s="191">
        <v>2111</v>
      </c>
      <c r="H152" s="183" t="s">
        <v>1292</v>
      </c>
      <c r="I152" s="183" t="s">
        <v>322</v>
      </c>
      <c r="J152" s="183" t="s">
        <v>1293</v>
      </c>
      <c r="K152" s="191">
        <v>2161</v>
      </c>
      <c r="L152" s="183" t="s">
        <v>1294</v>
      </c>
      <c r="M152" s="183" t="s">
        <v>529</v>
      </c>
      <c r="N152" s="183" t="s">
        <v>530</v>
      </c>
      <c r="O152" s="42"/>
      <c r="P152" s="42"/>
      <c r="Q152" s="42" t="s">
        <v>531</v>
      </c>
      <c r="R152" s="42" t="s">
        <v>532</v>
      </c>
      <c r="S152" s="114" t="str">
        <f t="shared" si="16"/>
        <v>03</v>
      </c>
      <c r="T152" s="114" t="str">
        <f t="shared" si="18"/>
        <v>HH列13</v>
      </c>
      <c r="U152" s="114" t="str">
        <f t="shared" si="17"/>
        <v>02</v>
      </c>
      <c r="V152" s="114" t="str">
        <f t="shared" si="19"/>
        <v>101</v>
      </c>
      <c r="W152" s="47"/>
      <c r="X152" s="114" t="s">
        <v>938</v>
      </c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  <c r="CD152" s="49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49"/>
      <c r="DC152" s="49"/>
      <c r="DD152" s="49"/>
      <c r="DE152" s="49"/>
      <c r="DF152" s="49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49"/>
      <c r="GX152" s="49"/>
      <c r="GY152" s="49"/>
      <c r="GZ152" s="49"/>
      <c r="HA152" s="49"/>
      <c r="HB152" s="49"/>
      <c r="HC152" s="49"/>
      <c r="HD152" s="49"/>
      <c r="HE152" s="49"/>
      <c r="HF152" s="49"/>
      <c r="HG152" s="49"/>
      <c r="HH152" s="49"/>
      <c r="HI152" s="49"/>
      <c r="HJ152" s="49"/>
      <c r="HK152" s="49"/>
      <c r="HL152" s="49"/>
      <c r="HM152" s="49"/>
      <c r="HN152" s="49"/>
      <c r="HO152" s="49"/>
      <c r="HP152" s="49"/>
      <c r="HQ152" s="49"/>
      <c r="HR152" s="49"/>
      <c r="HS152" s="49"/>
      <c r="HT152" s="49"/>
      <c r="HU152" s="49"/>
      <c r="HV152" s="49"/>
      <c r="HW152" s="49"/>
      <c r="HX152" s="49"/>
      <c r="HY152" s="49"/>
      <c r="HZ152" s="49"/>
      <c r="IA152" s="49"/>
      <c r="IB152" s="49"/>
      <c r="IC152" s="49"/>
      <c r="ID152" s="49"/>
      <c r="IE152" s="49"/>
      <c r="IF152" s="49"/>
      <c r="IG152" s="49"/>
      <c r="IH152" s="49"/>
      <c r="II152" s="49"/>
      <c r="IJ152" s="49"/>
      <c r="IK152" s="49"/>
      <c r="IL152" s="49"/>
      <c r="IM152" s="49"/>
      <c r="IN152" s="49"/>
    </row>
    <row r="153" spans="1:248" s="8" customFormat="1" ht="18" customHeight="1">
      <c r="A153" s="42">
        <v>152</v>
      </c>
      <c r="B153" s="181" t="s">
        <v>1295</v>
      </c>
      <c r="C153" s="180" t="s">
        <v>1296</v>
      </c>
      <c r="D153" s="43" t="str">
        <f t="shared" si="11"/>
        <v>性能型存储-DELL R740-性能型存储</v>
      </c>
      <c r="E153" s="183" t="s">
        <v>119</v>
      </c>
      <c r="F153" s="186" t="s">
        <v>1297</v>
      </c>
      <c r="G153" s="191">
        <v>2111</v>
      </c>
      <c r="H153" s="183" t="s">
        <v>1298</v>
      </c>
      <c r="I153" s="183" t="s">
        <v>322</v>
      </c>
      <c r="J153" s="183" t="s">
        <v>1293</v>
      </c>
      <c r="K153" s="191">
        <v>2161</v>
      </c>
      <c r="L153" s="183" t="s">
        <v>1299</v>
      </c>
      <c r="M153" s="183" t="s">
        <v>529</v>
      </c>
      <c r="N153" s="183" t="s">
        <v>530</v>
      </c>
      <c r="O153" s="42"/>
      <c r="P153" s="42"/>
      <c r="Q153" s="42" t="s">
        <v>531</v>
      </c>
      <c r="R153" s="42" t="s">
        <v>532</v>
      </c>
      <c r="S153" s="114" t="str">
        <f t="shared" si="16"/>
        <v>06</v>
      </c>
      <c r="T153" s="114" t="str">
        <f t="shared" si="18"/>
        <v>HH列13</v>
      </c>
      <c r="U153" s="114" t="str">
        <f t="shared" si="17"/>
        <v>02</v>
      </c>
      <c r="V153" s="114" t="str">
        <f t="shared" si="19"/>
        <v>101</v>
      </c>
      <c r="W153" s="47"/>
      <c r="X153" s="114" t="s">
        <v>938</v>
      </c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  <c r="CD153" s="49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49"/>
      <c r="DC153" s="49"/>
      <c r="DD153" s="49"/>
      <c r="DE153" s="49"/>
      <c r="DF153" s="49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49"/>
      <c r="GX153" s="49"/>
      <c r="GY153" s="49"/>
      <c r="GZ153" s="49"/>
      <c r="HA153" s="49"/>
      <c r="HB153" s="49"/>
      <c r="HC153" s="49"/>
      <c r="HD153" s="49"/>
      <c r="HE153" s="49"/>
      <c r="HF153" s="49"/>
      <c r="HG153" s="49"/>
      <c r="HH153" s="49"/>
      <c r="HI153" s="49"/>
      <c r="HJ153" s="49"/>
      <c r="HK153" s="49"/>
      <c r="HL153" s="49"/>
      <c r="HM153" s="49"/>
      <c r="HN153" s="49"/>
      <c r="HO153" s="49"/>
      <c r="HP153" s="49"/>
      <c r="HQ153" s="49"/>
      <c r="HR153" s="49"/>
      <c r="HS153" s="49"/>
      <c r="HT153" s="49"/>
      <c r="HU153" s="49"/>
      <c r="HV153" s="49"/>
      <c r="HW153" s="49"/>
      <c r="HX153" s="49"/>
      <c r="HY153" s="49"/>
      <c r="HZ153" s="49"/>
      <c r="IA153" s="49"/>
      <c r="IB153" s="49"/>
      <c r="IC153" s="49"/>
      <c r="ID153" s="49"/>
      <c r="IE153" s="49"/>
      <c r="IF153" s="49"/>
      <c r="IG153" s="49"/>
      <c r="IH153" s="49"/>
      <c r="II153" s="49"/>
      <c r="IJ153" s="49"/>
      <c r="IK153" s="49"/>
      <c r="IL153" s="49"/>
      <c r="IM153" s="49"/>
      <c r="IN153" s="49"/>
    </row>
    <row r="154" spans="1:248" s="8" customFormat="1" ht="18" customHeight="1">
      <c r="A154" s="42">
        <v>153</v>
      </c>
      <c r="B154" s="181" t="s">
        <v>1300</v>
      </c>
      <c r="C154" s="180" t="s">
        <v>1301</v>
      </c>
      <c r="D154" s="43" t="str">
        <f t="shared" si="11"/>
        <v>性能型存储-DELL R740-性能型存储</v>
      </c>
      <c r="E154" s="183" t="s">
        <v>119</v>
      </c>
      <c r="F154" s="186" t="s">
        <v>1302</v>
      </c>
      <c r="G154" s="191">
        <v>2111</v>
      </c>
      <c r="H154" s="183" t="s">
        <v>1303</v>
      </c>
      <c r="I154" s="183" t="s">
        <v>322</v>
      </c>
      <c r="J154" s="183" t="s">
        <v>1293</v>
      </c>
      <c r="K154" s="191">
        <v>2161</v>
      </c>
      <c r="L154" s="183" t="s">
        <v>1304</v>
      </c>
      <c r="M154" s="183" t="s">
        <v>529</v>
      </c>
      <c r="N154" s="183" t="s">
        <v>530</v>
      </c>
      <c r="O154" s="42"/>
      <c r="P154" s="42"/>
      <c r="Q154" s="42" t="s">
        <v>531</v>
      </c>
      <c r="R154" s="42" t="s">
        <v>532</v>
      </c>
      <c r="S154" s="114" t="str">
        <f t="shared" si="16"/>
        <v>09</v>
      </c>
      <c r="T154" s="114" t="str">
        <f t="shared" si="18"/>
        <v>HH列13</v>
      </c>
      <c r="U154" s="114" t="str">
        <f t="shared" si="17"/>
        <v>02</v>
      </c>
      <c r="V154" s="114" t="str">
        <f t="shared" si="19"/>
        <v>101</v>
      </c>
      <c r="W154" s="47"/>
      <c r="X154" s="114" t="s">
        <v>938</v>
      </c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49"/>
      <c r="CD154" s="49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49"/>
      <c r="DC154" s="49"/>
      <c r="DD154" s="49"/>
      <c r="DE154" s="49"/>
      <c r="DF154" s="49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49"/>
      <c r="GX154" s="49"/>
      <c r="GY154" s="49"/>
      <c r="GZ154" s="49"/>
      <c r="HA154" s="49"/>
      <c r="HB154" s="49"/>
      <c r="HC154" s="49"/>
      <c r="HD154" s="49"/>
      <c r="HE154" s="49"/>
      <c r="HF154" s="49"/>
      <c r="HG154" s="49"/>
      <c r="HH154" s="49"/>
      <c r="HI154" s="49"/>
      <c r="HJ154" s="49"/>
      <c r="HK154" s="49"/>
      <c r="HL154" s="49"/>
      <c r="HM154" s="49"/>
      <c r="HN154" s="49"/>
      <c r="HO154" s="49"/>
      <c r="HP154" s="49"/>
      <c r="HQ154" s="49"/>
      <c r="HR154" s="49"/>
      <c r="HS154" s="49"/>
      <c r="HT154" s="49"/>
      <c r="HU154" s="49"/>
      <c r="HV154" s="49"/>
      <c r="HW154" s="49"/>
      <c r="HX154" s="49"/>
      <c r="HY154" s="49"/>
      <c r="HZ154" s="49"/>
      <c r="IA154" s="49"/>
      <c r="IB154" s="49"/>
      <c r="IC154" s="49"/>
      <c r="ID154" s="49"/>
      <c r="IE154" s="49"/>
      <c r="IF154" s="49"/>
      <c r="IG154" s="49"/>
      <c r="IH154" s="49"/>
      <c r="II154" s="49"/>
      <c r="IJ154" s="49"/>
      <c r="IK154" s="49"/>
      <c r="IL154" s="49"/>
      <c r="IM154" s="49"/>
      <c r="IN154" s="49"/>
    </row>
    <row r="155" spans="1:248" s="8" customFormat="1" ht="18" customHeight="1">
      <c r="A155" s="42">
        <v>154</v>
      </c>
      <c r="B155" s="181" t="s">
        <v>1305</v>
      </c>
      <c r="C155" s="180" t="s">
        <v>1306</v>
      </c>
      <c r="D155" s="43" t="str">
        <f t="shared" si="11"/>
        <v>性能型存储-DELL R740-性能型存储</v>
      </c>
      <c r="E155" s="183" t="s">
        <v>1290</v>
      </c>
      <c r="F155" s="186" t="s">
        <v>1307</v>
      </c>
      <c r="G155" s="191">
        <v>2111</v>
      </c>
      <c r="H155" s="183" t="s">
        <v>1308</v>
      </c>
      <c r="I155" s="183" t="s">
        <v>322</v>
      </c>
      <c r="J155" s="183" t="s">
        <v>1293</v>
      </c>
      <c r="K155" s="191">
        <v>2161</v>
      </c>
      <c r="L155" s="183" t="s">
        <v>1309</v>
      </c>
      <c r="M155" s="183" t="s">
        <v>529</v>
      </c>
      <c r="N155" s="183" t="s">
        <v>530</v>
      </c>
      <c r="O155" s="42"/>
      <c r="P155" s="42"/>
      <c r="Q155" s="42" t="s">
        <v>531</v>
      </c>
      <c r="R155" s="42" t="s">
        <v>532</v>
      </c>
      <c r="S155" s="114" t="str">
        <f t="shared" si="16"/>
        <v>03</v>
      </c>
      <c r="T155" s="114" t="str">
        <f t="shared" si="18"/>
        <v>HH列12</v>
      </c>
      <c r="U155" s="114" t="str">
        <f t="shared" si="17"/>
        <v>02</v>
      </c>
      <c r="V155" s="114" t="str">
        <f t="shared" si="19"/>
        <v>101</v>
      </c>
      <c r="W155" s="47"/>
      <c r="X155" s="114" t="s">
        <v>938</v>
      </c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49"/>
      <c r="CD155" s="49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49"/>
      <c r="DC155" s="49"/>
      <c r="DD155" s="49"/>
      <c r="DE155" s="49"/>
      <c r="DF155" s="49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49"/>
      <c r="GX155" s="49"/>
      <c r="GY155" s="49"/>
      <c r="GZ155" s="49"/>
      <c r="HA155" s="49"/>
      <c r="HB155" s="49"/>
      <c r="HC155" s="49"/>
      <c r="HD155" s="49"/>
      <c r="HE155" s="49"/>
      <c r="HF155" s="49"/>
      <c r="HG155" s="49"/>
      <c r="HH155" s="49"/>
      <c r="HI155" s="49"/>
      <c r="HJ155" s="49"/>
      <c r="HK155" s="49"/>
      <c r="HL155" s="49"/>
      <c r="HM155" s="49"/>
      <c r="HN155" s="49"/>
      <c r="HO155" s="49"/>
      <c r="HP155" s="49"/>
      <c r="HQ155" s="49"/>
      <c r="HR155" s="49"/>
      <c r="HS155" s="49"/>
      <c r="HT155" s="49"/>
      <c r="HU155" s="49"/>
      <c r="HV155" s="49"/>
      <c r="HW155" s="49"/>
      <c r="HX155" s="49"/>
      <c r="HY155" s="49"/>
      <c r="HZ155" s="49"/>
      <c r="IA155" s="49"/>
      <c r="IB155" s="49"/>
      <c r="IC155" s="49"/>
      <c r="ID155" s="49"/>
      <c r="IE155" s="49"/>
      <c r="IF155" s="49"/>
      <c r="IG155" s="49"/>
      <c r="IH155" s="49"/>
      <c r="II155" s="49"/>
      <c r="IJ155" s="49"/>
      <c r="IK155" s="49"/>
      <c r="IL155" s="49"/>
      <c r="IM155" s="49"/>
      <c r="IN155" s="49"/>
    </row>
    <row r="156" spans="1:248" s="8" customFormat="1" ht="18" customHeight="1">
      <c r="A156" s="42">
        <v>155</v>
      </c>
      <c r="B156" s="181" t="s">
        <v>1310</v>
      </c>
      <c r="C156" s="180" t="s">
        <v>1311</v>
      </c>
      <c r="D156" s="43" t="str">
        <f t="shared" si="11"/>
        <v>性能型存储-DELL R740-性能型存储</v>
      </c>
      <c r="E156" s="183" t="s">
        <v>119</v>
      </c>
      <c r="F156" s="186" t="s">
        <v>1312</v>
      </c>
      <c r="G156" s="191">
        <v>2111</v>
      </c>
      <c r="H156" s="183" t="s">
        <v>1313</v>
      </c>
      <c r="I156" s="183" t="s">
        <v>322</v>
      </c>
      <c r="J156" s="183" t="s">
        <v>1293</v>
      </c>
      <c r="K156" s="191">
        <v>2161</v>
      </c>
      <c r="L156" s="183" t="s">
        <v>1314</v>
      </c>
      <c r="M156" s="183" t="s">
        <v>529</v>
      </c>
      <c r="N156" s="183" t="s">
        <v>530</v>
      </c>
      <c r="O156" s="42"/>
      <c r="P156" s="42"/>
      <c r="Q156" s="42" t="s">
        <v>531</v>
      </c>
      <c r="R156" s="42" t="s">
        <v>532</v>
      </c>
      <c r="S156" s="114" t="str">
        <f t="shared" si="16"/>
        <v>06</v>
      </c>
      <c r="T156" s="114" t="str">
        <f t="shared" si="18"/>
        <v>HH列12</v>
      </c>
      <c r="U156" s="114" t="str">
        <f t="shared" si="17"/>
        <v>02</v>
      </c>
      <c r="V156" s="114" t="str">
        <f t="shared" si="19"/>
        <v>101</v>
      </c>
      <c r="W156" s="47"/>
      <c r="X156" s="114" t="s">
        <v>938</v>
      </c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49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49"/>
      <c r="DC156" s="49"/>
      <c r="DD156" s="49"/>
      <c r="DE156" s="49"/>
      <c r="DF156" s="49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49"/>
      <c r="GX156" s="49"/>
      <c r="GY156" s="49"/>
      <c r="GZ156" s="49"/>
      <c r="HA156" s="49"/>
      <c r="HB156" s="49"/>
      <c r="HC156" s="49"/>
      <c r="HD156" s="49"/>
      <c r="HE156" s="49"/>
      <c r="HF156" s="49"/>
      <c r="HG156" s="49"/>
      <c r="HH156" s="49"/>
      <c r="HI156" s="49"/>
      <c r="HJ156" s="49"/>
      <c r="HK156" s="49"/>
      <c r="HL156" s="49"/>
      <c r="HM156" s="49"/>
      <c r="HN156" s="49"/>
      <c r="HO156" s="49"/>
      <c r="HP156" s="49"/>
      <c r="HQ156" s="49"/>
      <c r="HR156" s="49"/>
      <c r="HS156" s="49"/>
      <c r="HT156" s="49"/>
      <c r="HU156" s="49"/>
      <c r="HV156" s="49"/>
      <c r="HW156" s="49"/>
      <c r="HX156" s="49"/>
      <c r="HY156" s="49"/>
      <c r="HZ156" s="49"/>
      <c r="IA156" s="49"/>
      <c r="IB156" s="49"/>
      <c r="IC156" s="49"/>
      <c r="ID156" s="49"/>
      <c r="IE156" s="49"/>
      <c r="IF156" s="49"/>
      <c r="IG156" s="49"/>
      <c r="IH156" s="49"/>
      <c r="II156" s="49"/>
      <c r="IJ156" s="49"/>
      <c r="IK156" s="49"/>
      <c r="IL156" s="49"/>
      <c r="IM156" s="49"/>
      <c r="IN156" s="49"/>
    </row>
    <row r="157" spans="1:248" s="8" customFormat="1" ht="18" customHeight="1">
      <c r="A157" s="42">
        <v>156</v>
      </c>
      <c r="B157" s="181" t="s">
        <v>1315</v>
      </c>
      <c r="C157" s="180" t="s">
        <v>1316</v>
      </c>
      <c r="D157" s="43" t="str">
        <f t="shared" si="11"/>
        <v>性能型存储-DELL R740-性能型存储</v>
      </c>
      <c r="E157" s="183" t="s">
        <v>119</v>
      </c>
      <c r="F157" s="186" t="s">
        <v>1317</v>
      </c>
      <c r="G157" s="191">
        <v>2111</v>
      </c>
      <c r="H157" s="183" t="s">
        <v>1318</v>
      </c>
      <c r="I157" s="183" t="s">
        <v>322</v>
      </c>
      <c r="J157" s="183" t="s">
        <v>1293</v>
      </c>
      <c r="K157" s="191">
        <v>2161</v>
      </c>
      <c r="L157" s="183" t="s">
        <v>1319</v>
      </c>
      <c r="M157" s="183" t="s">
        <v>529</v>
      </c>
      <c r="N157" s="183" t="s">
        <v>530</v>
      </c>
      <c r="O157" s="42"/>
      <c r="P157" s="42"/>
      <c r="Q157" s="42" t="s">
        <v>531</v>
      </c>
      <c r="R157" s="42" t="s">
        <v>532</v>
      </c>
      <c r="S157" s="114" t="str">
        <f t="shared" si="16"/>
        <v>09</v>
      </c>
      <c r="T157" s="114" t="str">
        <f t="shared" si="18"/>
        <v>HH列12</v>
      </c>
      <c r="U157" s="114" t="str">
        <f t="shared" si="17"/>
        <v>02</v>
      </c>
      <c r="V157" s="114" t="str">
        <f t="shared" si="19"/>
        <v>101</v>
      </c>
      <c r="W157" s="47"/>
      <c r="X157" s="114" t="s">
        <v>938</v>
      </c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49"/>
      <c r="DC157" s="49"/>
      <c r="DD157" s="49"/>
      <c r="DE157" s="49"/>
      <c r="DF157" s="49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49"/>
      <c r="GX157" s="49"/>
      <c r="GY157" s="49"/>
      <c r="GZ157" s="49"/>
      <c r="HA157" s="49"/>
      <c r="HB157" s="49"/>
      <c r="HC157" s="49"/>
      <c r="HD157" s="49"/>
      <c r="HE157" s="49"/>
      <c r="HF157" s="49"/>
      <c r="HG157" s="49"/>
      <c r="HH157" s="49"/>
      <c r="HI157" s="49"/>
      <c r="HJ157" s="49"/>
      <c r="HK157" s="49"/>
      <c r="HL157" s="49"/>
      <c r="HM157" s="49"/>
      <c r="HN157" s="49"/>
      <c r="HO157" s="49"/>
      <c r="HP157" s="49"/>
      <c r="HQ157" s="49"/>
      <c r="HR157" s="49"/>
      <c r="HS157" s="49"/>
      <c r="HT157" s="49"/>
      <c r="HU157" s="49"/>
      <c r="HV157" s="49"/>
      <c r="HW157" s="49"/>
      <c r="HX157" s="49"/>
      <c r="HY157" s="49"/>
      <c r="HZ157" s="49"/>
      <c r="IA157" s="49"/>
      <c r="IB157" s="49"/>
      <c r="IC157" s="49"/>
      <c r="ID157" s="49"/>
      <c r="IE157" s="49"/>
      <c r="IF157" s="49"/>
      <c r="IG157" s="49"/>
      <c r="IH157" s="49"/>
      <c r="II157" s="49"/>
      <c r="IJ157" s="49"/>
      <c r="IK157" s="49"/>
      <c r="IL157" s="49"/>
      <c r="IM157" s="49"/>
      <c r="IN157" s="49"/>
    </row>
    <row r="158" spans="1:248" s="8" customFormat="1" ht="18" customHeight="1">
      <c r="A158" s="42">
        <v>157</v>
      </c>
      <c r="B158" s="181" t="s">
        <v>1320</v>
      </c>
      <c r="C158" s="180" t="s">
        <v>1321</v>
      </c>
      <c r="D158" s="43" t="str">
        <f t="shared" si="11"/>
        <v>性能型存储-DELL R740-性能型存储</v>
      </c>
      <c r="E158" s="183" t="s">
        <v>119</v>
      </c>
      <c r="F158" s="186" t="s">
        <v>1322</v>
      </c>
      <c r="G158" s="191">
        <v>2111</v>
      </c>
      <c r="H158" s="183" t="s">
        <v>1323</v>
      </c>
      <c r="I158" s="183" t="s">
        <v>322</v>
      </c>
      <c r="J158" s="183" t="s">
        <v>1293</v>
      </c>
      <c r="K158" s="191">
        <v>2161</v>
      </c>
      <c r="L158" s="183" t="s">
        <v>1324</v>
      </c>
      <c r="M158" s="183" t="s">
        <v>529</v>
      </c>
      <c r="N158" s="183" t="s">
        <v>530</v>
      </c>
      <c r="O158" s="42"/>
      <c r="P158" s="42"/>
      <c r="Q158" s="42" t="s">
        <v>531</v>
      </c>
      <c r="R158" s="42" t="s">
        <v>532</v>
      </c>
      <c r="S158" s="114" t="str">
        <f t="shared" si="16"/>
        <v>12</v>
      </c>
      <c r="T158" s="114" t="str">
        <f t="shared" si="18"/>
        <v>HH列12</v>
      </c>
      <c r="U158" s="114" t="str">
        <f t="shared" si="17"/>
        <v>02</v>
      </c>
      <c r="V158" s="114" t="str">
        <f t="shared" si="19"/>
        <v>101</v>
      </c>
      <c r="W158" s="47"/>
      <c r="X158" s="114" t="s">
        <v>938</v>
      </c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49"/>
      <c r="DC158" s="49"/>
      <c r="DD158" s="49"/>
      <c r="DE158" s="49"/>
      <c r="DF158" s="49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49"/>
      <c r="GX158" s="49"/>
      <c r="GY158" s="49"/>
      <c r="GZ158" s="49"/>
      <c r="HA158" s="49"/>
      <c r="HB158" s="49"/>
      <c r="HC158" s="49"/>
      <c r="HD158" s="49"/>
      <c r="HE158" s="49"/>
      <c r="HF158" s="49"/>
      <c r="HG158" s="49"/>
      <c r="HH158" s="49"/>
      <c r="HI158" s="49"/>
      <c r="HJ158" s="49"/>
      <c r="HK158" s="49"/>
      <c r="HL158" s="49"/>
      <c r="HM158" s="49"/>
      <c r="HN158" s="49"/>
      <c r="HO158" s="49"/>
      <c r="HP158" s="49"/>
      <c r="HQ158" s="49"/>
      <c r="HR158" s="49"/>
      <c r="HS158" s="49"/>
      <c r="HT158" s="49"/>
      <c r="HU158" s="49"/>
      <c r="HV158" s="49"/>
      <c r="HW158" s="49"/>
      <c r="HX158" s="49"/>
      <c r="HY158" s="49"/>
      <c r="HZ158" s="49"/>
      <c r="IA158" s="49"/>
      <c r="IB158" s="49"/>
      <c r="IC158" s="49"/>
      <c r="ID158" s="49"/>
      <c r="IE158" s="49"/>
      <c r="IF158" s="49"/>
      <c r="IG158" s="49"/>
      <c r="IH158" s="49"/>
      <c r="II158" s="49"/>
      <c r="IJ158" s="49"/>
      <c r="IK158" s="49"/>
      <c r="IL158" s="49"/>
      <c r="IM158" s="49"/>
      <c r="IN158" s="49"/>
    </row>
    <row r="159" spans="1:248" s="8" customFormat="1" ht="18" customHeight="1">
      <c r="A159" s="42">
        <v>158</v>
      </c>
      <c r="B159" s="181" t="s">
        <v>1325</v>
      </c>
      <c r="C159" s="180" t="s">
        <v>1326</v>
      </c>
      <c r="D159" s="43" t="str">
        <f t="shared" si="11"/>
        <v>性能型存储-DELL R740-性能型存储</v>
      </c>
      <c r="E159" s="183" t="s">
        <v>119</v>
      </c>
      <c r="F159" s="186" t="s">
        <v>1327</v>
      </c>
      <c r="G159" s="191">
        <v>2111</v>
      </c>
      <c r="H159" s="183" t="s">
        <v>1328</v>
      </c>
      <c r="I159" s="183" t="s">
        <v>322</v>
      </c>
      <c r="J159" s="183" t="s">
        <v>1293</v>
      </c>
      <c r="K159" s="191">
        <v>2161</v>
      </c>
      <c r="L159" s="183" t="s">
        <v>1329</v>
      </c>
      <c r="M159" s="183" t="s">
        <v>529</v>
      </c>
      <c r="N159" s="183" t="s">
        <v>530</v>
      </c>
      <c r="O159" s="42"/>
      <c r="P159" s="42"/>
      <c r="Q159" s="42" t="s">
        <v>531</v>
      </c>
      <c r="R159" s="42" t="s">
        <v>532</v>
      </c>
      <c r="S159" s="114" t="str">
        <f t="shared" si="16"/>
        <v>15</v>
      </c>
      <c r="T159" s="114" t="str">
        <f t="shared" si="18"/>
        <v>HH列12</v>
      </c>
      <c r="U159" s="114" t="str">
        <f t="shared" si="17"/>
        <v>02</v>
      </c>
      <c r="V159" s="114" t="str">
        <f t="shared" si="19"/>
        <v>101</v>
      </c>
      <c r="W159" s="47"/>
      <c r="X159" s="114" t="s">
        <v>938</v>
      </c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49"/>
      <c r="DC159" s="49"/>
      <c r="DD159" s="49"/>
      <c r="DE159" s="49"/>
      <c r="DF159" s="49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49"/>
      <c r="GX159" s="49"/>
      <c r="GY159" s="49"/>
      <c r="GZ159" s="49"/>
      <c r="HA159" s="49"/>
      <c r="HB159" s="49"/>
      <c r="HC159" s="49"/>
      <c r="HD159" s="49"/>
      <c r="HE159" s="49"/>
      <c r="HF159" s="49"/>
      <c r="HG159" s="49"/>
      <c r="HH159" s="49"/>
      <c r="HI159" s="49"/>
      <c r="HJ159" s="49"/>
      <c r="HK159" s="49"/>
      <c r="HL159" s="49"/>
      <c r="HM159" s="49"/>
      <c r="HN159" s="49"/>
      <c r="HO159" s="49"/>
      <c r="HP159" s="49"/>
      <c r="HQ159" s="49"/>
      <c r="HR159" s="49"/>
      <c r="HS159" s="49"/>
      <c r="HT159" s="49"/>
      <c r="HU159" s="49"/>
      <c r="HV159" s="49"/>
      <c r="HW159" s="49"/>
      <c r="HX159" s="49"/>
      <c r="HY159" s="49"/>
      <c r="HZ159" s="49"/>
      <c r="IA159" s="49"/>
      <c r="IB159" s="49"/>
      <c r="IC159" s="49"/>
      <c r="ID159" s="49"/>
      <c r="IE159" s="49"/>
      <c r="IF159" s="49"/>
      <c r="IG159" s="49"/>
      <c r="IH159" s="49"/>
      <c r="II159" s="49"/>
      <c r="IJ159" s="49"/>
      <c r="IK159" s="49"/>
      <c r="IL159" s="49"/>
      <c r="IM159" s="49"/>
      <c r="IN159" s="49"/>
    </row>
    <row r="160" spans="1:248" s="8" customFormat="1" ht="18" customHeight="1">
      <c r="A160" s="42">
        <v>159</v>
      </c>
      <c r="B160" s="181" t="s">
        <v>1330</v>
      </c>
      <c r="C160" s="180" t="s">
        <v>1331</v>
      </c>
      <c r="D160" s="43" t="str">
        <f t="shared" ref="D160:D223" si="20">IF(LEN(B160)-LEN(SUBSTITUTE(B160,"-",""))&lt;&gt;1,MID(B160,1,FIND("$",SUBSTITUTE(B160,"-","$",LEN(B160)-LEN(SUBSTITUTE(B160,"-",""))),1)-1),MID(B160,1,FIND("-",B160,1)-1))&amp;"-"&amp;E160&amp;IF(X160="","","-"&amp;X160)</f>
        <v>性能型存储-DELL R740-性能型存储</v>
      </c>
      <c r="E160" s="183" t="s">
        <v>119</v>
      </c>
      <c r="F160" s="186" t="s">
        <v>1332</v>
      </c>
      <c r="G160" s="191">
        <v>2111</v>
      </c>
      <c r="H160" s="183" t="s">
        <v>1333</v>
      </c>
      <c r="I160" s="183" t="s">
        <v>322</v>
      </c>
      <c r="J160" s="183" t="s">
        <v>1293</v>
      </c>
      <c r="K160" s="191">
        <v>2161</v>
      </c>
      <c r="L160" s="183" t="s">
        <v>1334</v>
      </c>
      <c r="M160" s="183" t="s">
        <v>529</v>
      </c>
      <c r="N160" s="183" t="s">
        <v>530</v>
      </c>
      <c r="O160" s="42"/>
      <c r="P160" s="42"/>
      <c r="Q160" s="42" t="s">
        <v>531</v>
      </c>
      <c r="R160" s="42" t="s">
        <v>532</v>
      </c>
      <c r="S160" s="114" t="str">
        <f t="shared" si="16"/>
        <v>18</v>
      </c>
      <c r="T160" s="114" t="str">
        <f t="shared" si="18"/>
        <v>HH列12</v>
      </c>
      <c r="U160" s="114" t="str">
        <f t="shared" si="17"/>
        <v>02</v>
      </c>
      <c r="V160" s="114" t="str">
        <f t="shared" si="19"/>
        <v>101</v>
      </c>
      <c r="W160" s="47"/>
      <c r="X160" s="114" t="s">
        <v>938</v>
      </c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49"/>
      <c r="DC160" s="49"/>
      <c r="DD160" s="49"/>
      <c r="DE160" s="49"/>
      <c r="DF160" s="49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49"/>
      <c r="GX160" s="49"/>
      <c r="GY160" s="49"/>
      <c r="GZ160" s="49"/>
      <c r="HA160" s="49"/>
      <c r="HB160" s="49"/>
      <c r="HC160" s="49"/>
      <c r="HD160" s="49"/>
      <c r="HE160" s="49"/>
      <c r="HF160" s="49"/>
      <c r="HG160" s="49"/>
      <c r="HH160" s="49"/>
      <c r="HI160" s="49"/>
      <c r="HJ160" s="49"/>
      <c r="HK160" s="49"/>
      <c r="HL160" s="49"/>
      <c r="HM160" s="49"/>
      <c r="HN160" s="49"/>
      <c r="HO160" s="49"/>
      <c r="HP160" s="49"/>
      <c r="HQ160" s="49"/>
      <c r="HR160" s="49"/>
      <c r="HS160" s="49"/>
      <c r="HT160" s="49"/>
      <c r="HU160" s="49"/>
      <c r="HV160" s="49"/>
      <c r="HW160" s="49"/>
      <c r="HX160" s="49"/>
      <c r="HY160" s="49"/>
      <c r="HZ160" s="49"/>
      <c r="IA160" s="49"/>
      <c r="IB160" s="49"/>
      <c r="IC160" s="49"/>
      <c r="ID160" s="49"/>
      <c r="IE160" s="49"/>
      <c r="IF160" s="49"/>
      <c r="IG160" s="49"/>
      <c r="IH160" s="49"/>
      <c r="II160" s="49"/>
      <c r="IJ160" s="49"/>
      <c r="IK160" s="49"/>
      <c r="IL160" s="49"/>
      <c r="IM160" s="49"/>
      <c r="IN160" s="49"/>
    </row>
    <row r="161" spans="1:248" s="8" customFormat="1" ht="18" customHeight="1">
      <c r="A161" s="42">
        <v>160</v>
      </c>
      <c r="B161" s="181" t="s">
        <v>1335</v>
      </c>
      <c r="C161" s="180" t="s">
        <v>1336</v>
      </c>
      <c r="D161" s="43" t="str">
        <f t="shared" si="20"/>
        <v>性能型存储-DELL R740-性能型存储</v>
      </c>
      <c r="E161" s="183" t="s">
        <v>119</v>
      </c>
      <c r="F161" s="186" t="s">
        <v>1337</v>
      </c>
      <c r="G161" s="191">
        <v>2111</v>
      </c>
      <c r="H161" s="183" t="s">
        <v>1338</v>
      </c>
      <c r="I161" s="183" t="s">
        <v>322</v>
      </c>
      <c r="J161" s="183" t="s">
        <v>1293</v>
      </c>
      <c r="K161" s="191">
        <v>2161</v>
      </c>
      <c r="L161" s="183" t="s">
        <v>1339</v>
      </c>
      <c r="M161" s="183" t="s">
        <v>529</v>
      </c>
      <c r="N161" s="183" t="s">
        <v>530</v>
      </c>
      <c r="O161" s="42"/>
      <c r="P161" s="42"/>
      <c r="Q161" s="42" t="s">
        <v>531</v>
      </c>
      <c r="R161" s="42" t="s">
        <v>532</v>
      </c>
      <c r="S161" s="114" t="str">
        <f t="shared" si="16"/>
        <v>21</v>
      </c>
      <c r="T161" s="114" t="str">
        <f t="shared" si="18"/>
        <v>HH列12</v>
      </c>
      <c r="U161" s="114" t="str">
        <f t="shared" si="17"/>
        <v>02</v>
      </c>
      <c r="V161" s="114" t="str">
        <f t="shared" si="19"/>
        <v>101</v>
      </c>
      <c r="W161" s="47"/>
      <c r="X161" s="114" t="s">
        <v>938</v>
      </c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49"/>
      <c r="DC161" s="49"/>
      <c r="DD161" s="49"/>
      <c r="DE161" s="49"/>
      <c r="DF161" s="49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49"/>
      <c r="GX161" s="49"/>
      <c r="GY161" s="49"/>
      <c r="GZ161" s="49"/>
      <c r="HA161" s="49"/>
      <c r="HB161" s="49"/>
      <c r="HC161" s="49"/>
      <c r="HD161" s="49"/>
      <c r="HE161" s="49"/>
      <c r="HF161" s="49"/>
      <c r="HG161" s="49"/>
      <c r="HH161" s="49"/>
      <c r="HI161" s="49"/>
      <c r="HJ161" s="49"/>
      <c r="HK161" s="49"/>
      <c r="HL161" s="49"/>
      <c r="HM161" s="49"/>
      <c r="HN161" s="49"/>
      <c r="HO161" s="49"/>
      <c r="HP161" s="49"/>
      <c r="HQ161" s="49"/>
      <c r="HR161" s="49"/>
      <c r="HS161" s="49"/>
      <c r="HT161" s="49"/>
      <c r="HU161" s="49"/>
      <c r="HV161" s="49"/>
      <c r="HW161" s="49"/>
      <c r="HX161" s="49"/>
      <c r="HY161" s="49"/>
      <c r="HZ161" s="49"/>
      <c r="IA161" s="49"/>
      <c r="IB161" s="49"/>
      <c r="IC161" s="49"/>
      <c r="ID161" s="49"/>
      <c r="IE161" s="49"/>
      <c r="IF161" s="49"/>
      <c r="IG161" s="49"/>
      <c r="IH161" s="49"/>
      <c r="II161" s="49"/>
      <c r="IJ161" s="49"/>
      <c r="IK161" s="49"/>
      <c r="IL161" s="49"/>
      <c r="IM161" s="49"/>
      <c r="IN161" s="49"/>
    </row>
    <row r="162" spans="1:248" s="8" customFormat="1" ht="18" customHeight="1">
      <c r="A162" s="42">
        <v>161</v>
      </c>
      <c r="B162" s="181" t="s">
        <v>1340</v>
      </c>
      <c r="C162" s="180" t="s">
        <v>1341</v>
      </c>
      <c r="D162" s="43" t="str">
        <f t="shared" si="20"/>
        <v>性能型存储-DELL R740-性能型存储</v>
      </c>
      <c r="E162" s="183" t="s">
        <v>119</v>
      </c>
      <c r="F162" s="186" t="s">
        <v>1342</v>
      </c>
      <c r="G162" s="191">
        <v>2111</v>
      </c>
      <c r="H162" s="183" t="s">
        <v>1343</v>
      </c>
      <c r="I162" s="183" t="s">
        <v>322</v>
      </c>
      <c r="J162" s="183" t="s">
        <v>1293</v>
      </c>
      <c r="K162" s="191">
        <v>2161</v>
      </c>
      <c r="L162" s="183" t="s">
        <v>1344</v>
      </c>
      <c r="M162" s="183" t="s">
        <v>529</v>
      </c>
      <c r="N162" s="183" t="s">
        <v>530</v>
      </c>
      <c r="O162" s="42"/>
      <c r="P162" s="42"/>
      <c r="Q162" s="42" t="s">
        <v>531</v>
      </c>
      <c r="R162" s="42" t="s">
        <v>532</v>
      </c>
      <c r="S162" s="114" t="str">
        <f t="shared" si="16"/>
        <v>03</v>
      </c>
      <c r="T162" s="114" t="str">
        <f t="shared" si="18"/>
        <v>HH列11</v>
      </c>
      <c r="U162" s="114" t="str">
        <f t="shared" si="17"/>
        <v>02</v>
      </c>
      <c r="V162" s="114" t="str">
        <f t="shared" si="19"/>
        <v>101</v>
      </c>
      <c r="W162" s="47"/>
      <c r="X162" s="114" t="s">
        <v>938</v>
      </c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49"/>
      <c r="DC162" s="49"/>
      <c r="DD162" s="49"/>
      <c r="DE162" s="49"/>
      <c r="DF162" s="49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49"/>
      <c r="GX162" s="49"/>
      <c r="GY162" s="49"/>
      <c r="GZ162" s="49"/>
      <c r="HA162" s="49"/>
      <c r="HB162" s="49"/>
      <c r="HC162" s="49"/>
      <c r="HD162" s="49"/>
      <c r="HE162" s="49"/>
      <c r="HF162" s="49"/>
      <c r="HG162" s="49"/>
      <c r="HH162" s="49"/>
      <c r="HI162" s="49"/>
      <c r="HJ162" s="49"/>
      <c r="HK162" s="49"/>
      <c r="HL162" s="49"/>
      <c r="HM162" s="49"/>
      <c r="HN162" s="49"/>
      <c r="HO162" s="49"/>
      <c r="HP162" s="49"/>
      <c r="HQ162" s="49"/>
      <c r="HR162" s="49"/>
      <c r="HS162" s="49"/>
      <c r="HT162" s="49"/>
      <c r="HU162" s="49"/>
      <c r="HV162" s="49"/>
      <c r="HW162" s="49"/>
      <c r="HX162" s="49"/>
      <c r="HY162" s="49"/>
      <c r="HZ162" s="49"/>
      <c r="IA162" s="49"/>
      <c r="IB162" s="49"/>
      <c r="IC162" s="49"/>
      <c r="ID162" s="49"/>
      <c r="IE162" s="49"/>
      <c r="IF162" s="49"/>
      <c r="IG162" s="49"/>
      <c r="IH162" s="49"/>
      <c r="II162" s="49"/>
      <c r="IJ162" s="49"/>
      <c r="IK162" s="49"/>
      <c r="IL162" s="49"/>
      <c r="IM162" s="49"/>
      <c r="IN162" s="49"/>
    </row>
    <row r="163" spans="1:248" s="8" customFormat="1" ht="18" customHeight="1">
      <c r="A163" s="42">
        <v>162</v>
      </c>
      <c r="B163" s="181" t="s">
        <v>1345</v>
      </c>
      <c r="C163" s="180" t="s">
        <v>1346</v>
      </c>
      <c r="D163" s="43" t="str">
        <f t="shared" si="20"/>
        <v>性能型存储-DELL R740-性能型存储</v>
      </c>
      <c r="E163" s="183" t="s">
        <v>119</v>
      </c>
      <c r="F163" s="186" t="s">
        <v>1347</v>
      </c>
      <c r="G163" s="191">
        <v>2111</v>
      </c>
      <c r="H163" s="183" t="s">
        <v>1348</v>
      </c>
      <c r="I163" s="183" t="s">
        <v>322</v>
      </c>
      <c r="J163" s="183" t="s">
        <v>1293</v>
      </c>
      <c r="K163" s="191">
        <v>2161</v>
      </c>
      <c r="L163" s="183" t="s">
        <v>1349</v>
      </c>
      <c r="M163" s="183" t="s">
        <v>529</v>
      </c>
      <c r="N163" s="183" t="s">
        <v>530</v>
      </c>
      <c r="O163" s="42"/>
      <c r="P163" s="42"/>
      <c r="Q163" s="42" t="s">
        <v>531</v>
      </c>
      <c r="R163" s="42" t="s">
        <v>532</v>
      </c>
      <c r="S163" s="114" t="str">
        <f t="shared" si="16"/>
        <v>06</v>
      </c>
      <c r="T163" s="114" t="str">
        <f t="shared" si="18"/>
        <v>HH列11</v>
      </c>
      <c r="U163" s="114" t="str">
        <f t="shared" si="17"/>
        <v>02</v>
      </c>
      <c r="V163" s="114" t="str">
        <f t="shared" si="19"/>
        <v>101</v>
      </c>
      <c r="W163" s="47"/>
      <c r="X163" s="114" t="s">
        <v>938</v>
      </c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49"/>
      <c r="DC163" s="49"/>
      <c r="DD163" s="49"/>
      <c r="DE163" s="49"/>
      <c r="DF163" s="49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49"/>
      <c r="GX163" s="49"/>
      <c r="GY163" s="49"/>
      <c r="GZ163" s="49"/>
      <c r="HA163" s="49"/>
      <c r="HB163" s="49"/>
      <c r="HC163" s="49"/>
      <c r="HD163" s="49"/>
      <c r="HE163" s="49"/>
      <c r="HF163" s="49"/>
      <c r="HG163" s="49"/>
      <c r="HH163" s="49"/>
      <c r="HI163" s="49"/>
      <c r="HJ163" s="49"/>
      <c r="HK163" s="49"/>
      <c r="HL163" s="49"/>
      <c r="HM163" s="49"/>
      <c r="HN163" s="49"/>
      <c r="HO163" s="49"/>
      <c r="HP163" s="49"/>
      <c r="HQ163" s="49"/>
      <c r="HR163" s="49"/>
      <c r="HS163" s="49"/>
      <c r="HT163" s="49"/>
      <c r="HU163" s="49"/>
      <c r="HV163" s="49"/>
      <c r="HW163" s="49"/>
      <c r="HX163" s="49"/>
      <c r="HY163" s="49"/>
      <c r="HZ163" s="49"/>
      <c r="IA163" s="49"/>
      <c r="IB163" s="49"/>
      <c r="IC163" s="49"/>
      <c r="ID163" s="49"/>
      <c r="IE163" s="49"/>
      <c r="IF163" s="49"/>
      <c r="IG163" s="49"/>
      <c r="IH163" s="49"/>
      <c r="II163" s="49"/>
      <c r="IJ163" s="49"/>
      <c r="IK163" s="49"/>
      <c r="IL163" s="49"/>
      <c r="IM163" s="49"/>
      <c r="IN163" s="49"/>
    </row>
    <row r="164" spans="1:248" s="8" customFormat="1" ht="18" customHeight="1">
      <c r="A164" s="42">
        <v>163</v>
      </c>
      <c r="B164" s="181" t="s">
        <v>1350</v>
      </c>
      <c r="C164" s="180" t="s">
        <v>1351</v>
      </c>
      <c r="D164" s="43" t="str">
        <f t="shared" si="20"/>
        <v>性能型存储-DELL R740-性能型存储</v>
      </c>
      <c r="E164" s="183" t="s">
        <v>119</v>
      </c>
      <c r="F164" s="186" t="s">
        <v>1352</v>
      </c>
      <c r="G164" s="191">
        <v>2111</v>
      </c>
      <c r="H164" s="183" t="s">
        <v>1353</v>
      </c>
      <c r="I164" s="183" t="s">
        <v>322</v>
      </c>
      <c r="J164" s="183" t="s">
        <v>1293</v>
      </c>
      <c r="K164" s="191">
        <v>2161</v>
      </c>
      <c r="L164" s="183" t="s">
        <v>1354</v>
      </c>
      <c r="M164" s="183" t="s">
        <v>529</v>
      </c>
      <c r="N164" s="183" t="s">
        <v>530</v>
      </c>
      <c r="O164" s="42"/>
      <c r="P164" s="42"/>
      <c r="Q164" s="42" t="s">
        <v>531</v>
      </c>
      <c r="R164" s="42" t="s">
        <v>532</v>
      </c>
      <c r="S164" s="114" t="str">
        <f t="shared" si="16"/>
        <v>09</v>
      </c>
      <c r="T164" s="114" t="str">
        <f t="shared" si="18"/>
        <v>HH列11</v>
      </c>
      <c r="U164" s="114" t="str">
        <f t="shared" si="17"/>
        <v>02</v>
      </c>
      <c r="V164" s="114" t="str">
        <f t="shared" si="19"/>
        <v>101</v>
      </c>
      <c r="W164" s="47"/>
      <c r="X164" s="114" t="s">
        <v>938</v>
      </c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49"/>
      <c r="DC164" s="49"/>
      <c r="DD164" s="49"/>
      <c r="DE164" s="49"/>
      <c r="DF164" s="49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49"/>
      <c r="GX164" s="49"/>
      <c r="GY164" s="49"/>
      <c r="GZ164" s="49"/>
      <c r="HA164" s="49"/>
      <c r="HB164" s="49"/>
      <c r="HC164" s="49"/>
      <c r="HD164" s="49"/>
      <c r="HE164" s="49"/>
      <c r="HF164" s="49"/>
      <c r="HG164" s="49"/>
      <c r="HH164" s="49"/>
      <c r="HI164" s="49"/>
      <c r="HJ164" s="49"/>
      <c r="HK164" s="49"/>
      <c r="HL164" s="49"/>
      <c r="HM164" s="49"/>
      <c r="HN164" s="49"/>
      <c r="HO164" s="49"/>
      <c r="HP164" s="49"/>
      <c r="HQ164" s="49"/>
      <c r="HR164" s="49"/>
      <c r="HS164" s="49"/>
      <c r="HT164" s="49"/>
      <c r="HU164" s="49"/>
      <c r="HV164" s="49"/>
      <c r="HW164" s="49"/>
      <c r="HX164" s="49"/>
      <c r="HY164" s="49"/>
      <c r="HZ164" s="49"/>
      <c r="IA164" s="49"/>
      <c r="IB164" s="49"/>
      <c r="IC164" s="49"/>
      <c r="ID164" s="49"/>
      <c r="IE164" s="49"/>
      <c r="IF164" s="49"/>
      <c r="IG164" s="49"/>
      <c r="IH164" s="49"/>
      <c r="II164" s="49"/>
      <c r="IJ164" s="49"/>
      <c r="IK164" s="49"/>
      <c r="IL164" s="49"/>
      <c r="IM164" s="49"/>
      <c r="IN164" s="49"/>
    </row>
    <row r="165" spans="1:248" s="8" customFormat="1" ht="18" customHeight="1">
      <c r="A165" s="42">
        <v>164</v>
      </c>
      <c r="B165" s="181" t="s">
        <v>1355</v>
      </c>
      <c r="C165" s="180" t="s">
        <v>1356</v>
      </c>
      <c r="D165" s="43" t="str">
        <f t="shared" si="20"/>
        <v>性能型存储-DELL R740-性能型存储</v>
      </c>
      <c r="E165" s="183" t="s">
        <v>119</v>
      </c>
      <c r="F165" s="186" t="s">
        <v>1357</v>
      </c>
      <c r="G165" s="191">
        <v>2111</v>
      </c>
      <c r="H165" s="183" t="s">
        <v>1358</v>
      </c>
      <c r="I165" s="183" t="s">
        <v>322</v>
      </c>
      <c r="J165" s="183" t="s">
        <v>1293</v>
      </c>
      <c r="K165" s="191">
        <v>2161</v>
      </c>
      <c r="L165" s="183" t="s">
        <v>1359</v>
      </c>
      <c r="M165" s="183" t="s">
        <v>529</v>
      </c>
      <c r="N165" s="183" t="s">
        <v>530</v>
      </c>
      <c r="O165" s="42"/>
      <c r="P165" s="42"/>
      <c r="Q165" s="42" t="s">
        <v>531</v>
      </c>
      <c r="R165" s="42" t="s">
        <v>532</v>
      </c>
      <c r="S165" s="114" t="str">
        <f t="shared" si="16"/>
        <v>12</v>
      </c>
      <c r="T165" s="114" t="str">
        <f t="shared" si="18"/>
        <v>HH列11</v>
      </c>
      <c r="U165" s="114" t="str">
        <f t="shared" si="17"/>
        <v>02</v>
      </c>
      <c r="V165" s="114" t="str">
        <f t="shared" si="19"/>
        <v>101</v>
      </c>
      <c r="W165" s="47"/>
      <c r="X165" s="114" t="s">
        <v>938</v>
      </c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49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49"/>
      <c r="DC165" s="49"/>
      <c r="DD165" s="49"/>
      <c r="DE165" s="49"/>
      <c r="DF165" s="49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49"/>
      <c r="GX165" s="49"/>
      <c r="GY165" s="49"/>
      <c r="GZ165" s="49"/>
      <c r="HA165" s="49"/>
      <c r="HB165" s="49"/>
      <c r="HC165" s="49"/>
      <c r="HD165" s="49"/>
      <c r="HE165" s="49"/>
      <c r="HF165" s="49"/>
      <c r="HG165" s="49"/>
      <c r="HH165" s="49"/>
      <c r="HI165" s="49"/>
      <c r="HJ165" s="49"/>
      <c r="HK165" s="49"/>
      <c r="HL165" s="49"/>
      <c r="HM165" s="49"/>
      <c r="HN165" s="49"/>
      <c r="HO165" s="49"/>
      <c r="HP165" s="49"/>
      <c r="HQ165" s="49"/>
      <c r="HR165" s="49"/>
      <c r="HS165" s="49"/>
      <c r="HT165" s="49"/>
      <c r="HU165" s="49"/>
      <c r="HV165" s="49"/>
      <c r="HW165" s="49"/>
      <c r="HX165" s="49"/>
      <c r="HY165" s="49"/>
      <c r="HZ165" s="49"/>
      <c r="IA165" s="49"/>
      <c r="IB165" s="49"/>
      <c r="IC165" s="49"/>
      <c r="ID165" s="49"/>
      <c r="IE165" s="49"/>
      <c r="IF165" s="49"/>
      <c r="IG165" s="49"/>
      <c r="IH165" s="49"/>
      <c r="II165" s="49"/>
      <c r="IJ165" s="49"/>
      <c r="IK165" s="49"/>
      <c r="IL165" s="49"/>
      <c r="IM165" s="49"/>
      <c r="IN165" s="49"/>
    </row>
    <row r="166" spans="1:248" s="8" customFormat="1" ht="18" customHeight="1">
      <c r="A166" s="42">
        <v>165</v>
      </c>
      <c r="B166" s="181" t="s">
        <v>1360</v>
      </c>
      <c r="C166" s="180" t="s">
        <v>1361</v>
      </c>
      <c r="D166" s="43" t="str">
        <f t="shared" si="20"/>
        <v>性能型存储-DELL R740-性能型存储</v>
      </c>
      <c r="E166" s="183" t="s">
        <v>119</v>
      </c>
      <c r="F166" s="186" t="s">
        <v>1362</v>
      </c>
      <c r="G166" s="191">
        <v>2111</v>
      </c>
      <c r="H166" s="183" t="s">
        <v>1363</v>
      </c>
      <c r="I166" s="183" t="s">
        <v>322</v>
      </c>
      <c r="J166" s="183" t="s">
        <v>1293</v>
      </c>
      <c r="K166" s="191">
        <v>2161</v>
      </c>
      <c r="L166" s="183" t="s">
        <v>1364</v>
      </c>
      <c r="M166" s="183" t="s">
        <v>529</v>
      </c>
      <c r="N166" s="183" t="s">
        <v>530</v>
      </c>
      <c r="O166" s="42"/>
      <c r="P166" s="42"/>
      <c r="Q166" s="42" t="s">
        <v>531</v>
      </c>
      <c r="R166" s="42" t="s">
        <v>532</v>
      </c>
      <c r="S166" s="114" t="str">
        <f t="shared" si="16"/>
        <v>15</v>
      </c>
      <c r="T166" s="114" t="str">
        <f t="shared" si="18"/>
        <v>HH列11</v>
      </c>
      <c r="U166" s="114" t="str">
        <f t="shared" si="17"/>
        <v>02</v>
      </c>
      <c r="V166" s="114" t="str">
        <f t="shared" si="19"/>
        <v>101</v>
      </c>
      <c r="W166" s="47"/>
      <c r="X166" s="114" t="s">
        <v>938</v>
      </c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49"/>
      <c r="DC166" s="49"/>
      <c r="DD166" s="49"/>
      <c r="DE166" s="49"/>
      <c r="DF166" s="49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49"/>
      <c r="GX166" s="49"/>
      <c r="GY166" s="49"/>
      <c r="GZ166" s="49"/>
      <c r="HA166" s="49"/>
      <c r="HB166" s="49"/>
      <c r="HC166" s="49"/>
      <c r="HD166" s="49"/>
      <c r="HE166" s="49"/>
      <c r="HF166" s="49"/>
      <c r="HG166" s="49"/>
      <c r="HH166" s="49"/>
      <c r="HI166" s="49"/>
      <c r="HJ166" s="49"/>
      <c r="HK166" s="49"/>
      <c r="HL166" s="49"/>
      <c r="HM166" s="49"/>
      <c r="HN166" s="49"/>
      <c r="HO166" s="49"/>
      <c r="HP166" s="49"/>
      <c r="HQ166" s="49"/>
      <c r="HR166" s="49"/>
      <c r="HS166" s="49"/>
      <c r="HT166" s="49"/>
      <c r="HU166" s="49"/>
      <c r="HV166" s="49"/>
      <c r="HW166" s="49"/>
      <c r="HX166" s="49"/>
      <c r="HY166" s="49"/>
      <c r="HZ166" s="49"/>
      <c r="IA166" s="49"/>
      <c r="IB166" s="49"/>
      <c r="IC166" s="49"/>
      <c r="ID166" s="49"/>
      <c r="IE166" s="49"/>
      <c r="IF166" s="49"/>
      <c r="IG166" s="49"/>
      <c r="IH166" s="49"/>
      <c r="II166" s="49"/>
      <c r="IJ166" s="49"/>
      <c r="IK166" s="49"/>
      <c r="IL166" s="49"/>
      <c r="IM166" s="49"/>
      <c r="IN166" s="49"/>
    </row>
    <row r="167" spans="1:248" s="8" customFormat="1" ht="18" customHeight="1">
      <c r="A167" s="42">
        <v>166</v>
      </c>
      <c r="B167" s="181" t="s">
        <v>1365</v>
      </c>
      <c r="C167" s="180" t="s">
        <v>1366</v>
      </c>
      <c r="D167" s="43" t="str">
        <f t="shared" si="20"/>
        <v>性能型存储-DELL R740-性能型存储</v>
      </c>
      <c r="E167" s="183" t="s">
        <v>119</v>
      </c>
      <c r="F167" s="186" t="s">
        <v>1367</v>
      </c>
      <c r="G167" s="191">
        <v>2111</v>
      </c>
      <c r="H167" s="183" t="s">
        <v>1368</v>
      </c>
      <c r="I167" s="183" t="s">
        <v>322</v>
      </c>
      <c r="J167" s="183" t="s">
        <v>1293</v>
      </c>
      <c r="K167" s="191">
        <v>2161</v>
      </c>
      <c r="L167" s="183" t="s">
        <v>1369</v>
      </c>
      <c r="M167" s="183" t="s">
        <v>529</v>
      </c>
      <c r="N167" s="183" t="s">
        <v>530</v>
      </c>
      <c r="O167" s="42"/>
      <c r="P167" s="42"/>
      <c r="Q167" s="42" t="s">
        <v>531</v>
      </c>
      <c r="R167" s="42" t="s">
        <v>532</v>
      </c>
      <c r="S167" s="114" t="str">
        <f t="shared" si="16"/>
        <v>18</v>
      </c>
      <c r="T167" s="114" t="str">
        <f t="shared" si="18"/>
        <v>HH列11</v>
      </c>
      <c r="U167" s="114" t="str">
        <f t="shared" si="17"/>
        <v>02</v>
      </c>
      <c r="V167" s="114" t="str">
        <f t="shared" si="19"/>
        <v>101</v>
      </c>
      <c r="W167" s="47"/>
      <c r="X167" s="114" t="s">
        <v>938</v>
      </c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49"/>
      <c r="DC167" s="49"/>
      <c r="DD167" s="49"/>
      <c r="DE167" s="49"/>
      <c r="DF167" s="49"/>
      <c r="DG167" s="49"/>
      <c r="DH167" s="49"/>
      <c r="DI167" s="49"/>
      <c r="DJ167" s="49"/>
      <c r="DK167" s="49"/>
      <c r="DL167" s="49"/>
      <c r="DM167" s="49"/>
      <c r="DN167" s="49"/>
      <c r="DO167" s="49"/>
      <c r="DP167" s="49"/>
      <c r="DQ167" s="49"/>
      <c r="DR167" s="49"/>
      <c r="DS167" s="49"/>
      <c r="DT167" s="49"/>
      <c r="DU167" s="49"/>
      <c r="DV167" s="49"/>
      <c r="DW167" s="49"/>
      <c r="DX167" s="49"/>
      <c r="DY167" s="49"/>
      <c r="DZ167" s="49"/>
      <c r="EA167" s="49"/>
      <c r="EB167" s="49"/>
      <c r="EC167" s="49"/>
      <c r="ED167" s="49"/>
      <c r="EE167" s="49"/>
      <c r="EF167" s="49"/>
      <c r="EG167" s="49"/>
      <c r="EH167" s="49"/>
      <c r="EI167" s="49"/>
      <c r="EJ167" s="49"/>
      <c r="EK167" s="49"/>
      <c r="EL167" s="49"/>
      <c r="EM167" s="49"/>
      <c r="EN167" s="49"/>
      <c r="EO167" s="49"/>
      <c r="EP167" s="49"/>
      <c r="EQ167" s="49"/>
      <c r="ER167" s="49"/>
      <c r="ES167" s="49"/>
      <c r="ET167" s="49"/>
      <c r="EU167" s="49"/>
      <c r="EV167" s="49"/>
      <c r="EW167" s="49"/>
      <c r="EX167" s="49"/>
      <c r="EY167" s="49"/>
      <c r="EZ167" s="49"/>
      <c r="FA167" s="49"/>
      <c r="FB167" s="49"/>
      <c r="FC167" s="49"/>
      <c r="FD167" s="49"/>
      <c r="FE167" s="49"/>
      <c r="FF167" s="49"/>
      <c r="FG167" s="49"/>
      <c r="FH167" s="49"/>
      <c r="FI167" s="49"/>
      <c r="FJ167" s="49"/>
      <c r="FK167" s="49"/>
      <c r="FL167" s="49"/>
      <c r="FM167" s="49"/>
      <c r="FN167" s="49"/>
      <c r="FO167" s="49"/>
      <c r="FP167" s="49"/>
      <c r="FQ167" s="49"/>
      <c r="FR167" s="49"/>
      <c r="FS167" s="49"/>
      <c r="FT167" s="49"/>
      <c r="FU167" s="49"/>
      <c r="FV167" s="49"/>
      <c r="FW167" s="49"/>
      <c r="FX167" s="49"/>
      <c r="FY167" s="49"/>
      <c r="FZ167" s="49"/>
      <c r="GA167" s="49"/>
      <c r="GB167" s="49"/>
      <c r="GC167" s="49"/>
      <c r="GD167" s="49"/>
      <c r="GE167" s="49"/>
      <c r="GF167" s="49"/>
      <c r="GG167" s="49"/>
      <c r="GH167" s="49"/>
      <c r="GI167" s="49"/>
      <c r="GJ167" s="49"/>
      <c r="GK167" s="49"/>
      <c r="GL167" s="49"/>
      <c r="GM167" s="49"/>
      <c r="GN167" s="49"/>
      <c r="GO167" s="49"/>
      <c r="GP167" s="49"/>
      <c r="GQ167" s="49"/>
      <c r="GR167" s="49"/>
      <c r="GS167" s="49"/>
      <c r="GT167" s="49"/>
      <c r="GU167" s="49"/>
      <c r="GV167" s="49"/>
      <c r="GW167" s="49"/>
      <c r="GX167" s="49"/>
      <c r="GY167" s="49"/>
      <c r="GZ167" s="49"/>
      <c r="HA167" s="49"/>
      <c r="HB167" s="49"/>
      <c r="HC167" s="49"/>
      <c r="HD167" s="49"/>
      <c r="HE167" s="49"/>
      <c r="HF167" s="49"/>
      <c r="HG167" s="49"/>
      <c r="HH167" s="49"/>
      <c r="HI167" s="49"/>
      <c r="HJ167" s="49"/>
      <c r="HK167" s="49"/>
      <c r="HL167" s="49"/>
      <c r="HM167" s="49"/>
      <c r="HN167" s="49"/>
      <c r="HO167" s="49"/>
      <c r="HP167" s="49"/>
      <c r="HQ167" s="49"/>
      <c r="HR167" s="49"/>
      <c r="HS167" s="49"/>
      <c r="HT167" s="49"/>
      <c r="HU167" s="49"/>
      <c r="HV167" s="49"/>
      <c r="HW167" s="49"/>
      <c r="HX167" s="49"/>
      <c r="HY167" s="49"/>
      <c r="HZ167" s="49"/>
      <c r="IA167" s="49"/>
      <c r="IB167" s="49"/>
      <c r="IC167" s="49"/>
      <c r="ID167" s="49"/>
      <c r="IE167" s="49"/>
      <c r="IF167" s="49"/>
      <c r="IG167" s="49"/>
      <c r="IH167" s="49"/>
      <c r="II167" s="49"/>
      <c r="IJ167" s="49"/>
      <c r="IK167" s="49"/>
      <c r="IL167" s="49"/>
      <c r="IM167" s="49"/>
      <c r="IN167" s="49"/>
    </row>
    <row r="168" spans="1:248" s="8" customFormat="1" ht="18" customHeight="1">
      <c r="A168" s="42">
        <v>167</v>
      </c>
      <c r="B168" s="181" t="s">
        <v>1370</v>
      </c>
      <c r="C168" s="180" t="s">
        <v>1371</v>
      </c>
      <c r="D168" s="43" t="str">
        <f t="shared" si="20"/>
        <v>性能型存储-DELL R740-性能型存储</v>
      </c>
      <c r="E168" s="183" t="s">
        <v>119</v>
      </c>
      <c r="F168" s="186" t="s">
        <v>1372</v>
      </c>
      <c r="G168" s="191">
        <v>2111</v>
      </c>
      <c r="H168" s="183" t="s">
        <v>1373</v>
      </c>
      <c r="I168" s="183" t="s">
        <v>322</v>
      </c>
      <c r="J168" s="183" t="s">
        <v>1293</v>
      </c>
      <c r="K168" s="191">
        <v>2161</v>
      </c>
      <c r="L168" s="183" t="s">
        <v>1374</v>
      </c>
      <c r="M168" s="183" t="s">
        <v>529</v>
      </c>
      <c r="N168" s="183" t="s">
        <v>530</v>
      </c>
      <c r="O168" s="42"/>
      <c r="P168" s="42"/>
      <c r="Q168" s="42" t="s">
        <v>531</v>
      </c>
      <c r="R168" s="42" t="s">
        <v>532</v>
      </c>
      <c r="S168" s="114" t="str">
        <f t="shared" si="16"/>
        <v>21</v>
      </c>
      <c r="T168" s="114" t="str">
        <f t="shared" si="18"/>
        <v>HH列11</v>
      </c>
      <c r="U168" s="114" t="str">
        <f t="shared" si="17"/>
        <v>02</v>
      </c>
      <c r="V168" s="114" t="str">
        <f t="shared" si="19"/>
        <v>101</v>
      </c>
      <c r="W168" s="47"/>
      <c r="X168" s="114" t="s">
        <v>938</v>
      </c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49"/>
      <c r="DC168" s="49"/>
      <c r="DD168" s="49"/>
      <c r="DE168" s="49"/>
      <c r="DF168" s="49"/>
      <c r="DG168" s="49"/>
      <c r="DH168" s="49"/>
      <c r="DI168" s="49"/>
      <c r="DJ168" s="49"/>
      <c r="DK168" s="49"/>
      <c r="DL168" s="49"/>
      <c r="DM168" s="49"/>
      <c r="DN168" s="49"/>
      <c r="DO168" s="49"/>
      <c r="DP168" s="49"/>
      <c r="DQ168" s="49"/>
      <c r="DR168" s="49"/>
      <c r="DS168" s="49"/>
      <c r="DT168" s="49"/>
      <c r="DU168" s="49"/>
      <c r="DV168" s="49"/>
      <c r="DW168" s="49"/>
      <c r="DX168" s="49"/>
      <c r="DY168" s="49"/>
      <c r="DZ168" s="49"/>
      <c r="EA168" s="49"/>
      <c r="EB168" s="49"/>
      <c r="EC168" s="49"/>
      <c r="ED168" s="49"/>
      <c r="EE168" s="49"/>
      <c r="EF168" s="49"/>
      <c r="EG168" s="49"/>
      <c r="EH168" s="49"/>
      <c r="EI168" s="49"/>
      <c r="EJ168" s="49"/>
      <c r="EK168" s="49"/>
      <c r="EL168" s="49"/>
      <c r="EM168" s="49"/>
      <c r="EN168" s="49"/>
      <c r="EO168" s="49"/>
      <c r="EP168" s="49"/>
      <c r="EQ168" s="49"/>
      <c r="ER168" s="49"/>
      <c r="ES168" s="49"/>
      <c r="ET168" s="49"/>
      <c r="EU168" s="49"/>
      <c r="EV168" s="49"/>
      <c r="EW168" s="49"/>
      <c r="EX168" s="49"/>
      <c r="EY168" s="49"/>
      <c r="EZ168" s="49"/>
      <c r="FA168" s="49"/>
      <c r="FB168" s="49"/>
      <c r="FC168" s="49"/>
      <c r="FD168" s="49"/>
      <c r="FE168" s="49"/>
      <c r="FF168" s="49"/>
      <c r="FG168" s="49"/>
      <c r="FH168" s="49"/>
      <c r="FI168" s="49"/>
      <c r="FJ168" s="49"/>
      <c r="FK168" s="49"/>
      <c r="FL168" s="49"/>
      <c r="FM168" s="49"/>
      <c r="FN168" s="49"/>
      <c r="FO168" s="49"/>
      <c r="FP168" s="49"/>
      <c r="FQ168" s="49"/>
      <c r="FR168" s="49"/>
      <c r="FS168" s="49"/>
      <c r="FT168" s="49"/>
      <c r="FU168" s="49"/>
      <c r="FV168" s="49"/>
      <c r="FW168" s="49"/>
      <c r="FX168" s="49"/>
      <c r="FY168" s="49"/>
      <c r="FZ168" s="49"/>
      <c r="GA168" s="49"/>
      <c r="GB168" s="49"/>
      <c r="GC168" s="49"/>
      <c r="GD168" s="49"/>
      <c r="GE168" s="49"/>
      <c r="GF168" s="49"/>
      <c r="GG168" s="49"/>
      <c r="GH168" s="49"/>
      <c r="GI168" s="49"/>
      <c r="GJ168" s="49"/>
      <c r="GK168" s="49"/>
      <c r="GL168" s="49"/>
      <c r="GM168" s="49"/>
      <c r="GN168" s="49"/>
      <c r="GO168" s="49"/>
      <c r="GP168" s="49"/>
      <c r="GQ168" s="49"/>
      <c r="GR168" s="49"/>
      <c r="GS168" s="49"/>
      <c r="GT168" s="49"/>
      <c r="GU168" s="49"/>
      <c r="GV168" s="49"/>
      <c r="GW168" s="49"/>
      <c r="GX168" s="49"/>
      <c r="GY168" s="49"/>
      <c r="GZ168" s="49"/>
      <c r="HA168" s="49"/>
      <c r="HB168" s="49"/>
      <c r="HC168" s="49"/>
      <c r="HD168" s="49"/>
      <c r="HE168" s="49"/>
      <c r="HF168" s="49"/>
      <c r="HG168" s="49"/>
      <c r="HH168" s="49"/>
      <c r="HI168" s="49"/>
      <c r="HJ168" s="49"/>
      <c r="HK168" s="49"/>
      <c r="HL168" s="49"/>
      <c r="HM168" s="49"/>
      <c r="HN168" s="49"/>
      <c r="HO168" s="49"/>
      <c r="HP168" s="49"/>
      <c r="HQ168" s="49"/>
      <c r="HR168" s="49"/>
      <c r="HS168" s="49"/>
      <c r="HT168" s="49"/>
      <c r="HU168" s="49"/>
      <c r="HV168" s="49"/>
      <c r="HW168" s="49"/>
      <c r="HX168" s="49"/>
      <c r="HY168" s="49"/>
      <c r="HZ168" s="49"/>
      <c r="IA168" s="49"/>
      <c r="IB168" s="49"/>
      <c r="IC168" s="49"/>
      <c r="ID168" s="49"/>
      <c r="IE168" s="49"/>
      <c r="IF168" s="49"/>
      <c r="IG168" s="49"/>
      <c r="IH168" s="49"/>
      <c r="II168" s="49"/>
      <c r="IJ168" s="49"/>
      <c r="IK168" s="49"/>
      <c r="IL168" s="49"/>
      <c r="IM168" s="49"/>
      <c r="IN168" s="49"/>
    </row>
    <row r="169" spans="1:248" s="8" customFormat="1" ht="18" customHeight="1">
      <c r="A169" s="42">
        <v>168</v>
      </c>
      <c r="B169" s="181" t="s">
        <v>1375</v>
      </c>
      <c r="C169" s="180" t="s">
        <v>1376</v>
      </c>
      <c r="D169" s="43" t="str">
        <f t="shared" si="20"/>
        <v>性能型存储-DELL R740-性能型存储</v>
      </c>
      <c r="E169" s="183" t="s">
        <v>119</v>
      </c>
      <c r="F169" s="186" t="s">
        <v>1377</v>
      </c>
      <c r="G169" s="191">
        <v>2111</v>
      </c>
      <c r="H169" s="183" t="s">
        <v>1378</v>
      </c>
      <c r="I169" s="183" t="s">
        <v>322</v>
      </c>
      <c r="J169" s="183" t="s">
        <v>1293</v>
      </c>
      <c r="K169" s="191">
        <v>2161</v>
      </c>
      <c r="L169" s="183" t="s">
        <v>1379</v>
      </c>
      <c r="M169" s="183" t="s">
        <v>529</v>
      </c>
      <c r="N169" s="183" t="s">
        <v>530</v>
      </c>
      <c r="O169" s="42"/>
      <c r="P169" s="42"/>
      <c r="Q169" s="42" t="s">
        <v>531</v>
      </c>
      <c r="R169" s="42" t="s">
        <v>532</v>
      </c>
      <c r="S169" s="114" t="str">
        <f t="shared" si="16"/>
        <v>03</v>
      </c>
      <c r="T169" s="114" t="str">
        <f t="shared" si="18"/>
        <v>HH列10</v>
      </c>
      <c r="U169" s="114" t="str">
        <f t="shared" si="17"/>
        <v>02</v>
      </c>
      <c r="V169" s="114" t="str">
        <f t="shared" si="19"/>
        <v>101</v>
      </c>
      <c r="W169" s="47"/>
      <c r="X169" s="114" t="s">
        <v>938</v>
      </c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  <c r="CD169" s="49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49"/>
      <c r="DC169" s="49"/>
      <c r="DD169" s="49"/>
      <c r="DE169" s="49"/>
      <c r="DF169" s="49"/>
      <c r="DG169" s="49"/>
      <c r="DH169" s="49"/>
      <c r="DI169" s="49"/>
      <c r="DJ169" s="49"/>
      <c r="DK169" s="49"/>
      <c r="DL169" s="49"/>
      <c r="DM169" s="49"/>
      <c r="DN169" s="49"/>
      <c r="DO169" s="49"/>
      <c r="DP169" s="49"/>
      <c r="DQ169" s="49"/>
      <c r="DR169" s="49"/>
      <c r="DS169" s="49"/>
      <c r="DT169" s="49"/>
      <c r="DU169" s="49"/>
      <c r="DV169" s="49"/>
      <c r="DW169" s="49"/>
      <c r="DX169" s="49"/>
      <c r="DY169" s="49"/>
      <c r="DZ169" s="49"/>
      <c r="EA169" s="49"/>
      <c r="EB169" s="49"/>
      <c r="EC169" s="49"/>
      <c r="ED169" s="49"/>
      <c r="EE169" s="49"/>
      <c r="EF169" s="49"/>
      <c r="EG169" s="49"/>
      <c r="EH169" s="49"/>
      <c r="EI169" s="49"/>
      <c r="EJ169" s="49"/>
      <c r="EK169" s="49"/>
      <c r="EL169" s="49"/>
      <c r="EM169" s="49"/>
      <c r="EN169" s="49"/>
      <c r="EO169" s="49"/>
      <c r="EP169" s="49"/>
      <c r="EQ169" s="49"/>
      <c r="ER169" s="49"/>
      <c r="ES169" s="49"/>
      <c r="ET169" s="49"/>
      <c r="EU169" s="49"/>
      <c r="EV169" s="49"/>
      <c r="EW169" s="49"/>
      <c r="EX169" s="49"/>
      <c r="EY169" s="49"/>
      <c r="EZ169" s="49"/>
      <c r="FA169" s="49"/>
      <c r="FB169" s="49"/>
      <c r="FC169" s="49"/>
      <c r="FD169" s="49"/>
      <c r="FE169" s="49"/>
      <c r="FF169" s="49"/>
      <c r="FG169" s="49"/>
      <c r="FH169" s="49"/>
      <c r="FI169" s="49"/>
      <c r="FJ169" s="49"/>
      <c r="FK169" s="49"/>
      <c r="FL169" s="49"/>
      <c r="FM169" s="49"/>
      <c r="FN169" s="49"/>
      <c r="FO169" s="49"/>
      <c r="FP169" s="49"/>
      <c r="FQ169" s="49"/>
      <c r="FR169" s="49"/>
      <c r="FS169" s="49"/>
      <c r="FT169" s="49"/>
      <c r="FU169" s="49"/>
      <c r="FV169" s="49"/>
      <c r="FW169" s="49"/>
      <c r="FX169" s="49"/>
      <c r="FY169" s="49"/>
      <c r="FZ169" s="49"/>
      <c r="GA169" s="49"/>
      <c r="GB169" s="49"/>
      <c r="GC169" s="49"/>
      <c r="GD169" s="49"/>
      <c r="GE169" s="49"/>
      <c r="GF169" s="49"/>
      <c r="GG169" s="49"/>
      <c r="GH169" s="49"/>
      <c r="GI169" s="49"/>
      <c r="GJ169" s="49"/>
      <c r="GK169" s="49"/>
      <c r="GL169" s="49"/>
      <c r="GM169" s="49"/>
      <c r="GN169" s="49"/>
      <c r="GO169" s="49"/>
      <c r="GP169" s="49"/>
      <c r="GQ169" s="49"/>
      <c r="GR169" s="49"/>
      <c r="GS169" s="49"/>
      <c r="GT169" s="49"/>
      <c r="GU169" s="49"/>
      <c r="GV169" s="49"/>
      <c r="GW169" s="49"/>
      <c r="GX169" s="49"/>
      <c r="GY169" s="49"/>
      <c r="GZ169" s="49"/>
      <c r="HA169" s="49"/>
      <c r="HB169" s="49"/>
      <c r="HC169" s="49"/>
      <c r="HD169" s="49"/>
      <c r="HE169" s="49"/>
      <c r="HF169" s="49"/>
      <c r="HG169" s="49"/>
      <c r="HH169" s="49"/>
      <c r="HI169" s="49"/>
      <c r="HJ169" s="49"/>
      <c r="HK169" s="49"/>
      <c r="HL169" s="49"/>
      <c r="HM169" s="49"/>
      <c r="HN169" s="49"/>
      <c r="HO169" s="49"/>
      <c r="HP169" s="49"/>
      <c r="HQ169" s="49"/>
      <c r="HR169" s="49"/>
      <c r="HS169" s="49"/>
      <c r="HT169" s="49"/>
      <c r="HU169" s="49"/>
      <c r="HV169" s="49"/>
      <c r="HW169" s="49"/>
      <c r="HX169" s="49"/>
      <c r="HY169" s="49"/>
      <c r="HZ169" s="49"/>
      <c r="IA169" s="49"/>
      <c r="IB169" s="49"/>
      <c r="IC169" s="49"/>
      <c r="ID169" s="49"/>
      <c r="IE169" s="49"/>
      <c r="IF169" s="49"/>
      <c r="IG169" s="49"/>
      <c r="IH169" s="49"/>
      <c r="II169" s="49"/>
      <c r="IJ169" s="49"/>
      <c r="IK169" s="49"/>
      <c r="IL169" s="49"/>
      <c r="IM169" s="49"/>
      <c r="IN169" s="49"/>
    </row>
    <row r="170" spans="1:248" s="8" customFormat="1" ht="18" customHeight="1">
      <c r="A170" s="42">
        <v>169</v>
      </c>
      <c r="B170" s="181" t="s">
        <v>1380</v>
      </c>
      <c r="C170" s="180" t="s">
        <v>1381</v>
      </c>
      <c r="D170" s="43" t="str">
        <f t="shared" si="20"/>
        <v>性能型存储-DELL R740-性能型存储</v>
      </c>
      <c r="E170" s="183" t="s">
        <v>119</v>
      </c>
      <c r="F170" s="186" t="s">
        <v>1382</v>
      </c>
      <c r="G170" s="191">
        <v>2111</v>
      </c>
      <c r="H170" s="183" t="s">
        <v>1383</v>
      </c>
      <c r="I170" s="183" t="s">
        <v>322</v>
      </c>
      <c r="J170" s="183" t="s">
        <v>1293</v>
      </c>
      <c r="K170" s="191">
        <v>2161</v>
      </c>
      <c r="L170" s="183" t="s">
        <v>1384</v>
      </c>
      <c r="M170" s="183" t="s">
        <v>529</v>
      </c>
      <c r="N170" s="183" t="s">
        <v>530</v>
      </c>
      <c r="O170" s="42"/>
      <c r="P170" s="42"/>
      <c r="Q170" s="42" t="s">
        <v>531</v>
      </c>
      <c r="R170" s="42" t="s">
        <v>532</v>
      </c>
      <c r="S170" s="114" t="str">
        <f t="shared" si="16"/>
        <v>06</v>
      </c>
      <c r="T170" s="114" t="str">
        <f t="shared" si="18"/>
        <v>HH列10</v>
      </c>
      <c r="U170" s="114" t="str">
        <f t="shared" si="17"/>
        <v>02</v>
      </c>
      <c r="V170" s="114" t="str">
        <f t="shared" si="19"/>
        <v>101</v>
      </c>
      <c r="W170" s="47"/>
      <c r="X170" s="114" t="s">
        <v>938</v>
      </c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49"/>
      <c r="CD170" s="49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49"/>
      <c r="DC170" s="49"/>
      <c r="DD170" s="49"/>
      <c r="DE170" s="49"/>
      <c r="DF170" s="49"/>
      <c r="DG170" s="49"/>
      <c r="DH170" s="49"/>
      <c r="DI170" s="49"/>
      <c r="DJ170" s="49"/>
      <c r="DK170" s="49"/>
      <c r="DL170" s="49"/>
      <c r="DM170" s="49"/>
      <c r="DN170" s="49"/>
      <c r="DO170" s="49"/>
      <c r="DP170" s="49"/>
      <c r="DQ170" s="49"/>
      <c r="DR170" s="49"/>
      <c r="DS170" s="49"/>
      <c r="DT170" s="49"/>
      <c r="DU170" s="49"/>
      <c r="DV170" s="49"/>
      <c r="DW170" s="49"/>
      <c r="DX170" s="49"/>
      <c r="DY170" s="49"/>
      <c r="DZ170" s="49"/>
      <c r="EA170" s="49"/>
      <c r="EB170" s="49"/>
      <c r="EC170" s="49"/>
      <c r="ED170" s="49"/>
      <c r="EE170" s="49"/>
      <c r="EF170" s="49"/>
      <c r="EG170" s="49"/>
      <c r="EH170" s="49"/>
      <c r="EI170" s="49"/>
      <c r="EJ170" s="49"/>
      <c r="EK170" s="49"/>
      <c r="EL170" s="49"/>
      <c r="EM170" s="49"/>
      <c r="EN170" s="49"/>
      <c r="EO170" s="49"/>
      <c r="EP170" s="49"/>
      <c r="EQ170" s="49"/>
      <c r="ER170" s="49"/>
      <c r="ES170" s="49"/>
      <c r="ET170" s="49"/>
      <c r="EU170" s="49"/>
      <c r="EV170" s="49"/>
      <c r="EW170" s="49"/>
      <c r="EX170" s="49"/>
      <c r="EY170" s="49"/>
      <c r="EZ170" s="49"/>
      <c r="FA170" s="49"/>
      <c r="FB170" s="49"/>
      <c r="FC170" s="49"/>
      <c r="FD170" s="49"/>
      <c r="FE170" s="49"/>
      <c r="FF170" s="49"/>
      <c r="FG170" s="49"/>
      <c r="FH170" s="49"/>
      <c r="FI170" s="49"/>
      <c r="FJ170" s="49"/>
      <c r="FK170" s="49"/>
      <c r="FL170" s="49"/>
      <c r="FM170" s="49"/>
      <c r="FN170" s="49"/>
      <c r="FO170" s="49"/>
      <c r="FP170" s="49"/>
      <c r="FQ170" s="49"/>
      <c r="FR170" s="49"/>
      <c r="FS170" s="49"/>
      <c r="FT170" s="49"/>
      <c r="FU170" s="49"/>
      <c r="FV170" s="49"/>
      <c r="FW170" s="49"/>
      <c r="FX170" s="49"/>
      <c r="FY170" s="49"/>
      <c r="FZ170" s="49"/>
      <c r="GA170" s="49"/>
      <c r="GB170" s="49"/>
      <c r="GC170" s="49"/>
      <c r="GD170" s="49"/>
      <c r="GE170" s="49"/>
      <c r="GF170" s="49"/>
      <c r="GG170" s="49"/>
      <c r="GH170" s="49"/>
      <c r="GI170" s="49"/>
      <c r="GJ170" s="49"/>
      <c r="GK170" s="49"/>
      <c r="GL170" s="49"/>
      <c r="GM170" s="49"/>
      <c r="GN170" s="49"/>
      <c r="GO170" s="49"/>
      <c r="GP170" s="49"/>
      <c r="GQ170" s="49"/>
      <c r="GR170" s="49"/>
      <c r="GS170" s="49"/>
      <c r="GT170" s="49"/>
      <c r="GU170" s="49"/>
      <c r="GV170" s="49"/>
      <c r="GW170" s="49"/>
      <c r="GX170" s="49"/>
      <c r="GY170" s="49"/>
      <c r="GZ170" s="49"/>
      <c r="HA170" s="49"/>
      <c r="HB170" s="49"/>
      <c r="HC170" s="49"/>
      <c r="HD170" s="49"/>
      <c r="HE170" s="49"/>
      <c r="HF170" s="49"/>
      <c r="HG170" s="49"/>
      <c r="HH170" s="49"/>
      <c r="HI170" s="49"/>
      <c r="HJ170" s="49"/>
      <c r="HK170" s="49"/>
      <c r="HL170" s="49"/>
      <c r="HM170" s="49"/>
      <c r="HN170" s="49"/>
      <c r="HO170" s="49"/>
      <c r="HP170" s="49"/>
      <c r="HQ170" s="49"/>
      <c r="HR170" s="49"/>
      <c r="HS170" s="49"/>
      <c r="HT170" s="49"/>
      <c r="HU170" s="49"/>
      <c r="HV170" s="49"/>
      <c r="HW170" s="49"/>
      <c r="HX170" s="49"/>
      <c r="HY170" s="49"/>
      <c r="HZ170" s="49"/>
      <c r="IA170" s="49"/>
      <c r="IB170" s="49"/>
      <c r="IC170" s="49"/>
      <c r="ID170" s="49"/>
      <c r="IE170" s="49"/>
      <c r="IF170" s="49"/>
      <c r="IG170" s="49"/>
      <c r="IH170" s="49"/>
      <c r="II170" s="49"/>
      <c r="IJ170" s="49"/>
      <c r="IK170" s="49"/>
      <c r="IL170" s="49"/>
      <c r="IM170" s="49"/>
      <c r="IN170" s="49"/>
    </row>
    <row r="171" spans="1:248" s="8" customFormat="1" ht="18" customHeight="1">
      <c r="A171" s="42">
        <v>170</v>
      </c>
      <c r="B171" s="181" t="s">
        <v>1385</v>
      </c>
      <c r="C171" s="180" t="s">
        <v>1386</v>
      </c>
      <c r="D171" s="43" t="str">
        <f t="shared" si="20"/>
        <v>性能型存储-DELL R740-性能型存储</v>
      </c>
      <c r="E171" s="183" t="s">
        <v>119</v>
      </c>
      <c r="F171" s="186" t="s">
        <v>1387</v>
      </c>
      <c r="G171" s="191">
        <v>2111</v>
      </c>
      <c r="H171" s="183" t="s">
        <v>1388</v>
      </c>
      <c r="I171" s="183" t="s">
        <v>322</v>
      </c>
      <c r="J171" s="183" t="s">
        <v>1293</v>
      </c>
      <c r="K171" s="191">
        <v>2161</v>
      </c>
      <c r="L171" s="183" t="s">
        <v>1389</v>
      </c>
      <c r="M171" s="183" t="s">
        <v>529</v>
      </c>
      <c r="N171" s="183" t="s">
        <v>530</v>
      </c>
      <c r="O171" s="42"/>
      <c r="P171" s="42"/>
      <c r="Q171" s="42" t="s">
        <v>531</v>
      </c>
      <c r="R171" s="42" t="s">
        <v>532</v>
      </c>
      <c r="S171" s="114" t="str">
        <f t="shared" si="16"/>
        <v>09</v>
      </c>
      <c r="T171" s="114" t="str">
        <f t="shared" si="18"/>
        <v>HH列10</v>
      </c>
      <c r="U171" s="114" t="str">
        <f t="shared" si="17"/>
        <v>02</v>
      </c>
      <c r="V171" s="114" t="str">
        <f t="shared" si="19"/>
        <v>101</v>
      </c>
      <c r="W171" s="47"/>
      <c r="X171" s="114" t="s">
        <v>938</v>
      </c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49"/>
      <c r="CD171" s="49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49"/>
      <c r="DC171" s="49"/>
      <c r="DD171" s="49"/>
      <c r="DE171" s="49"/>
      <c r="DF171" s="49"/>
      <c r="DG171" s="49"/>
      <c r="DH171" s="49"/>
      <c r="DI171" s="49"/>
      <c r="DJ171" s="49"/>
      <c r="DK171" s="49"/>
      <c r="DL171" s="49"/>
      <c r="DM171" s="49"/>
      <c r="DN171" s="49"/>
      <c r="DO171" s="49"/>
      <c r="DP171" s="49"/>
      <c r="DQ171" s="49"/>
      <c r="DR171" s="49"/>
      <c r="DS171" s="49"/>
      <c r="DT171" s="49"/>
      <c r="DU171" s="49"/>
      <c r="DV171" s="49"/>
      <c r="DW171" s="49"/>
      <c r="DX171" s="49"/>
      <c r="DY171" s="49"/>
      <c r="DZ171" s="49"/>
      <c r="EA171" s="49"/>
      <c r="EB171" s="49"/>
      <c r="EC171" s="49"/>
      <c r="ED171" s="49"/>
      <c r="EE171" s="49"/>
      <c r="EF171" s="49"/>
      <c r="EG171" s="49"/>
      <c r="EH171" s="49"/>
      <c r="EI171" s="49"/>
      <c r="EJ171" s="49"/>
      <c r="EK171" s="49"/>
      <c r="EL171" s="49"/>
      <c r="EM171" s="49"/>
      <c r="EN171" s="49"/>
      <c r="EO171" s="49"/>
      <c r="EP171" s="49"/>
      <c r="EQ171" s="49"/>
      <c r="ER171" s="49"/>
      <c r="ES171" s="49"/>
      <c r="ET171" s="49"/>
      <c r="EU171" s="49"/>
      <c r="EV171" s="49"/>
      <c r="EW171" s="49"/>
      <c r="EX171" s="49"/>
      <c r="EY171" s="49"/>
      <c r="EZ171" s="49"/>
      <c r="FA171" s="49"/>
      <c r="FB171" s="49"/>
      <c r="FC171" s="49"/>
      <c r="FD171" s="49"/>
      <c r="FE171" s="49"/>
      <c r="FF171" s="49"/>
      <c r="FG171" s="49"/>
      <c r="FH171" s="49"/>
      <c r="FI171" s="49"/>
      <c r="FJ171" s="49"/>
      <c r="FK171" s="49"/>
      <c r="FL171" s="49"/>
      <c r="FM171" s="49"/>
      <c r="FN171" s="49"/>
      <c r="FO171" s="49"/>
      <c r="FP171" s="49"/>
      <c r="FQ171" s="49"/>
      <c r="FR171" s="49"/>
      <c r="FS171" s="49"/>
      <c r="FT171" s="49"/>
      <c r="FU171" s="49"/>
      <c r="FV171" s="49"/>
      <c r="FW171" s="49"/>
      <c r="FX171" s="49"/>
      <c r="FY171" s="49"/>
      <c r="FZ171" s="49"/>
      <c r="GA171" s="49"/>
      <c r="GB171" s="49"/>
      <c r="GC171" s="49"/>
      <c r="GD171" s="49"/>
      <c r="GE171" s="49"/>
      <c r="GF171" s="49"/>
      <c r="GG171" s="49"/>
      <c r="GH171" s="49"/>
      <c r="GI171" s="49"/>
      <c r="GJ171" s="49"/>
      <c r="GK171" s="49"/>
      <c r="GL171" s="49"/>
      <c r="GM171" s="49"/>
      <c r="GN171" s="49"/>
      <c r="GO171" s="49"/>
      <c r="GP171" s="49"/>
      <c r="GQ171" s="49"/>
      <c r="GR171" s="49"/>
      <c r="GS171" s="49"/>
      <c r="GT171" s="49"/>
      <c r="GU171" s="49"/>
      <c r="GV171" s="49"/>
      <c r="GW171" s="49"/>
      <c r="GX171" s="49"/>
      <c r="GY171" s="49"/>
      <c r="GZ171" s="49"/>
      <c r="HA171" s="49"/>
      <c r="HB171" s="49"/>
      <c r="HC171" s="49"/>
      <c r="HD171" s="49"/>
      <c r="HE171" s="49"/>
      <c r="HF171" s="49"/>
      <c r="HG171" s="49"/>
      <c r="HH171" s="49"/>
      <c r="HI171" s="49"/>
      <c r="HJ171" s="49"/>
      <c r="HK171" s="49"/>
      <c r="HL171" s="49"/>
      <c r="HM171" s="49"/>
      <c r="HN171" s="49"/>
      <c r="HO171" s="49"/>
      <c r="HP171" s="49"/>
      <c r="HQ171" s="49"/>
      <c r="HR171" s="49"/>
      <c r="HS171" s="49"/>
      <c r="HT171" s="49"/>
      <c r="HU171" s="49"/>
      <c r="HV171" s="49"/>
      <c r="HW171" s="49"/>
      <c r="HX171" s="49"/>
      <c r="HY171" s="49"/>
      <c r="HZ171" s="49"/>
      <c r="IA171" s="49"/>
      <c r="IB171" s="49"/>
      <c r="IC171" s="49"/>
      <c r="ID171" s="49"/>
      <c r="IE171" s="49"/>
      <c r="IF171" s="49"/>
      <c r="IG171" s="49"/>
      <c r="IH171" s="49"/>
      <c r="II171" s="49"/>
      <c r="IJ171" s="49"/>
      <c r="IK171" s="49"/>
      <c r="IL171" s="49"/>
      <c r="IM171" s="49"/>
      <c r="IN171" s="49"/>
    </row>
    <row r="172" spans="1:248" s="8" customFormat="1" ht="18" customHeight="1">
      <c r="A172" s="42">
        <v>171</v>
      </c>
      <c r="B172" s="181" t="s">
        <v>1390</v>
      </c>
      <c r="C172" s="180" t="s">
        <v>1391</v>
      </c>
      <c r="D172" s="43" t="str">
        <f t="shared" si="20"/>
        <v>性能型存储-DELL R740-性能型存储</v>
      </c>
      <c r="E172" s="183" t="s">
        <v>119</v>
      </c>
      <c r="F172" s="186" t="s">
        <v>1392</v>
      </c>
      <c r="G172" s="191">
        <v>2111</v>
      </c>
      <c r="H172" s="183" t="s">
        <v>1393</v>
      </c>
      <c r="I172" s="183" t="s">
        <v>322</v>
      </c>
      <c r="J172" s="183" t="s">
        <v>1293</v>
      </c>
      <c r="K172" s="191">
        <v>2161</v>
      </c>
      <c r="L172" s="183" t="s">
        <v>1394</v>
      </c>
      <c r="M172" s="183" t="s">
        <v>529</v>
      </c>
      <c r="N172" s="183" t="s">
        <v>530</v>
      </c>
      <c r="O172" s="42"/>
      <c r="P172" s="42"/>
      <c r="Q172" s="42" t="s">
        <v>531</v>
      </c>
      <c r="R172" s="42" t="s">
        <v>532</v>
      </c>
      <c r="S172" s="114" t="str">
        <f t="shared" si="16"/>
        <v>12</v>
      </c>
      <c r="T172" s="114" t="str">
        <f t="shared" si="18"/>
        <v>HH列10</v>
      </c>
      <c r="U172" s="114" t="str">
        <f t="shared" si="17"/>
        <v>02</v>
      </c>
      <c r="V172" s="114" t="str">
        <f t="shared" si="19"/>
        <v>101</v>
      </c>
      <c r="W172" s="47"/>
      <c r="X172" s="114" t="s">
        <v>938</v>
      </c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49"/>
      <c r="CC172" s="49"/>
      <c r="CD172" s="49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49"/>
      <c r="DC172" s="49"/>
      <c r="DD172" s="49"/>
      <c r="DE172" s="49"/>
      <c r="DF172" s="49"/>
      <c r="DG172" s="49"/>
      <c r="DH172" s="49"/>
      <c r="DI172" s="49"/>
      <c r="DJ172" s="49"/>
      <c r="DK172" s="49"/>
      <c r="DL172" s="49"/>
      <c r="DM172" s="49"/>
      <c r="DN172" s="49"/>
      <c r="DO172" s="49"/>
      <c r="DP172" s="49"/>
      <c r="DQ172" s="49"/>
      <c r="DR172" s="49"/>
      <c r="DS172" s="49"/>
      <c r="DT172" s="49"/>
      <c r="DU172" s="49"/>
      <c r="DV172" s="49"/>
      <c r="DW172" s="49"/>
      <c r="DX172" s="49"/>
      <c r="DY172" s="49"/>
      <c r="DZ172" s="49"/>
      <c r="EA172" s="49"/>
      <c r="EB172" s="49"/>
      <c r="EC172" s="49"/>
      <c r="ED172" s="49"/>
      <c r="EE172" s="49"/>
      <c r="EF172" s="49"/>
      <c r="EG172" s="49"/>
      <c r="EH172" s="49"/>
      <c r="EI172" s="49"/>
      <c r="EJ172" s="49"/>
      <c r="EK172" s="49"/>
      <c r="EL172" s="49"/>
      <c r="EM172" s="49"/>
      <c r="EN172" s="49"/>
      <c r="EO172" s="49"/>
      <c r="EP172" s="49"/>
      <c r="EQ172" s="49"/>
      <c r="ER172" s="49"/>
      <c r="ES172" s="49"/>
      <c r="ET172" s="49"/>
      <c r="EU172" s="49"/>
      <c r="EV172" s="49"/>
      <c r="EW172" s="49"/>
      <c r="EX172" s="49"/>
      <c r="EY172" s="49"/>
      <c r="EZ172" s="49"/>
      <c r="FA172" s="49"/>
      <c r="FB172" s="49"/>
      <c r="FC172" s="49"/>
      <c r="FD172" s="49"/>
      <c r="FE172" s="49"/>
      <c r="FF172" s="49"/>
      <c r="FG172" s="49"/>
      <c r="FH172" s="49"/>
      <c r="FI172" s="49"/>
      <c r="FJ172" s="49"/>
      <c r="FK172" s="49"/>
      <c r="FL172" s="49"/>
      <c r="FM172" s="49"/>
      <c r="FN172" s="49"/>
      <c r="FO172" s="49"/>
      <c r="FP172" s="49"/>
      <c r="FQ172" s="49"/>
      <c r="FR172" s="49"/>
      <c r="FS172" s="49"/>
      <c r="FT172" s="49"/>
      <c r="FU172" s="49"/>
      <c r="FV172" s="49"/>
      <c r="FW172" s="49"/>
      <c r="FX172" s="49"/>
      <c r="FY172" s="49"/>
      <c r="FZ172" s="49"/>
      <c r="GA172" s="49"/>
      <c r="GB172" s="49"/>
      <c r="GC172" s="49"/>
      <c r="GD172" s="49"/>
      <c r="GE172" s="49"/>
      <c r="GF172" s="49"/>
      <c r="GG172" s="49"/>
      <c r="GH172" s="49"/>
      <c r="GI172" s="49"/>
      <c r="GJ172" s="49"/>
      <c r="GK172" s="49"/>
      <c r="GL172" s="49"/>
      <c r="GM172" s="49"/>
      <c r="GN172" s="49"/>
      <c r="GO172" s="49"/>
      <c r="GP172" s="49"/>
      <c r="GQ172" s="49"/>
      <c r="GR172" s="49"/>
      <c r="GS172" s="49"/>
      <c r="GT172" s="49"/>
      <c r="GU172" s="49"/>
      <c r="GV172" s="49"/>
      <c r="GW172" s="49"/>
      <c r="GX172" s="49"/>
      <c r="GY172" s="49"/>
      <c r="GZ172" s="49"/>
      <c r="HA172" s="49"/>
      <c r="HB172" s="49"/>
      <c r="HC172" s="49"/>
      <c r="HD172" s="49"/>
      <c r="HE172" s="49"/>
      <c r="HF172" s="49"/>
      <c r="HG172" s="49"/>
      <c r="HH172" s="49"/>
      <c r="HI172" s="49"/>
      <c r="HJ172" s="49"/>
      <c r="HK172" s="49"/>
      <c r="HL172" s="49"/>
      <c r="HM172" s="49"/>
      <c r="HN172" s="49"/>
      <c r="HO172" s="49"/>
      <c r="HP172" s="49"/>
      <c r="HQ172" s="49"/>
      <c r="HR172" s="49"/>
      <c r="HS172" s="49"/>
      <c r="HT172" s="49"/>
      <c r="HU172" s="49"/>
      <c r="HV172" s="49"/>
      <c r="HW172" s="49"/>
      <c r="HX172" s="49"/>
      <c r="HY172" s="49"/>
      <c r="HZ172" s="49"/>
      <c r="IA172" s="49"/>
      <c r="IB172" s="49"/>
      <c r="IC172" s="49"/>
      <c r="ID172" s="49"/>
      <c r="IE172" s="49"/>
      <c r="IF172" s="49"/>
      <c r="IG172" s="49"/>
      <c r="IH172" s="49"/>
      <c r="II172" s="49"/>
      <c r="IJ172" s="49"/>
      <c r="IK172" s="49"/>
      <c r="IL172" s="49"/>
      <c r="IM172" s="49"/>
      <c r="IN172" s="49"/>
    </row>
    <row r="173" spans="1:248" s="8" customFormat="1" ht="18" customHeight="1">
      <c r="A173" s="42">
        <v>172</v>
      </c>
      <c r="B173" s="181" t="s">
        <v>1395</v>
      </c>
      <c r="C173" s="180" t="s">
        <v>1396</v>
      </c>
      <c r="D173" s="43" t="str">
        <f t="shared" si="20"/>
        <v>性能型存储-DELL R740-性能型存储</v>
      </c>
      <c r="E173" s="183" t="s">
        <v>119</v>
      </c>
      <c r="F173" s="186" t="s">
        <v>1397</v>
      </c>
      <c r="G173" s="191">
        <v>2111</v>
      </c>
      <c r="H173" s="183" t="s">
        <v>1398</v>
      </c>
      <c r="I173" s="183" t="s">
        <v>322</v>
      </c>
      <c r="J173" s="183" t="s">
        <v>1293</v>
      </c>
      <c r="K173" s="191">
        <v>2161</v>
      </c>
      <c r="L173" s="183" t="s">
        <v>1399</v>
      </c>
      <c r="M173" s="183" t="s">
        <v>529</v>
      </c>
      <c r="N173" s="183" t="s">
        <v>530</v>
      </c>
      <c r="O173" s="42"/>
      <c r="P173" s="42"/>
      <c r="Q173" s="42" t="s">
        <v>531</v>
      </c>
      <c r="R173" s="42" t="s">
        <v>532</v>
      </c>
      <c r="S173" s="114" t="str">
        <f t="shared" si="16"/>
        <v>15</v>
      </c>
      <c r="T173" s="114" t="str">
        <f t="shared" si="18"/>
        <v>HH列10</v>
      </c>
      <c r="U173" s="114" t="str">
        <f t="shared" si="17"/>
        <v>02</v>
      </c>
      <c r="V173" s="114" t="str">
        <f t="shared" si="19"/>
        <v>101</v>
      </c>
      <c r="W173" s="47"/>
      <c r="X173" s="114" t="s">
        <v>938</v>
      </c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49"/>
      <c r="DC173" s="49"/>
      <c r="DD173" s="49"/>
      <c r="DE173" s="49"/>
      <c r="DF173" s="49"/>
      <c r="DG173" s="49"/>
      <c r="DH173" s="49"/>
      <c r="DI173" s="49"/>
      <c r="DJ173" s="49"/>
      <c r="DK173" s="49"/>
      <c r="DL173" s="49"/>
      <c r="DM173" s="49"/>
      <c r="DN173" s="49"/>
      <c r="DO173" s="49"/>
      <c r="DP173" s="49"/>
      <c r="DQ173" s="49"/>
      <c r="DR173" s="49"/>
      <c r="DS173" s="49"/>
      <c r="DT173" s="49"/>
      <c r="DU173" s="49"/>
      <c r="DV173" s="49"/>
      <c r="DW173" s="49"/>
      <c r="DX173" s="49"/>
      <c r="DY173" s="49"/>
      <c r="DZ173" s="49"/>
      <c r="EA173" s="49"/>
      <c r="EB173" s="49"/>
      <c r="EC173" s="49"/>
      <c r="ED173" s="49"/>
      <c r="EE173" s="49"/>
      <c r="EF173" s="49"/>
      <c r="EG173" s="49"/>
      <c r="EH173" s="49"/>
      <c r="EI173" s="49"/>
      <c r="EJ173" s="49"/>
      <c r="EK173" s="49"/>
      <c r="EL173" s="49"/>
      <c r="EM173" s="49"/>
      <c r="EN173" s="49"/>
      <c r="EO173" s="49"/>
      <c r="EP173" s="49"/>
      <c r="EQ173" s="49"/>
      <c r="ER173" s="49"/>
      <c r="ES173" s="49"/>
      <c r="ET173" s="49"/>
      <c r="EU173" s="49"/>
      <c r="EV173" s="49"/>
      <c r="EW173" s="49"/>
      <c r="EX173" s="49"/>
      <c r="EY173" s="49"/>
      <c r="EZ173" s="49"/>
      <c r="FA173" s="49"/>
      <c r="FB173" s="49"/>
      <c r="FC173" s="49"/>
      <c r="FD173" s="49"/>
      <c r="FE173" s="49"/>
      <c r="FF173" s="49"/>
      <c r="FG173" s="49"/>
      <c r="FH173" s="49"/>
      <c r="FI173" s="49"/>
      <c r="FJ173" s="49"/>
      <c r="FK173" s="49"/>
      <c r="FL173" s="49"/>
      <c r="FM173" s="49"/>
      <c r="FN173" s="49"/>
      <c r="FO173" s="49"/>
      <c r="FP173" s="49"/>
      <c r="FQ173" s="49"/>
      <c r="FR173" s="49"/>
      <c r="FS173" s="49"/>
      <c r="FT173" s="49"/>
      <c r="FU173" s="49"/>
      <c r="FV173" s="49"/>
      <c r="FW173" s="49"/>
      <c r="FX173" s="49"/>
      <c r="FY173" s="49"/>
      <c r="FZ173" s="49"/>
      <c r="GA173" s="49"/>
      <c r="GB173" s="49"/>
      <c r="GC173" s="49"/>
      <c r="GD173" s="49"/>
      <c r="GE173" s="49"/>
      <c r="GF173" s="49"/>
      <c r="GG173" s="49"/>
      <c r="GH173" s="49"/>
      <c r="GI173" s="49"/>
      <c r="GJ173" s="49"/>
      <c r="GK173" s="49"/>
      <c r="GL173" s="49"/>
      <c r="GM173" s="49"/>
      <c r="GN173" s="49"/>
      <c r="GO173" s="49"/>
      <c r="GP173" s="49"/>
      <c r="GQ173" s="49"/>
      <c r="GR173" s="49"/>
      <c r="GS173" s="49"/>
      <c r="GT173" s="49"/>
      <c r="GU173" s="49"/>
      <c r="GV173" s="49"/>
      <c r="GW173" s="49"/>
      <c r="GX173" s="49"/>
      <c r="GY173" s="49"/>
      <c r="GZ173" s="49"/>
      <c r="HA173" s="49"/>
      <c r="HB173" s="49"/>
      <c r="HC173" s="49"/>
      <c r="HD173" s="49"/>
      <c r="HE173" s="49"/>
      <c r="HF173" s="49"/>
      <c r="HG173" s="49"/>
      <c r="HH173" s="49"/>
      <c r="HI173" s="49"/>
      <c r="HJ173" s="49"/>
      <c r="HK173" s="49"/>
      <c r="HL173" s="49"/>
      <c r="HM173" s="49"/>
      <c r="HN173" s="49"/>
      <c r="HO173" s="49"/>
      <c r="HP173" s="49"/>
      <c r="HQ173" s="49"/>
      <c r="HR173" s="49"/>
      <c r="HS173" s="49"/>
      <c r="HT173" s="49"/>
      <c r="HU173" s="49"/>
      <c r="HV173" s="49"/>
      <c r="HW173" s="49"/>
      <c r="HX173" s="49"/>
      <c r="HY173" s="49"/>
      <c r="HZ173" s="49"/>
      <c r="IA173" s="49"/>
      <c r="IB173" s="49"/>
      <c r="IC173" s="49"/>
      <c r="ID173" s="49"/>
      <c r="IE173" s="49"/>
      <c r="IF173" s="49"/>
      <c r="IG173" s="49"/>
      <c r="IH173" s="49"/>
      <c r="II173" s="49"/>
      <c r="IJ173" s="49"/>
      <c r="IK173" s="49"/>
      <c r="IL173" s="49"/>
      <c r="IM173" s="49"/>
      <c r="IN173" s="49"/>
    </row>
    <row r="174" spans="1:248" s="8" customFormat="1" ht="18" customHeight="1">
      <c r="A174" s="42">
        <v>173</v>
      </c>
      <c r="B174" s="181" t="s">
        <v>1400</v>
      </c>
      <c r="C174" s="180" t="s">
        <v>1401</v>
      </c>
      <c r="D174" s="43" t="str">
        <f t="shared" si="20"/>
        <v>性能型存储-DELL R740-性能型存储</v>
      </c>
      <c r="E174" s="183" t="s">
        <v>119</v>
      </c>
      <c r="F174" s="186" t="s">
        <v>1402</v>
      </c>
      <c r="G174" s="191">
        <v>2111</v>
      </c>
      <c r="H174" s="183" t="s">
        <v>1403</v>
      </c>
      <c r="I174" s="183" t="s">
        <v>322</v>
      </c>
      <c r="J174" s="183" t="s">
        <v>1293</v>
      </c>
      <c r="K174" s="191">
        <v>2161</v>
      </c>
      <c r="L174" s="183" t="s">
        <v>1404</v>
      </c>
      <c r="M174" s="183" t="s">
        <v>529</v>
      </c>
      <c r="N174" s="183" t="s">
        <v>530</v>
      </c>
      <c r="O174" s="42"/>
      <c r="P174" s="42"/>
      <c r="Q174" s="42" t="s">
        <v>531</v>
      </c>
      <c r="R174" s="42" t="s">
        <v>532</v>
      </c>
      <c r="S174" s="114" t="str">
        <f t="shared" si="16"/>
        <v>18</v>
      </c>
      <c r="T174" s="114" t="str">
        <f t="shared" si="18"/>
        <v>HH列10</v>
      </c>
      <c r="U174" s="114" t="str">
        <f t="shared" si="17"/>
        <v>02</v>
      </c>
      <c r="V174" s="114" t="str">
        <f t="shared" si="19"/>
        <v>101</v>
      </c>
      <c r="W174" s="47"/>
      <c r="X174" s="114" t="s">
        <v>938</v>
      </c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49"/>
      <c r="CD174" s="49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49"/>
      <c r="DC174" s="49"/>
      <c r="DD174" s="49"/>
      <c r="DE174" s="49"/>
      <c r="DF174" s="49"/>
      <c r="DG174" s="49"/>
      <c r="DH174" s="49"/>
      <c r="DI174" s="49"/>
      <c r="DJ174" s="49"/>
      <c r="DK174" s="49"/>
      <c r="DL174" s="49"/>
      <c r="DM174" s="49"/>
      <c r="DN174" s="49"/>
      <c r="DO174" s="49"/>
      <c r="DP174" s="49"/>
      <c r="DQ174" s="49"/>
      <c r="DR174" s="49"/>
      <c r="DS174" s="49"/>
      <c r="DT174" s="49"/>
      <c r="DU174" s="49"/>
      <c r="DV174" s="49"/>
      <c r="DW174" s="49"/>
      <c r="DX174" s="49"/>
      <c r="DY174" s="49"/>
      <c r="DZ174" s="49"/>
      <c r="EA174" s="49"/>
      <c r="EB174" s="49"/>
      <c r="EC174" s="49"/>
      <c r="ED174" s="49"/>
      <c r="EE174" s="49"/>
      <c r="EF174" s="49"/>
      <c r="EG174" s="49"/>
      <c r="EH174" s="49"/>
      <c r="EI174" s="49"/>
      <c r="EJ174" s="49"/>
      <c r="EK174" s="49"/>
      <c r="EL174" s="49"/>
      <c r="EM174" s="49"/>
      <c r="EN174" s="49"/>
      <c r="EO174" s="49"/>
      <c r="EP174" s="49"/>
      <c r="EQ174" s="49"/>
      <c r="ER174" s="49"/>
      <c r="ES174" s="49"/>
      <c r="ET174" s="49"/>
      <c r="EU174" s="49"/>
      <c r="EV174" s="49"/>
      <c r="EW174" s="49"/>
      <c r="EX174" s="49"/>
      <c r="EY174" s="49"/>
      <c r="EZ174" s="49"/>
      <c r="FA174" s="49"/>
      <c r="FB174" s="49"/>
      <c r="FC174" s="49"/>
      <c r="FD174" s="49"/>
      <c r="FE174" s="49"/>
      <c r="FF174" s="49"/>
      <c r="FG174" s="49"/>
      <c r="FH174" s="49"/>
      <c r="FI174" s="49"/>
      <c r="FJ174" s="49"/>
      <c r="FK174" s="49"/>
      <c r="FL174" s="49"/>
      <c r="FM174" s="49"/>
      <c r="FN174" s="49"/>
      <c r="FO174" s="49"/>
      <c r="FP174" s="49"/>
      <c r="FQ174" s="49"/>
      <c r="FR174" s="49"/>
      <c r="FS174" s="49"/>
      <c r="FT174" s="49"/>
      <c r="FU174" s="49"/>
      <c r="FV174" s="49"/>
      <c r="FW174" s="49"/>
      <c r="FX174" s="49"/>
      <c r="FY174" s="49"/>
      <c r="FZ174" s="49"/>
      <c r="GA174" s="49"/>
      <c r="GB174" s="49"/>
      <c r="GC174" s="49"/>
      <c r="GD174" s="49"/>
      <c r="GE174" s="49"/>
      <c r="GF174" s="49"/>
      <c r="GG174" s="49"/>
      <c r="GH174" s="49"/>
      <c r="GI174" s="49"/>
      <c r="GJ174" s="49"/>
      <c r="GK174" s="49"/>
      <c r="GL174" s="49"/>
      <c r="GM174" s="49"/>
      <c r="GN174" s="49"/>
      <c r="GO174" s="49"/>
      <c r="GP174" s="49"/>
      <c r="GQ174" s="49"/>
      <c r="GR174" s="49"/>
      <c r="GS174" s="49"/>
      <c r="GT174" s="49"/>
      <c r="GU174" s="49"/>
      <c r="GV174" s="49"/>
      <c r="GW174" s="49"/>
      <c r="GX174" s="49"/>
      <c r="GY174" s="49"/>
      <c r="GZ174" s="49"/>
      <c r="HA174" s="49"/>
      <c r="HB174" s="49"/>
      <c r="HC174" s="49"/>
      <c r="HD174" s="49"/>
      <c r="HE174" s="49"/>
      <c r="HF174" s="49"/>
      <c r="HG174" s="49"/>
      <c r="HH174" s="49"/>
      <c r="HI174" s="49"/>
      <c r="HJ174" s="49"/>
      <c r="HK174" s="49"/>
      <c r="HL174" s="49"/>
      <c r="HM174" s="49"/>
      <c r="HN174" s="49"/>
      <c r="HO174" s="49"/>
      <c r="HP174" s="49"/>
      <c r="HQ174" s="49"/>
      <c r="HR174" s="49"/>
      <c r="HS174" s="49"/>
      <c r="HT174" s="49"/>
      <c r="HU174" s="49"/>
      <c r="HV174" s="49"/>
      <c r="HW174" s="49"/>
      <c r="HX174" s="49"/>
      <c r="HY174" s="49"/>
      <c r="HZ174" s="49"/>
      <c r="IA174" s="49"/>
      <c r="IB174" s="49"/>
      <c r="IC174" s="49"/>
      <c r="ID174" s="49"/>
      <c r="IE174" s="49"/>
      <c r="IF174" s="49"/>
      <c r="IG174" s="49"/>
      <c r="IH174" s="49"/>
      <c r="II174" s="49"/>
      <c r="IJ174" s="49"/>
      <c r="IK174" s="49"/>
      <c r="IL174" s="49"/>
      <c r="IM174" s="49"/>
      <c r="IN174" s="49"/>
    </row>
    <row r="175" spans="1:248" s="8" customFormat="1" ht="18" customHeight="1">
      <c r="A175" s="42">
        <v>174</v>
      </c>
      <c r="B175" s="181" t="s">
        <v>1405</v>
      </c>
      <c r="C175" s="180" t="s">
        <v>1406</v>
      </c>
      <c r="D175" s="43" t="str">
        <f t="shared" si="20"/>
        <v>性能型存储-DELL R740-性能型存储</v>
      </c>
      <c r="E175" s="183" t="s">
        <v>119</v>
      </c>
      <c r="F175" s="186" t="s">
        <v>1407</v>
      </c>
      <c r="G175" s="191">
        <v>2111</v>
      </c>
      <c r="H175" s="183" t="s">
        <v>1408</v>
      </c>
      <c r="I175" s="183" t="s">
        <v>322</v>
      </c>
      <c r="J175" s="183" t="s">
        <v>1293</v>
      </c>
      <c r="K175" s="191">
        <v>2161</v>
      </c>
      <c r="L175" s="183" t="s">
        <v>1409</v>
      </c>
      <c r="M175" s="183" t="s">
        <v>529</v>
      </c>
      <c r="N175" s="183" t="s">
        <v>530</v>
      </c>
      <c r="O175" s="42"/>
      <c r="P175" s="42"/>
      <c r="Q175" s="42" t="s">
        <v>531</v>
      </c>
      <c r="R175" s="42" t="s">
        <v>532</v>
      </c>
      <c r="S175" s="114" t="str">
        <f t="shared" si="16"/>
        <v>21</v>
      </c>
      <c r="T175" s="114" t="str">
        <f t="shared" si="18"/>
        <v>HH列10</v>
      </c>
      <c r="U175" s="114" t="str">
        <f t="shared" si="17"/>
        <v>02</v>
      </c>
      <c r="V175" s="114" t="str">
        <f t="shared" si="19"/>
        <v>101</v>
      </c>
      <c r="W175" s="47"/>
      <c r="X175" s="114" t="s">
        <v>938</v>
      </c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49"/>
      <c r="CD175" s="49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49"/>
      <c r="DC175" s="49"/>
      <c r="DD175" s="49"/>
      <c r="DE175" s="49"/>
      <c r="DF175" s="49"/>
      <c r="DG175" s="49"/>
      <c r="DH175" s="49"/>
      <c r="DI175" s="49"/>
      <c r="DJ175" s="49"/>
      <c r="DK175" s="49"/>
      <c r="DL175" s="49"/>
      <c r="DM175" s="49"/>
      <c r="DN175" s="49"/>
      <c r="DO175" s="49"/>
      <c r="DP175" s="49"/>
      <c r="DQ175" s="49"/>
      <c r="DR175" s="49"/>
      <c r="DS175" s="49"/>
      <c r="DT175" s="49"/>
      <c r="DU175" s="49"/>
      <c r="DV175" s="49"/>
      <c r="DW175" s="49"/>
      <c r="DX175" s="49"/>
      <c r="DY175" s="49"/>
      <c r="DZ175" s="49"/>
      <c r="EA175" s="49"/>
      <c r="EB175" s="49"/>
      <c r="EC175" s="49"/>
      <c r="ED175" s="49"/>
      <c r="EE175" s="49"/>
      <c r="EF175" s="49"/>
      <c r="EG175" s="49"/>
      <c r="EH175" s="49"/>
      <c r="EI175" s="49"/>
      <c r="EJ175" s="49"/>
      <c r="EK175" s="49"/>
      <c r="EL175" s="49"/>
      <c r="EM175" s="49"/>
      <c r="EN175" s="49"/>
      <c r="EO175" s="49"/>
      <c r="EP175" s="49"/>
      <c r="EQ175" s="49"/>
      <c r="ER175" s="49"/>
      <c r="ES175" s="49"/>
      <c r="ET175" s="49"/>
      <c r="EU175" s="49"/>
      <c r="EV175" s="49"/>
      <c r="EW175" s="49"/>
      <c r="EX175" s="49"/>
      <c r="EY175" s="49"/>
      <c r="EZ175" s="49"/>
      <c r="FA175" s="49"/>
      <c r="FB175" s="49"/>
      <c r="FC175" s="49"/>
      <c r="FD175" s="49"/>
      <c r="FE175" s="49"/>
      <c r="FF175" s="49"/>
      <c r="FG175" s="49"/>
      <c r="FH175" s="49"/>
      <c r="FI175" s="49"/>
      <c r="FJ175" s="49"/>
      <c r="FK175" s="49"/>
      <c r="FL175" s="49"/>
      <c r="FM175" s="49"/>
      <c r="FN175" s="49"/>
      <c r="FO175" s="49"/>
      <c r="FP175" s="49"/>
      <c r="FQ175" s="49"/>
      <c r="FR175" s="49"/>
      <c r="FS175" s="49"/>
      <c r="FT175" s="49"/>
      <c r="FU175" s="49"/>
      <c r="FV175" s="49"/>
      <c r="FW175" s="49"/>
      <c r="FX175" s="49"/>
      <c r="FY175" s="49"/>
      <c r="FZ175" s="49"/>
      <c r="GA175" s="49"/>
      <c r="GB175" s="49"/>
      <c r="GC175" s="49"/>
      <c r="GD175" s="49"/>
      <c r="GE175" s="49"/>
      <c r="GF175" s="49"/>
      <c r="GG175" s="49"/>
      <c r="GH175" s="49"/>
      <c r="GI175" s="49"/>
      <c r="GJ175" s="49"/>
      <c r="GK175" s="49"/>
      <c r="GL175" s="49"/>
      <c r="GM175" s="49"/>
      <c r="GN175" s="49"/>
      <c r="GO175" s="49"/>
      <c r="GP175" s="49"/>
      <c r="GQ175" s="49"/>
      <c r="GR175" s="49"/>
      <c r="GS175" s="49"/>
      <c r="GT175" s="49"/>
      <c r="GU175" s="49"/>
      <c r="GV175" s="49"/>
      <c r="GW175" s="49"/>
      <c r="GX175" s="49"/>
      <c r="GY175" s="49"/>
      <c r="GZ175" s="49"/>
      <c r="HA175" s="49"/>
      <c r="HB175" s="49"/>
      <c r="HC175" s="49"/>
      <c r="HD175" s="49"/>
      <c r="HE175" s="49"/>
      <c r="HF175" s="49"/>
      <c r="HG175" s="49"/>
      <c r="HH175" s="49"/>
      <c r="HI175" s="49"/>
      <c r="HJ175" s="49"/>
      <c r="HK175" s="49"/>
      <c r="HL175" s="49"/>
      <c r="HM175" s="49"/>
      <c r="HN175" s="49"/>
      <c r="HO175" s="49"/>
      <c r="HP175" s="49"/>
      <c r="HQ175" s="49"/>
      <c r="HR175" s="49"/>
      <c r="HS175" s="49"/>
      <c r="HT175" s="49"/>
      <c r="HU175" s="49"/>
      <c r="HV175" s="49"/>
      <c r="HW175" s="49"/>
      <c r="HX175" s="49"/>
      <c r="HY175" s="49"/>
      <c r="HZ175" s="49"/>
      <c r="IA175" s="49"/>
      <c r="IB175" s="49"/>
      <c r="IC175" s="49"/>
      <c r="ID175" s="49"/>
      <c r="IE175" s="49"/>
      <c r="IF175" s="49"/>
      <c r="IG175" s="49"/>
      <c r="IH175" s="49"/>
      <c r="II175" s="49"/>
      <c r="IJ175" s="49"/>
      <c r="IK175" s="49"/>
      <c r="IL175" s="49"/>
      <c r="IM175" s="49"/>
      <c r="IN175" s="49"/>
    </row>
    <row r="176" spans="1:248" s="8" customFormat="1" ht="18" customHeight="1">
      <c r="A176" s="42">
        <v>175</v>
      </c>
      <c r="B176" s="181" t="s">
        <v>1410</v>
      </c>
      <c r="C176" s="180" t="s">
        <v>1411</v>
      </c>
      <c r="D176" s="43" t="str">
        <f t="shared" si="20"/>
        <v>性能型存储-DELL R740-性能型存储</v>
      </c>
      <c r="E176" s="183" t="s">
        <v>119</v>
      </c>
      <c r="F176" s="186" t="s">
        <v>1412</v>
      </c>
      <c r="G176" s="191">
        <v>2111</v>
      </c>
      <c r="H176" s="183" t="s">
        <v>1413</v>
      </c>
      <c r="I176" s="183" t="s">
        <v>322</v>
      </c>
      <c r="J176" s="183" t="s">
        <v>1293</v>
      </c>
      <c r="K176" s="191">
        <v>2161</v>
      </c>
      <c r="L176" s="183" t="s">
        <v>1414</v>
      </c>
      <c r="M176" s="183" t="s">
        <v>529</v>
      </c>
      <c r="N176" s="183" t="s">
        <v>530</v>
      </c>
      <c r="O176" s="42"/>
      <c r="P176" s="42"/>
      <c r="Q176" s="42" t="s">
        <v>531</v>
      </c>
      <c r="R176" s="42" t="s">
        <v>532</v>
      </c>
      <c r="S176" s="114" t="str">
        <f t="shared" si="16"/>
        <v>03</v>
      </c>
      <c r="T176" s="114" t="str">
        <f t="shared" si="18"/>
        <v>HH列09</v>
      </c>
      <c r="U176" s="114" t="str">
        <f t="shared" si="17"/>
        <v>02</v>
      </c>
      <c r="V176" s="114" t="str">
        <f t="shared" si="19"/>
        <v>101</v>
      </c>
      <c r="W176" s="47"/>
      <c r="X176" s="114" t="s">
        <v>938</v>
      </c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49"/>
      <c r="CC176" s="49"/>
      <c r="CD176" s="49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49"/>
      <c r="DC176" s="49"/>
      <c r="DD176" s="49"/>
      <c r="DE176" s="49"/>
      <c r="DF176" s="49"/>
      <c r="DG176" s="49"/>
      <c r="DH176" s="49"/>
      <c r="DI176" s="49"/>
      <c r="DJ176" s="49"/>
      <c r="DK176" s="49"/>
      <c r="DL176" s="49"/>
      <c r="DM176" s="49"/>
      <c r="DN176" s="49"/>
      <c r="DO176" s="49"/>
      <c r="DP176" s="49"/>
      <c r="DQ176" s="49"/>
      <c r="DR176" s="49"/>
      <c r="DS176" s="49"/>
      <c r="DT176" s="49"/>
      <c r="DU176" s="49"/>
      <c r="DV176" s="49"/>
      <c r="DW176" s="49"/>
      <c r="DX176" s="49"/>
      <c r="DY176" s="49"/>
      <c r="DZ176" s="49"/>
      <c r="EA176" s="49"/>
      <c r="EB176" s="49"/>
      <c r="EC176" s="49"/>
      <c r="ED176" s="49"/>
      <c r="EE176" s="49"/>
      <c r="EF176" s="49"/>
      <c r="EG176" s="49"/>
      <c r="EH176" s="49"/>
      <c r="EI176" s="49"/>
      <c r="EJ176" s="49"/>
      <c r="EK176" s="49"/>
      <c r="EL176" s="49"/>
      <c r="EM176" s="49"/>
      <c r="EN176" s="49"/>
      <c r="EO176" s="49"/>
      <c r="EP176" s="49"/>
      <c r="EQ176" s="49"/>
      <c r="ER176" s="49"/>
      <c r="ES176" s="49"/>
      <c r="ET176" s="49"/>
      <c r="EU176" s="49"/>
      <c r="EV176" s="49"/>
      <c r="EW176" s="49"/>
      <c r="EX176" s="49"/>
      <c r="EY176" s="49"/>
      <c r="EZ176" s="49"/>
      <c r="FA176" s="49"/>
      <c r="FB176" s="49"/>
      <c r="FC176" s="49"/>
      <c r="FD176" s="49"/>
      <c r="FE176" s="49"/>
      <c r="FF176" s="49"/>
      <c r="FG176" s="49"/>
      <c r="FH176" s="49"/>
      <c r="FI176" s="49"/>
      <c r="FJ176" s="49"/>
      <c r="FK176" s="49"/>
      <c r="FL176" s="49"/>
      <c r="FM176" s="49"/>
      <c r="FN176" s="49"/>
      <c r="FO176" s="49"/>
      <c r="FP176" s="49"/>
      <c r="FQ176" s="49"/>
      <c r="FR176" s="49"/>
      <c r="FS176" s="49"/>
      <c r="FT176" s="49"/>
      <c r="FU176" s="49"/>
      <c r="FV176" s="49"/>
      <c r="FW176" s="49"/>
      <c r="FX176" s="49"/>
      <c r="FY176" s="49"/>
      <c r="FZ176" s="49"/>
      <c r="GA176" s="49"/>
      <c r="GB176" s="49"/>
      <c r="GC176" s="49"/>
      <c r="GD176" s="49"/>
      <c r="GE176" s="49"/>
      <c r="GF176" s="49"/>
      <c r="GG176" s="49"/>
      <c r="GH176" s="49"/>
      <c r="GI176" s="49"/>
      <c r="GJ176" s="49"/>
      <c r="GK176" s="49"/>
      <c r="GL176" s="49"/>
      <c r="GM176" s="49"/>
      <c r="GN176" s="49"/>
      <c r="GO176" s="49"/>
      <c r="GP176" s="49"/>
      <c r="GQ176" s="49"/>
      <c r="GR176" s="49"/>
      <c r="GS176" s="49"/>
      <c r="GT176" s="49"/>
      <c r="GU176" s="49"/>
      <c r="GV176" s="49"/>
      <c r="GW176" s="49"/>
      <c r="GX176" s="49"/>
      <c r="GY176" s="49"/>
      <c r="GZ176" s="49"/>
      <c r="HA176" s="49"/>
      <c r="HB176" s="49"/>
      <c r="HC176" s="49"/>
      <c r="HD176" s="49"/>
      <c r="HE176" s="49"/>
      <c r="HF176" s="49"/>
      <c r="HG176" s="49"/>
      <c r="HH176" s="49"/>
      <c r="HI176" s="49"/>
      <c r="HJ176" s="49"/>
      <c r="HK176" s="49"/>
      <c r="HL176" s="49"/>
      <c r="HM176" s="49"/>
      <c r="HN176" s="49"/>
      <c r="HO176" s="49"/>
      <c r="HP176" s="49"/>
      <c r="HQ176" s="49"/>
      <c r="HR176" s="49"/>
      <c r="HS176" s="49"/>
      <c r="HT176" s="49"/>
      <c r="HU176" s="49"/>
      <c r="HV176" s="49"/>
      <c r="HW176" s="49"/>
      <c r="HX176" s="49"/>
      <c r="HY176" s="49"/>
      <c r="HZ176" s="49"/>
      <c r="IA176" s="49"/>
      <c r="IB176" s="49"/>
      <c r="IC176" s="49"/>
      <c r="ID176" s="49"/>
      <c r="IE176" s="49"/>
      <c r="IF176" s="49"/>
      <c r="IG176" s="49"/>
      <c r="IH176" s="49"/>
      <c r="II176" s="49"/>
      <c r="IJ176" s="49"/>
      <c r="IK176" s="49"/>
      <c r="IL176" s="49"/>
      <c r="IM176" s="49"/>
      <c r="IN176" s="49"/>
    </row>
    <row r="177" spans="1:248" s="8" customFormat="1" ht="18" customHeight="1">
      <c r="A177" s="42">
        <v>176</v>
      </c>
      <c r="B177" s="181" t="s">
        <v>1415</v>
      </c>
      <c r="C177" s="180" t="s">
        <v>1416</v>
      </c>
      <c r="D177" s="43" t="str">
        <f t="shared" si="20"/>
        <v>性能型存储-DELL R740-性能型存储</v>
      </c>
      <c r="E177" s="183" t="s">
        <v>119</v>
      </c>
      <c r="F177" s="186" t="s">
        <v>1417</v>
      </c>
      <c r="G177" s="191">
        <v>2111</v>
      </c>
      <c r="H177" s="183" t="s">
        <v>1418</v>
      </c>
      <c r="I177" s="183" t="s">
        <v>322</v>
      </c>
      <c r="J177" s="183" t="s">
        <v>1293</v>
      </c>
      <c r="K177" s="191">
        <v>2161</v>
      </c>
      <c r="L177" s="183" t="s">
        <v>1419</v>
      </c>
      <c r="M177" s="183" t="s">
        <v>529</v>
      </c>
      <c r="N177" s="183" t="s">
        <v>530</v>
      </c>
      <c r="O177" s="42"/>
      <c r="P177" s="42"/>
      <c r="Q177" s="42" t="s">
        <v>531</v>
      </c>
      <c r="R177" s="42" t="s">
        <v>532</v>
      </c>
      <c r="S177" s="114" t="str">
        <f t="shared" si="16"/>
        <v>06</v>
      </c>
      <c r="T177" s="114" t="str">
        <f t="shared" si="18"/>
        <v>HH列09</v>
      </c>
      <c r="U177" s="114" t="str">
        <f t="shared" si="17"/>
        <v>02</v>
      </c>
      <c r="V177" s="114" t="str">
        <f t="shared" si="19"/>
        <v>101</v>
      </c>
      <c r="W177" s="47"/>
      <c r="X177" s="114" t="s">
        <v>938</v>
      </c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49"/>
      <c r="CC177" s="49"/>
      <c r="CD177" s="49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49"/>
      <c r="DC177" s="49"/>
      <c r="DD177" s="49"/>
      <c r="DE177" s="49"/>
      <c r="DF177" s="49"/>
      <c r="DG177" s="49"/>
      <c r="DH177" s="49"/>
      <c r="DI177" s="49"/>
      <c r="DJ177" s="49"/>
      <c r="DK177" s="49"/>
      <c r="DL177" s="49"/>
      <c r="DM177" s="49"/>
      <c r="DN177" s="49"/>
      <c r="DO177" s="49"/>
      <c r="DP177" s="49"/>
      <c r="DQ177" s="49"/>
      <c r="DR177" s="49"/>
      <c r="DS177" s="49"/>
      <c r="DT177" s="49"/>
      <c r="DU177" s="49"/>
      <c r="DV177" s="49"/>
      <c r="DW177" s="49"/>
      <c r="DX177" s="49"/>
      <c r="DY177" s="49"/>
      <c r="DZ177" s="49"/>
      <c r="EA177" s="49"/>
      <c r="EB177" s="49"/>
      <c r="EC177" s="49"/>
      <c r="ED177" s="49"/>
      <c r="EE177" s="49"/>
      <c r="EF177" s="49"/>
      <c r="EG177" s="49"/>
      <c r="EH177" s="49"/>
      <c r="EI177" s="49"/>
      <c r="EJ177" s="49"/>
      <c r="EK177" s="49"/>
      <c r="EL177" s="49"/>
      <c r="EM177" s="49"/>
      <c r="EN177" s="49"/>
      <c r="EO177" s="49"/>
      <c r="EP177" s="49"/>
      <c r="EQ177" s="49"/>
      <c r="ER177" s="49"/>
      <c r="ES177" s="49"/>
      <c r="ET177" s="49"/>
      <c r="EU177" s="49"/>
      <c r="EV177" s="49"/>
      <c r="EW177" s="49"/>
      <c r="EX177" s="49"/>
      <c r="EY177" s="49"/>
      <c r="EZ177" s="49"/>
      <c r="FA177" s="49"/>
      <c r="FB177" s="49"/>
      <c r="FC177" s="49"/>
      <c r="FD177" s="49"/>
      <c r="FE177" s="49"/>
      <c r="FF177" s="49"/>
      <c r="FG177" s="49"/>
      <c r="FH177" s="49"/>
      <c r="FI177" s="49"/>
      <c r="FJ177" s="49"/>
      <c r="FK177" s="49"/>
      <c r="FL177" s="49"/>
      <c r="FM177" s="49"/>
      <c r="FN177" s="49"/>
      <c r="FO177" s="49"/>
      <c r="FP177" s="49"/>
      <c r="FQ177" s="49"/>
      <c r="FR177" s="49"/>
      <c r="FS177" s="49"/>
      <c r="FT177" s="49"/>
      <c r="FU177" s="49"/>
      <c r="FV177" s="49"/>
      <c r="FW177" s="49"/>
      <c r="FX177" s="49"/>
      <c r="FY177" s="49"/>
      <c r="FZ177" s="49"/>
      <c r="GA177" s="49"/>
      <c r="GB177" s="49"/>
      <c r="GC177" s="49"/>
      <c r="GD177" s="49"/>
      <c r="GE177" s="49"/>
      <c r="GF177" s="49"/>
      <c r="GG177" s="49"/>
      <c r="GH177" s="49"/>
      <c r="GI177" s="49"/>
      <c r="GJ177" s="49"/>
      <c r="GK177" s="49"/>
      <c r="GL177" s="49"/>
      <c r="GM177" s="49"/>
      <c r="GN177" s="49"/>
      <c r="GO177" s="49"/>
      <c r="GP177" s="49"/>
      <c r="GQ177" s="49"/>
      <c r="GR177" s="49"/>
      <c r="GS177" s="49"/>
      <c r="GT177" s="49"/>
      <c r="GU177" s="49"/>
      <c r="GV177" s="49"/>
      <c r="GW177" s="49"/>
      <c r="GX177" s="49"/>
      <c r="GY177" s="49"/>
      <c r="GZ177" s="49"/>
      <c r="HA177" s="49"/>
      <c r="HB177" s="49"/>
      <c r="HC177" s="49"/>
      <c r="HD177" s="49"/>
      <c r="HE177" s="49"/>
      <c r="HF177" s="49"/>
      <c r="HG177" s="49"/>
      <c r="HH177" s="49"/>
      <c r="HI177" s="49"/>
      <c r="HJ177" s="49"/>
      <c r="HK177" s="49"/>
      <c r="HL177" s="49"/>
      <c r="HM177" s="49"/>
      <c r="HN177" s="49"/>
      <c r="HO177" s="49"/>
      <c r="HP177" s="49"/>
      <c r="HQ177" s="49"/>
      <c r="HR177" s="49"/>
      <c r="HS177" s="49"/>
      <c r="HT177" s="49"/>
      <c r="HU177" s="49"/>
      <c r="HV177" s="49"/>
      <c r="HW177" s="49"/>
      <c r="HX177" s="49"/>
      <c r="HY177" s="49"/>
      <c r="HZ177" s="49"/>
      <c r="IA177" s="49"/>
      <c r="IB177" s="49"/>
      <c r="IC177" s="49"/>
      <c r="ID177" s="49"/>
      <c r="IE177" s="49"/>
      <c r="IF177" s="49"/>
      <c r="IG177" s="49"/>
      <c r="IH177" s="49"/>
      <c r="II177" s="49"/>
      <c r="IJ177" s="49"/>
      <c r="IK177" s="49"/>
      <c r="IL177" s="49"/>
      <c r="IM177" s="49"/>
      <c r="IN177" s="49"/>
    </row>
    <row r="178" spans="1:248" s="8" customFormat="1" ht="18" customHeight="1">
      <c r="A178" s="42">
        <v>177</v>
      </c>
      <c r="B178" s="181" t="s">
        <v>1420</v>
      </c>
      <c r="C178" s="180" t="s">
        <v>1421</v>
      </c>
      <c r="D178" s="43" t="str">
        <f t="shared" si="20"/>
        <v>性能型存储-DELL R740-性能型存储</v>
      </c>
      <c r="E178" s="183" t="s">
        <v>119</v>
      </c>
      <c r="F178" s="186" t="s">
        <v>1422</v>
      </c>
      <c r="G178" s="191">
        <v>2111</v>
      </c>
      <c r="H178" s="183" t="s">
        <v>1423</v>
      </c>
      <c r="I178" s="183" t="s">
        <v>322</v>
      </c>
      <c r="J178" s="183" t="s">
        <v>1293</v>
      </c>
      <c r="K178" s="191">
        <v>2161</v>
      </c>
      <c r="L178" s="183" t="s">
        <v>1424</v>
      </c>
      <c r="M178" s="183" t="s">
        <v>529</v>
      </c>
      <c r="N178" s="183" t="s">
        <v>530</v>
      </c>
      <c r="O178" s="42"/>
      <c r="P178" s="42"/>
      <c r="Q178" s="42" t="s">
        <v>531</v>
      </c>
      <c r="R178" s="42" t="s">
        <v>532</v>
      </c>
      <c r="S178" s="114" t="str">
        <f t="shared" si="16"/>
        <v>09</v>
      </c>
      <c r="T178" s="114" t="str">
        <f t="shared" si="18"/>
        <v>HH列09</v>
      </c>
      <c r="U178" s="114" t="str">
        <f t="shared" si="17"/>
        <v>02</v>
      </c>
      <c r="V178" s="114" t="str">
        <f t="shared" si="19"/>
        <v>101</v>
      </c>
      <c r="W178" s="47"/>
      <c r="X178" s="114" t="s">
        <v>938</v>
      </c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49"/>
      <c r="CC178" s="49"/>
      <c r="CD178" s="49"/>
      <c r="CE178" s="49"/>
      <c r="CF178" s="49"/>
      <c r="CG178" s="49"/>
      <c r="CH178" s="49"/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/>
      <c r="CV178" s="49"/>
      <c r="CW178" s="49"/>
      <c r="CX178" s="49"/>
      <c r="CY178" s="49"/>
      <c r="CZ178" s="49"/>
      <c r="DA178" s="49"/>
      <c r="DB178" s="49"/>
      <c r="DC178" s="49"/>
      <c r="DD178" s="49"/>
      <c r="DE178" s="49"/>
      <c r="DF178" s="49"/>
      <c r="DG178" s="49"/>
      <c r="DH178" s="49"/>
      <c r="DI178" s="49"/>
      <c r="DJ178" s="49"/>
      <c r="DK178" s="49"/>
      <c r="DL178" s="49"/>
      <c r="DM178" s="49"/>
      <c r="DN178" s="49"/>
      <c r="DO178" s="49"/>
      <c r="DP178" s="49"/>
      <c r="DQ178" s="49"/>
      <c r="DR178" s="49"/>
      <c r="DS178" s="49"/>
      <c r="DT178" s="49"/>
      <c r="DU178" s="49"/>
      <c r="DV178" s="49"/>
      <c r="DW178" s="49"/>
      <c r="DX178" s="49"/>
      <c r="DY178" s="49"/>
      <c r="DZ178" s="49"/>
      <c r="EA178" s="49"/>
      <c r="EB178" s="49"/>
      <c r="EC178" s="49"/>
      <c r="ED178" s="49"/>
      <c r="EE178" s="49"/>
      <c r="EF178" s="49"/>
      <c r="EG178" s="49"/>
      <c r="EH178" s="49"/>
      <c r="EI178" s="49"/>
      <c r="EJ178" s="49"/>
      <c r="EK178" s="49"/>
      <c r="EL178" s="49"/>
      <c r="EM178" s="49"/>
      <c r="EN178" s="49"/>
      <c r="EO178" s="49"/>
      <c r="EP178" s="49"/>
      <c r="EQ178" s="49"/>
      <c r="ER178" s="49"/>
      <c r="ES178" s="49"/>
      <c r="ET178" s="49"/>
      <c r="EU178" s="49"/>
      <c r="EV178" s="49"/>
      <c r="EW178" s="49"/>
      <c r="EX178" s="49"/>
      <c r="EY178" s="49"/>
      <c r="EZ178" s="49"/>
      <c r="FA178" s="49"/>
      <c r="FB178" s="49"/>
      <c r="FC178" s="49"/>
      <c r="FD178" s="49"/>
      <c r="FE178" s="49"/>
      <c r="FF178" s="49"/>
      <c r="FG178" s="49"/>
      <c r="FH178" s="49"/>
      <c r="FI178" s="49"/>
      <c r="FJ178" s="49"/>
      <c r="FK178" s="49"/>
      <c r="FL178" s="49"/>
      <c r="FM178" s="49"/>
      <c r="FN178" s="49"/>
      <c r="FO178" s="49"/>
      <c r="FP178" s="49"/>
      <c r="FQ178" s="49"/>
      <c r="FR178" s="49"/>
      <c r="FS178" s="49"/>
      <c r="FT178" s="49"/>
      <c r="FU178" s="49"/>
      <c r="FV178" s="49"/>
      <c r="FW178" s="49"/>
      <c r="FX178" s="49"/>
      <c r="FY178" s="49"/>
      <c r="FZ178" s="49"/>
      <c r="GA178" s="49"/>
      <c r="GB178" s="49"/>
      <c r="GC178" s="49"/>
      <c r="GD178" s="49"/>
      <c r="GE178" s="49"/>
      <c r="GF178" s="49"/>
      <c r="GG178" s="49"/>
      <c r="GH178" s="49"/>
      <c r="GI178" s="49"/>
      <c r="GJ178" s="49"/>
      <c r="GK178" s="49"/>
      <c r="GL178" s="49"/>
      <c r="GM178" s="49"/>
      <c r="GN178" s="49"/>
      <c r="GO178" s="49"/>
      <c r="GP178" s="49"/>
      <c r="GQ178" s="49"/>
      <c r="GR178" s="49"/>
      <c r="GS178" s="49"/>
      <c r="GT178" s="49"/>
      <c r="GU178" s="49"/>
      <c r="GV178" s="49"/>
      <c r="GW178" s="49"/>
      <c r="GX178" s="49"/>
      <c r="GY178" s="49"/>
      <c r="GZ178" s="49"/>
      <c r="HA178" s="49"/>
      <c r="HB178" s="49"/>
      <c r="HC178" s="49"/>
      <c r="HD178" s="49"/>
      <c r="HE178" s="49"/>
      <c r="HF178" s="49"/>
      <c r="HG178" s="49"/>
      <c r="HH178" s="49"/>
      <c r="HI178" s="49"/>
      <c r="HJ178" s="49"/>
      <c r="HK178" s="49"/>
      <c r="HL178" s="49"/>
      <c r="HM178" s="49"/>
      <c r="HN178" s="49"/>
      <c r="HO178" s="49"/>
      <c r="HP178" s="49"/>
      <c r="HQ178" s="49"/>
      <c r="HR178" s="49"/>
      <c r="HS178" s="49"/>
      <c r="HT178" s="49"/>
      <c r="HU178" s="49"/>
      <c r="HV178" s="49"/>
      <c r="HW178" s="49"/>
      <c r="HX178" s="49"/>
      <c r="HY178" s="49"/>
      <c r="HZ178" s="49"/>
      <c r="IA178" s="49"/>
      <c r="IB178" s="49"/>
      <c r="IC178" s="49"/>
      <c r="ID178" s="49"/>
      <c r="IE178" s="49"/>
      <c r="IF178" s="49"/>
      <c r="IG178" s="49"/>
      <c r="IH178" s="49"/>
      <c r="II178" s="49"/>
      <c r="IJ178" s="49"/>
      <c r="IK178" s="49"/>
      <c r="IL178" s="49"/>
      <c r="IM178" s="49"/>
      <c r="IN178" s="49"/>
    </row>
    <row r="179" spans="1:248" s="8" customFormat="1" ht="18" customHeight="1">
      <c r="A179" s="42">
        <v>178</v>
      </c>
      <c r="B179" s="181" t="s">
        <v>1425</v>
      </c>
      <c r="C179" s="180" t="s">
        <v>1426</v>
      </c>
      <c r="D179" s="43" t="str">
        <f t="shared" si="20"/>
        <v>性能型存储-DELL R740-性能型存储</v>
      </c>
      <c r="E179" s="183" t="s">
        <v>119</v>
      </c>
      <c r="F179" s="186" t="s">
        <v>1427</v>
      </c>
      <c r="G179" s="191">
        <v>2111</v>
      </c>
      <c r="H179" s="183" t="s">
        <v>1428</v>
      </c>
      <c r="I179" s="183" t="s">
        <v>322</v>
      </c>
      <c r="J179" s="183" t="s">
        <v>1293</v>
      </c>
      <c r="K179" s="191">
        <v>2161</v>
      </c>
      <c r="L179" s="183" t="s">
        <v>1429</v>
      </c>
      <c r="M179" s="183" t="s">
        <v>529</v>
      </c>
      <c r="N179" s="183" t="s">
        <v>530</v>
      </c>
      <c r="O179" s="42"/>
      <c r="P179" s="42"/>
      <c r="Q179" s="42" t="s">
        <v>531</v>
      </c>
      <c r="R179" s="42" t="s">
        <v>532</v>
      </c>
      <c r="S179" s="114" t="str">
        <f t="shared" si="16"/>
        <v>12</v>
      </c>
      <c r="T179" s="114" t="str">
        <f t="shared" si="18"/>
        <v>HH列09</v>
      </c>
      <c r="U179" s="114" t="str">
        <f t="shared" si="17"/>
        <v>02</v>
      </c>
      <c r="V179" s="114" t="str">
        <f t="shared" si="19"/>
        <v>101</v>
      </c>
      <c r="W179" s="47"/>
      <c r="X179" s="114" t="s">
        <v>938</v>
      </c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49"/>
      <c r="CC179" s="49"/>
      <c r="CD179" s="49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49"/>
      <c r="DC179" s="49"/>
      <c r="DD179" s="49"/>
      <c r="DE179" s="49"/>
      <c r="DF179" s="49"/>
      <c r="DG179" s="49"/>
      <c r="DH179" s="49"/>
      <c r="DI179" s="49"/>
      <c r="DJ179" s="49"/>
      <c r="DK179" s="49"/>
      <c r="DL179" s="49"/>
      <c r="DM179" s="49"/>
      <c r="DN179" s="49"/>
      <c r="DO179" s="49"/>
      <c r="DP179" s="49"/>
      <c r="DQ179" s="49"/>
      <c r="DR179" s="49"/>
      <c r="DS179" s="49"/>
      <c r="DT179" s="49"/>
      <c r="DU179" s="49"/>
      <c r="DV179" s="49"/>
      <c r="DW179" s="49"/>
      <c r="DX179" s="49"/>
      <c r="DY179" s="49"/>
      <c r="DZ179" s="49"/>
      <c r="EA179" s="49"/>
      <c r="EB179" s="49"/>
      <c r="EC179" s="49"/>
      <c r="ED179" s="49"/>
      <c r="EE179" s="49"/>
      <c r="EF179" s="49"/>
      <c r="EG179" s="49"/>
      <c r="EH179" s="49"/>
      <c r="EI179" s="49"/>
      <c r="EJ179" s="49"/>
      <c r="EK179" s="49"/>
      <c r="EL179" s="49"/>
      <c r="EM179" s="49"/>
      <c r="EN179" s="49"/>
      <c r="EO179" s="49"/>
      <c r="EP179" s="49"/>
      <c r="EQ179" s="49"/>
      <c r="ER179" s="49"/>
      <c r="ES179" s="49"/>
      <c r="ET179" s="49"/>
      <c r="EU179" s="49"/>
      <c r="EV179" s="49"/>
      <c r="EW179" s="49"/>
      <c r="EX179" s="49"/>
      <c r="EY179" s="49"/>
      <c r="EZ179" s="49"/>
      <c r="FA179" s="49"/>
      <c r="FB179" s="49"/>
      <c r="FC179" s="49"/>
      <c r="FD179" s="49"/>
      <c r="FE179" s="49"/>
      <c r="FF179" s="49"/>
      <c r="FG179" s="49"/>
      <c r="FH179" s="49"/>
      <c r="FI179" s="49"/>
      <c r="FJ179" s="49"/>
      <c r="FK179" s="49"/>
      <c r="FL179" s="49"/>
      <c r="FM179" s="49"/>
      <c r="FN179" s="49"/>
      <c r="FO179" s="49"/>
      <c r="FP179" s="49"/>
      <c r="FQ179" s="49"/>
      <c r="FR179" s="49"/>
      <c r="FS179" s="49"/>
      <c r="FT179" s="49"/>
      <c r="FU179" s="49"/>
      <c r="FV179" s="49"/>
      <c r="FW179" s="49"/>
      <c r="FX179" s="49"/>
      <c r="FY179" s="49"/>
      <c r="FZ179" s="49"/>
      <c r="GA179" s="49"/>
      <c r="GB179" s="49"/>
      <c r="GC179" s="49"/>
      <c r="GD179" s="49"/>
      <c r="GE179" s="49"/>
      <c r="GF179" s="49"/>
      <c r="GG179" s="49"/>
      <c r="GH179" s="49"/>
      <c r="GI179" s="49"/>
      <c r="GJ179" s="49"/>
      <c r="GK179" s="49"/>
      <c r="GL179" s="49"/>
      <c r="GM179" s="49"/>
      <c r="GN179" s="49"/>
      <c r="GO179" s="49"/>
      <c r="GP179" s="49"/>
      <c r="GQ179" s="49"/>
      <c r="GR179" s="49"/>
      <c r="GS179" s="49"/>
      <c r="GT179" s="49"/>
      <c r="GU179" s="49"/>
      <c r="GV179" s="49"/>
      <c r="GW179" s="49"/>
      <c r="GX179" s="49"/>
      <c r="GY179" s="49"/>
      <c r="GZ179" s="49"/>
      <c r="HA179" s="49"/>
      <c r="HB179" s="49"/>
      <c r="HC179" s="49"/>
      <c r="HD179" s="49"/>
      <c r="HE179" s="49"/>
      <c r="HF179" s="49"/>
      <c r="HG179" s="49"/>
      <c r="HH179" s="49"/>
      <c r="HI179" s="49"/>
      <c r="HJ179" s="49"/>
      <c r="HK179" s="49"/>
      <c r="HL179" s="49"/>
      <c r="HM179" s="49"/>
      <c r="HN179" s="49"/>
      <c r="HO179" s="49"/>
      <c r="HP179" s="49"/>
      <c r="HQ179" s="49"/>
      <c r="HR179" s="49"/>
      <c r="HS179" s="49"/>
      <c r="HT179" s="49"/>
      <c r="HU179" s="49"/>
      <c r="HV179" s="49"/>
      <c r="HW179" s="49"/>
      <c r="HX179" s="49"/>
      <c r="HY179" s="49"/>
      <c r="HZ179" s="49"/>
      <c r="IA179" s="49"/>
      <c r="IB179" s="49"/>
      <c r="IC179" s="49"/>
      <c r="ID179" s="49"/>
      <c r="IE179" s="49"/>
      <c r="IF179" s="49"/>
      <c r="IG179" s="49"/>
      <c r="IH179" s="49"/>
      <c r="II179" s="49"/>
      <c r="IJ179" s="49"/>
      <c r="IK179" s="49"/>
      <c r="IL179" s="49"/>
      <c r="IM179" s="49"/>
      <c r="IN179" s="49"/>
    </row>
    <row r="180" spans="1:248" s="8" customFormat="1" ht="18" customHeight="1">
      <c r="A180" s="42">
        <v>179</v>
      </c>
      <c r="B180" s="181" t="s">
        <v>1430</v>
      </c>
      <c r="C180" s="180" t="s">
        <v>1431</v>
      </c>
      <c r="D180" s="43" t="str">
        <f t="shared" si="20"/>
        <v>性能型存储-DELL R740-性能型存储</v>
      </c>
      <c r="E180" s="183" t="s">
        <v>119</v>
      </c>
      <c r="F180" s="186" t="s">
        <v>1432</v>
      </c>
      <c r="G180" s="191">
        <v>2111</v>
      </c>
      <c r="H180" s="183" t="s">
        <v>1433</v>
      </c>
      <c r="I180" s="183" t="s">
        <v>322</v>
      </c>
      <c r="J180" s="183" t="s">
        <v>1293</v>
      </c>
      <c r="K180" s="191">
        <v>2161</v>
      </c>
      <c r="L180" s="183" t="s">
        <v>1434</v>
      </c>
      <c r="M180" s="183" t="s">
        <v>529</v>
      </c>
      <c r="N180" s="183" t="s">
        <v>530</v>
      </c>
      <c r="O180" s="42"/>
      <c r="P180" s="42"/>
      <c r="Q180" s="42" t="s">
        <v>531</v>
      </c>
      <c r="R180" s="42" t="s">
        <v>532</v>
      </c>
      <c r="S180" s="114" t="str">
        <f t="shared" si="16"/>
        <v>15</v>
      </c>
      <c r="T180" s="114" t="str">
        <f t="shared" si="18"/>
        <v>HH列09</v>
      </c>
      <c r="U180" s="114" t="str">
        <f t="shared" si="17"/>
        <v>02</v>
      </c>
      <c r="V180" s="114" t="str">
        <f t="shared" si="19"/>
        <v>101</v>
      </c>
      <c r="W180" s="47"/>
      <c r="X180" s="114" t="s">
        <v>938</v>
      </c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49"/>
      <c r="CD180" s="49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49"/>
      <c r="DC180" s="49"/>
      <c r="DD180" s="49"/>
      <c r="DE180" s="49"/>
      <c r="DF180" s="49"/>
      <c r="DG180" s="49"/>
      <c r="DH180" s="49"/>
      <c r="DI180" s="49"/>
      <c r="DJ180" s="49"/>
      <c r="DK180" s="49"/>
      <c r="DL180" s="49"/>
      <c r="DM180" s="49"/>
      <c r="DN180" s="49"/>
      <c r="DO180" s="49"/>
      <c r="DP180" s="49"/>
      <c r="DQ180" s="49"/>
      <c r="DR180" s="49"/>
      <c r="DS180" s="49"/>
      <c r="DT180" s="49"/>
      <c r="DU180" s="49"/>
      <c r="DV180" s="49"/>
      <c r="DW180" s="49"/>
      <c r="DX180" s="49"/>
      <c r="DY180" s="49"/>
      <c r="DZ180" s="49"/>
      <c r="EA180" s="49"/>
      <c r="EB180" s="49"/>
      <c r="EC180" s="49"/>
      <c r="ED180" s="49"/>
      <c r="EE180" s="49"/>
      <c r="EF180" s="49"/>
      <c r="EG180" s="49"/>
      <c r="EH180" s="49"/>
      <c r="EI180" s="49"/>
      <c r="EJ180" s="49"/>
      <c r="EK180" s="49"/>
      <c r="EL180" s="49"/>
      <c r="EM180" s="49"/>
      <c r="EN180" s="49"/>
      <c r="EO180" s="49"/>
      <c r="EP180" s="49"/>
      <c r="EQ180" s="49"/>
      <c r="ER180" s="49"/>
      <c r="ES180" s="49"/>
      <c r="ET180" s="49"/>
      <c r="EU180" s="49"/>
      <c r="EV180" s="49"/>
      <c r="EW180" s="49"/>
      <c r="EX180" s="49"/>
      <c r="EY180" s="49"/>
      <c r="EZ180" s="49"/>
      <c r="FA180" s="49"/>
      <c r="FB180" s="49"/>
      <c r="FC180" s="49"/>
      <c r="FD180" s="49"/>
      <c r="FE180" s="49"/>
      <c r="FF180" s="49"/>
      <c r="FG180" s="49"/>
      <c r="FH180" s="49"/>
      <c r="FI180" s="49"/>
      <c r="FJ180" s="49"/>
      <c r="FK180" s="49"/>
      <c r="FL180" s="49"/>
      <c r="FM180" s="49"/>
      <c r="FN180" s="49"/>
      <c r="FO180" s="49"/>
      <c r="FP180" s="49"/>
      <c r="FQ180" s="49"/>
      <c r="FR180" s="49"/>
      <c r="FS180" s="49"/>
      <c r="FT180" s="49"/>
      <c r="FU180" s="49"/>
      <c r="FV180" s="49"/>
      <c r="FW180" s="49"/>
      <c r="FX180" s="49"/>
      <c r="FY180" s="49"/>
      <c r="FZ180" s="49"/>
      <c r="GA180" s="49"/>
      <c r="GB180" s="49"/>
      <c r="GC180" s="49"/>
      <c r="GD180" s="49"/>
      <c r="GE180" s="49"/>
      <c r="GF180" s="49"/>
      <c r="GG180" s="49"/>
      <c r="GH180" s="49"/>
      <c r="GI180" s="49"/>
      <c r="GJ180" s="49"/>
      <c r="GK180" s="49"/>
      <c r="GL180" s="49"/>
      <c r="GM180" s="49"/>
      <c r="GN180" s="49"/>
      <c r="GO180" s="49"/>
      <c r="GP180" s="49"/>
      <c r="GQ180" s="49"/>
      <c r="GR180" s="49"/>
      <c r="GS180" s="49"/>
      <c r="GT180" s="49"/>
      <c r="GU180" s="49"/>
      <c r="GV180" s="49"/>
      <c r="GW180" s="49"/>
      <c r="GX180" s="49"/>
      <c r="GY180" s="49"/>
      <c r="GZ180" s="49"/>
      <c r="HA180" s="49"/>
      <c r="HB180" s="49"/>
      <c r="HC180" s="49"/>
      <c r="HD180" s="49"/>
      <c r="HE180" s="49"/>
      <c r="HF180" s="49"/>
      <c r="HG180" s="49"/>
      <c r="HH180" s="49"/>
      <c r="HI180" s="49"/>
      <c r="HJ180" s="49"/>
      <c r="HK180" s="49"/>
      <c r="HL180" s="49"/>
      <c r="HM180" s="49"/>
      <c r="HN180" s="49"/>
      <c r="HO180" s="49"/>
      <c r="HP180" s="49"/>
      <c r="HQ180" s="49"/>
      <c r="HR180" s="49"/>
      <c r="HS180" s="49"/>
      <c r="HT180" s="49"/>
      <c r="HU180" s="49"/>
      <c r="HV180" s="49"/>
      <c r="HW180" s="49"/>
      <c r="HX180" s="49"/>
      <c r="HY180" s="49"/>
      <c r="HZ180" s="49"/>
      <c r="IA180" s="49"/>
      <c r="IB180" s="49"/>
      <c r="IC180" s="49"/>
      <c r="ID180" s="49"/>
      <c r="IE180" s="49"/>
      <c r="IF180" s="49"/>
      <c r="IG180" s="49"/>
      <c r="IH180" s="49"/>
      <c r="II180" s="49"/>
      <c r="IJ180" s="49"/>
      <c r="IK180" s="49"/>
      <c r="IL180" s="49"/>
      <c r="IM180" s="49"/>
      <c r="IN180" s="49"/>
    </row>
    <row r="181" spans="1:248" s="8" customFormat="1" ht="18" customHeight="1">
      <c r="A181" s="42">
        <v>180</v>
      </c>
      <c r="B181" s="181" t="s">
        <v>1435</v>
      </c>
      <c r="C181" s="180" t="s">
        <v>1436</v>
      </c>
      <c r="D181" s="43" t="str">
        <f t="shared" si="20"/>
        <v>性能型存储-DELL R740-性能型存储</v>
      </c>
      <c r="E181" s="183" t="s">
        <v>119</v>
      </c>
      <c r="F181" s="186" t="s">
        <v>1437</v>
      </c>
      <c r="G181" s="191">
        <v>2111</v>
      </c>
      <c r="H181" s="183" t="s">
        <v>1438</v>
      </c>
      <c r="I181" s="183" t="s">
        <v>322</v>
      </c>
      <c r="J181" s="183" t="s">
        <v>1293</v>
      </c>
      <c r="K181" s="191">
        <v>2161</v>
      </c>
      <c r="L181" s="183" t="s">
        <v>1439</v>
      </c>
      <c r="M181" s="183" t="s">
        <v>529</v>
      </c>
      <c r="N181" s="183" t="s">
        <v>530</v>
      </c>
      <c r="O181" s="42"/>
      <c r="P181" s="42"/>
      <c r="Q181" s="42" t="s">
        <v>531</v>
      </c>
      <c r="R181" s="42" t="s">
        <v>532</v>
      </c>
      <c r="S181" s="114" t="str">
        <f t="shared" si="16"/>
        <v>18</v>
      </c>
      <c r="T181" s="114" t="str">
        <f t="shared" si="18"/>
        <v>HH列09</v>
      </c>
      <c r="U181" s="114" t="str">
        <f t="shared" si="17"/>
        <v>02</v>
      </c>
      <c r="V181" s="114" t="str">
        <f t="shared" si="19"/>
        <v>101</v>
      </c>
      <c r="W181" s="47"/>
      <c r="X181" s="114" t="s">
        <v>938</v>
      </c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49"/>
      <c r="CC181" s="49"/>
      <c r="CD181" s="49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49"/>
      <c r="DC181" s="49"/>
      <c r="DD181" s="49"/>
      <c r="DE181" s="49"/>
      <c r="DF181" s="49"/>
      <c r="DG181" s="49"/>
      <c r="DH181" s="49"/>
      <c r="DI181" s="49"/>
      <c r="DJ181" s="49"/>
      <c r="DK181" s="49"/>
      <c r="DL181" s="49"/>
      <c r="DM181" s="49"/>
      <c r="DN181" s="49"/>
      <c r="DO181" s="49"/>
      <c r="DP181" s="49"/>
      <c r="DQ181" s="49"/>
      <c r="DR181" s="49"/>
      <c r="DS181" s="49"/>
      <c r="DT181" s="49"/>
      <c r="DU181" s="49"/>
      <c r="DV181" s="49"/>
      <c r="DW181" s="49"/>
      <c r="DX181" s="49"/>
      <c r="DY181" s="49"/>
      <c r="DZ181" s="49"/>
      <c r="EA181" s="49"/>
      <c r="EB181" s="49"/>
      <c r="EC181" s="49"/>
      <c r="ED181" s="49"/>
      <c r="EE181" s="49"/>
      <c r="EF181" s="49"/>
      <c r="EG181" s="49"/>
      <c r="EH181" s="49"/>
      <c r="EI181" s="49"/>
      <c r="EJ181" s="49"/>
      <c r="EK181" s="49"/>
      <c r="EL181" s="49"/>
      <c r="EM181" s="49"/>
      <c r="EN181" s="49"/>
      <c r="EO181" s="49"/>
      <c r="EP181" s="49"/>
      <c r="EQ181" s="49"/>
      <c r="ER181" s="49"/>
      <c r="ES181" s="49"/>
      <c r="ET181" s="49"/>
      <c r="EU181" s="49"/>
      <c r="EV181" s="49"/>
      <c r="EW181" s="49"/>
      <c r="EX181" s="49"/>
      <c r="EY181" s="49"/>
      <c r="EZ181" s="49"/>
      <c r="FA181" s="49"/>
      <c r="FB181" s="49"/>
      <c r="FC181" s="49"/>
      <c r="FD181" s="49"/>
      <c r="FE181" s="49"/>
      <c r="FF181" s="49"/>
      <c r="FG181" s="49"/>
      <c r="FH181" s="49"/>
      <c r="FI181" s="49"/>
      <c r="FJ181" s="49"/>
      <c r="FK181" s="49"/>
      <c r="FL181" s="49"/>
      <c r="FM181" s="49"/>
      <c r="FN181" s="49"/>
      <c r="FO181" s="49"/>
      <c r="FP181" s="49"/>
      <c r="FQ181" s="49"/>
      <c r="FR181" s="49"/>
      <c r="FS181" s="49"/>
      <c r="FT181" s="49"/>
      <c r="FU181" s="49"/>
      <c r="FV181" s="49"/>
      <c r="FW181" s="49"/>
      <c r="FX181" s="49"/>
      <c r="FY181" s="49"/>
      <c r="FZ181" s="49"/>
      <c r="GA181" s="49"/>
      <c r="GB181" s="49"/>
      <c r="GC181" s="49"/>
      <c r="GD181" s="49"/>
      <c r="GE181" s="49"/>
      <c r="GF181" s="49"/>
      <c r="GG181" s="49"/>
      <c r="GH181" s="49"/>
      <c r="GI181" s="49"/>
      <c r="GJ181" s="49"/>
      <c r="GK181" s="49"/>
      <c r="GL181" s="49"/>
      <c r="GM181" s="49"/>
      <c r="GN181" s="49"/>
      <c r="GO181" s="49"/>
      <c r="GP181" s="49"/>
      <c r="GQ181" s="49"/>
      <c r="GR181" s="49"/>
      <c r="GS181" s="49"/>
      <c r="GT181" s="49"/>
      <c r="GU181" s="49"/>
      <c r="GV181" s="49"/>
      <c r="GW181" s="49"/>
      <c r="GX181" s="49"/>
      <c r="GY181" s="49"/>
      <c r="GZ181" s="49"/>
      <c r="HA181" s="49"/>
      <c r="HB181" s="49"/>
      <c r="HC181" s="49"/>
      <c r="HD181" s="49"/>
      <c r="HE181" s="49"/>
      <c r="HF181" s="49"/>
      <c r="HG181" s="49"/>
      <c r="HH181" s="49"/>
      <c r="HI181" s="49"/>
      <c r="HJ181" s="49"/>
      <c r="HK181" s="49"/>
      <c r="HL181" s="49"/>
      <c r="HM181" s="49"/>
      <c r="HN181" s="49"/>
      <c r="HO181" s="49"/>
      <c r="HP181" s="49"/>
      <c r="HQ181" s="49"/>
      <c r="HR181" s="49"/>
      <c r="HS181" s="49"/>
      <c r="HT181" s="49"/>
      <c r="HU181" s="49"/>
      <c r="HV181" s="49"/>
      <c r="HW181" s="49"/>
      <c r="HX181" s="49"/>
      <c r="HY181" s="49"/>
      <c r="HZ181" s="49"/>
      <c r="IA181" s="49"/>
      <c r="IB181" s="49"/>
      <c r="IC181" s="49"/>
      <c r="ID181" s="49"/>
      <c r="IE181" s="49"/>
      <c r="IF181" s="49"/>
      <c r="IG181" s="49"/>
      <c r="IH181" s="49"/>
      <c r="II181" s="49"/>
      <c r="IJ181" s="49"/>
      <c r="IK181" s="49"/>
      <c r="IL181" s="49"/>
      <c r="IM181" s="49"/>
      <c r="IN181" s="49"/>
    </row>
    <row r="182" spans="1:248" s="8" customFormat="1" ht="18" customHeight="1">
      <c r="A182" s="42">
        <v>181</v>
      </c>
      <c r="B182" s="181" t="s">
        <v>1440</v>
      </c>
      <c r="C182" s="180" t="s">
        <v>1441</v>
      </c>
      <c r="D182" s="43" t="str">
        <f t="shared" si="20"/>
        <v>性能型存储-DELL R740-性能型存储</v>
      </c>
      <c r="E182" s="183" t="s">
        <v>119</v>
      </c>
      <c r="F182" s="186" t="s">
        <v>1442</v>
      </c>
      <c r="G182" s="191">
        <v>2111</v>
      </c>
      <c r="H182" s="183" t="s">
        <v>1443</v>
      </c>
      <c r="I182" s="183" t="s">
        <v>322</v>
      </c>
      <c r="J182" s="183" t="s">
        <v>1293</v>
      </c>
      <c r="K182" s="191">
        <v>2161</v>
      </c>
      <c r="L182" s="183" t="s">
        <v>1444</v>
      </c>
      <c r="M182" s="183" t="s">
        <v>529</v>
      </c>
      <c r="N182" s="183" t="s">
        <v>530</v>
      </c>
      <c r="O182" s="42"/>
      <c r="P182" s="42"/>
      <c r="Q182" s="42" t="s">
        <v>531</v>
      </c>
      <c r="R182" s="42" t="s">
        <v>532</v>
      </c>
      <c r="S182" s="114" t="str">
        <f t="shared" si="16"/>
        <v>21</v>
      </c>
      <c r="T182" s="114" t="str">
        <f t="shared" si="18"/>
        <v>HH列09</v>
      </c>
      <c r="U182" s="114" t="str">
        <f t="shared" si="17"/>
        <v>02</v>
      </c>
      <c r="V182" s="114" t="str">
        <f t="shared" si="19"/>
        <v>101</v>
      </c>
      <c r="W182" s="47"/>
      <c r="X182" s="114" t="s">
        <v>938</v>
      </c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49"/>
      <c r="CC182" s="49"/>
      <c r="CD182" s="49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49"/>
      <c r="DC182" s="49"/>
      <c r="DD182" s="49"/>
      <c r="DE182" s="49"/>
      <c r="DF182" s="49"/>
      <c r="DG182" s="49"/>
      <c r="DH182" s="49"/>
      <c r="DI182" s="49"/>
      <c r="DJ182" s="49"/>
      <c r="DK182" s="49"/>
      <c r="DL182" s="49"/>
      <c r="DM182" s="49"/>
      <c r="DN182" s="49"/>
      <c r="DO182" s="49"/>
      <c r="DP182" s="49"/>
      <c r="DQ182" s="49"/>
      <c r="DR182" s="49"/>
      <c r="DS182" s="49"/>
      <c r="DT182" s="49"/>
      <c r="DU182" s="49"/>
      <c r="DV182" s="49"/>
      <c r="DW182" s="49"/>
      <c r="DX182" s="49"/>
      <c r="DY182" s="49"/>
      <c r="DZ182" s="49"/>
      <c r="EA182" s="49"/>
      <c r="EB182" s="49"/>
      <c r="EC182" s="49"/>
      <c r="ED182" s="49"/>
      <c r="EE182" s="49"/>
      <c r="EF182" s="49"/>
      <c r="EG182" s="49"/>
      <c r="EH182" s="49"/>
      <c r="EI182" s="49"/>
      <c r="EJ182" s="49"/>
      <c r="EK182" s="49"/>
      <c r="EL182" s="49"/>
      <c r="EM182" s="49"/>
      <c r="EN182" s="49"/>
      <c r="EO182" s="49"/>
      <c r="EP182" s="49"/>
      <c r="EQ182" s="49"/>
      <c r="ER182" s="49"/>
      <c r="ES182" s="49"/>
      <c r="ET182" s="49"/>
      <c r="EU182" s="49"/>
      <c r="EV182" s="49"/>
      <c r="EW182" s="49"/>
      <c r="EX182" s="49"/>
      <c r="EY182" s="49"/>
      <c r="EZ182" s="49"/>
      <c r="FA182" s="49"/>
      <c r="FB182" s="49"/>
      <c r="FC182" s="49"/>
      <c r="FD182" s="49"/>
      <c r="FE182" s="49"/>
      <c r="FF182" s="49"/>
      <c r="FG182" s="49"/>
      <c r="FH182" s="49"/>
      <c r="FI182" s="49"/>
      <c r="FJ182" s="49"/>
      <c r="FK182" s="49"/>
      <c r="FL182" s="49"/>
      <c r="FM182" s="49"/>
      <c r="FN182" s="49"/>
      <c r="FO182" s="49"/>
      <c r="FP182" s="49"/>
      <c r="FQ182" s="49"/>
      <c r="FR182" s="49"/>
      <c r="FS182" s="49"/>
      <c r="FT182" s="49"/>
      <c r="FU182" s="49"/>
      <c r="FV182" s="49"/>
      <c r="FW182" s="49"/>
      <c r="FX182" s="49"/>
      <c r="FY182" s="49"/>
      <c r="FZ182" s="49"/>
      <c r="GA182" s="49"/>
      <c r="GB182" s="49"/>
      <c r="GC182" s="49"/>
      <c r="GD182" s="49"/>
      <c r="GE182" s="49"/>
      <c r="GF182" s="49"/>
      <c r="GG182" s="49"/>
      <c r="GH182" s="49"/>
      <c r="GI182" s="49"/>
      <c r="GJ182" s="49"/>
      <c r="GK182" s="49"/>
      <c r="GL182" s="49"/>
      <c r="GM182" s="49"/>
      <c r="GN182" s="49"/>
      <c r="GO182" s="49"/>
      <c r="GP182" s="49"/>
      <c r="GQ182" s="49"/>
      <c r="GR182" s="49"/>
      <c r="GS182" s="49"/>
      <c r="GT182" s="49"/>
      <c r="GU182" s="49"/>
      <c r="GV182" s="49"/>
      <c r="GW182" s="49"/>
      <c r="GX182" s="49"/>
      <c r="GY182" s="49"/>
      <c r="GZ182" s="49"/>
      <c r="HA182" s="49"/>
      <c r="HB182" s="49"/>
      <c r="HC182" s="49"/>
      <c r="HD182" s="49"/>
      <c r="HE182" s="49"/>
      <c r="HF182" s="49"/>
      <c r="HG182" s="49"/>
      <c r="HH182" s="49"/>
      <c r="HI182" s="49"/>
      <c r="HJ182" s="49"/>
      <c r="HK182" s="49"/>
      <c r="HL182" s="49"/>
      <c r="HM182" s="49"/>
      <c r="HN182" s="49"/>
      <c r="HO182" s="49"/>
      <c r="HP182" s="49"/>
      <c r="HQ182" s="49"/>
      <c r="HR182" s="49"/>
      <c r="HS182" s="49"/>
      <c r="HT182" s="49"/>
      <c r="HU182" s="49"/>
      <c r="HV182" s="49"/>
      <c r="HW182" s="49"/>
      <c r="HX182" s="49"/>
      <c r="HY182" s="49"/>
      <c r="HZ182" s="49"/>
      <c r="IA182" s="49"/>
      <c r="IB182" s="49"/>
      <c r="IC182" s="49"/>
      <c r="ID182" s="49"/>
      <c r="IE182" s="49"/>
      <c r="IF182" s="49"/>
      <c r="IG182" s="49"/>
      <c r="IH182" s="49"/>
      <c r="II182" s="49"/>
      <c r="IJ182" s="49"/>
      <c r="IK182" s="49"/>
      <c r="IL182" s="49"/>
      <c r="IM182" s="49"/>
      <c r="IN182" s="49"/>
    </row>
    <row r="183" spans="1:248" s="8" customFormat="1" ht="18" customHeight="1">
      <c r="A183" s="42">
        <v>182</v>
      </c>
      <c r="B183" s="181" t="s">
        <v>1445</v>
      </c>
      <c r="C183" s="180" t="s">
        <v>1446</v>
      </c>
      <c r="D183" s="43" t="str">
        <f t="shared" si="20"/>
        <v>性能型存储-DELL R740-性能型存储</v>
      </c>
      <c r="E183" s="183" t="s">
        <v>119</v>
      </c>
      <c r="F183" s="184" t="s">
        <v>1447</v>
      </c>
      <c r="G183" s="191">
        <v>2111</v>
      </c>
      <c r="H183" s="183" t="s">
        <v>1448</v>
      </c>
      <c r="I183" s="183" t="s">
        <v>322</v>
      </c>
      <c r="J183" s="183" t="s">
        <v>1293</v>
      </c>
      <c r="K183" s="191">
        <v>2161</v>
      </c>
      <c r="L183" s="183" t="s">
        <v>1449</v>
      </c>
      <c r="M183" s="183" t="s">
        <v>529</v>
      </c>
      <c r="N183" s="183" t="s">
        <v>530</v>
      </c>
      <c r="O183" s="42"/>
      <c r="P183" s="42"/>
      <c r="Q183" s="42" t="s">
        <v>531</v>
      </c>
      <c r="R183" s="42" t="s">
        <v>532</v>
      </c>
      <c r="S183" s="114" t="str">
        <f t="shared" si="16"/>
        <v>03</v>
      </c>
      <c r="T183" s="114" t="str">
        <f t="shared" si="18"/>
        <v>HH列08</v>
      </c>
      <c r="U183" s="114" t="str">
        <f t="shared" si="17"/>
        <v>02</v>
      </c>
      <c r="V183" s="114" t="str">
        <f t="shared" si="19"/>
        <v>101</v>
      </c>
      <c r="W183" s="47"/>
      <c r="X183" s="114" t="s">
        <v>938</v>
      </c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/>
      <c r="CD183" s="49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49"/>
      <c r="DC183" s="49"/>
      <c r="DD183" s="49"/>
      <c r="DE183" s="49"/>
      <c r="DF183" s="49"/>
      <c r="DG183" s="49"/>
      <c r="DH183" s="49"/>
      <c r="DI183" s="49"/>
      <c r="DJ183" s="49"/>
      <c r="DK183" s="49"/>
      <c r="DL183" s="49"/>
      <c r="DM183" s="49"/>
      <c r="DN183" s="49"/>
      <c r="DO183" s="49"/>
      <c r="DP183" s="49"/>
      <c r="DQ183" s="49"/>
      <c r="DR183" s="49"/>
      <c r="DS183" s="49"/>
      <c r="DT183" s="49"/>
      <c r="DU183" s="49"/>
      <c r="DV183" s="49"/>
      <c r="DW183" s="49"/>
      <c r="DX183" s="49"/>
      <c r="DY183" s="49"/>
      <c r="DZ183" s="49"/>
      <c r="EA183" s="49"/>
      <c r="EB183" s="49"/>
      <c r="EC183" s="49"/>
      <c r="ED183" s="49"/>
      <c r="EE183" s="49"/>
      <c r="EF183" s="49"/>
      <c r="EG183" s="49"/>
      <c r="EH183" s="49"/>
      <c r="EI183" s="49"/>
      <c r="EJ183" s="49"/>
      <c r="EK183" s="49"/>
      <c r="EL183" s="49"/>
      <c r="EM183" s="49"/>
      <c r="EN183" s="49"/>
      <c r="EO183" s="49"/>
      <c r="EP183" s="49"/>
      <c r="EQ183" s="49"/>
      <c r="ER183" s="49"/>
      <c r="ES183" s="49"/>
      <c r="ET183" s="49"/>
      <c r="EU183" s="49"/>
      <c r="EV183" s="49"/>
      <c r="EW183" s="49"/>
      <c r="EX183" s="49"/>
      <c r="EY183" s="49"/>
      <c r="EZ183" s="49"/>
      <c r="FA183" s="49"/>
      <c r="FB183" s="49"/>
      <c r="FC183" s="49"/>
      <c r="FD183" s="49"/>
      <c r="FE183" s="49"/>
      <c r="FF183" s="49"/>
      <c r="FG183" s="49"/>
      <c r="FH183" s="49"/>
      <c r="FI183" s="49"/>
      <c r="FJ183" s="49"/>
      <c r="FK183" s="49"/>
      <c r="FL183" s="49"/>
      <c r="FM183" s="49"/>
      <c r="FN183" s="49"/>
      <c r="FO183" s="49"/>
      <c r="FP183" s="49"/>
      <c r="FQ183" s="49"/>
      <c r="FR183" s="49"/>
      <c r="FS183" s="49"/>
      <c r="FT183" s="49"/>
      <c r="FU183" s="49"/>
      <c r="FV183" s="49"/>
      <c r="FW183" s="49"/>
      <c r="FX183" s="49"/>
      <c r="FY183" s="49"/>
      <c r="FZ183" s="49"/>
      <c r="GA183" s="49"/>
      <c r="GB183" s="49"/>
      <c r="GC183" s="49"/>
      <c r="GD183" s="49"/>
      <c r="GE183" s="49"/>
      <c r="GF183" s="49"/>
      <c r="GG183" s="49"/>
      <c r="GH183" s="49"/>
      <c r="GI183" s="49"/>
      <c r="GJ183" s="49"/>
      <c r="GK183" s="49"/>
      <c r="GL183" s="49"/>
      <c r="GM183" s="49"/>
      <c r="GN183" s="49"/>
      <c r="GO183" s="49"/>
      <c r="GP183" s="49"/>
      <c r="GQ183" s="49"/>
      <c r="GR183" s="49"/>
      <c r="GS183" s="49"/>
      <c r="GT183" s="49"/>
      <c r="GU183" s="49"/>
      <c r="GV183" s="49"/>
      <c r="GW183" s="49"/>
      <c r="GX183" s="49"/>
      <c r="GY183" s="49"/>
      <c r="GZ183" s="49"/>
      <c r="HA183" s="49"/>
      <c r="HB183" s="49"/>
      <c r="HC183" s="49"/>
      <c r="HD183" s="49"/>
      <c r="HE183" s="49"/>
      <c r="HF183" s="49"/>
      <c r="HG183" s="49"/>
      <c r="HH183" s="49"/>
      <c r="HI183" s="49"/>
      <c r="HJ183" s="49"/>
      <c r="HK183" s="49"/>
      <c r="HL183" s="49"/>
      <c r="HM183" s="49"/>
      <c r="HN183" s="49"/>
      <c r="HO183" s="49"/>
      <c r="HP183" s="49"/>
      <c r="HQ183" s="49"/>
      <c r="HR183" s="49"/>
      <c r="HS183" s="49"/>
      <c r="HT183" s="49"/>
      <c r="HU183" s="49"/>
      <c r="HV183" s="49"/>
      <c r="HW183" s="49"/>
      <c r="HX183" s="49"/>
      <c r="HY183" s="49"/>
      <c r="HZ183" s="49"/>
      <c r="IA183" s="49"/>
      <c r="IB183" s="49"/>
      <c r="IC183" s="49"/>
      <c r="ID183" s="49"/>
      <c r="IE183" s="49"/>
      <c r="IF183" s="49"/>
      <c r="IG183" s="49"/>
      <c r="IH183" s="49"/>
      <c r="II183" s="49"/>
      <c r="IJ183" s="49"/>
      <c r="IK183" s="49"/>
      <c r="IL183" s="49"/>
      <c r="IM183" s="49"/>
      <c r="IN183" s="49"/>
    </row>
    <row r="184" spans="1:248" s="8" customFormat="1" ht="18" customHeight="1">
      <c r="A184" s="42">
        <v>183</v>
      </c>
      <c r="B184" s="181" t="s">
        <v>1450</v>
      </c>
      <c r="C184" s="180" t="s">
        <v>1451</v>
      </c>
      <c r="D184" s="43" t="str">
        <f t="shared" si="20"/>
        <v>性能型存储-DELL R740-性能型存储</v>
      </c>
      <c r="E184" s="183" t="s">
        <v>119</v>
      </c>
      <c r="F184" s="186" t="s">
        <v>1452</v>
      </c>
      <c r="G184" s="191">
        <v>2111</v>
      </c>
      <c r="H184" s="183" t="s">
        <v>1453</v>
      </c>
      <c r="I184" s="183" t="s">
        <v>322</v>
      </c>
      <c r="J184" s="183" t="s">
        <v>1293</v>
      </c>
      <c r="K184" s="191">
        <v>2161</v>
      </c>
      <c r="L184" s="183" t="s">
        <v>1454</v>
      </c>
      <c r="M184" s="183" t="s">
        <v>529</v>
      </c>
      <c r="N184" s="183" t="s">
        <v>530</v>
      </c>
      <c r="O184" s="42"/>
      <c r="P184" s="42"/>
      <c r="Q184" s="42" t="s">
        <v>531</v>
      </c>
      <c r="R184" s="42" t="s">
        <v>532</v>
      </c>
      <c r="S184" s="114" t="str">
        <f t="shared" si="16"/>
        <v>06</v>
      </c>
      <c r="T184" s="114" t="str">
        <f t="shared" si="18"/>
        <v>HH列08</v>
      </c>
      <c r="U184" s="114" t="str">
        <f t="shared" si="17"/>
        <v>02</v>
      </c>
      <c r="V184" s="114" t="str">
        <f t="shared" si="19"/>
        <v>101</v>
      </c>
      <c r="W184" s="47"/>
      <c r="X184" s="114" t="s">
        <v>938</v>
      </c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49"/>
      <c r="CC184" s="49"/>
      <c r="CD184" s="49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49"/>
      <c r="DC184" s="49"/>
      <c r="DD184" s="49"/>
      <c r="DE184" s="49"/>
      <c r="DF184" s="49"/>
      <c r="DG184" s="49"/>
      <c r="DH184" s="49"/>
      <c r="DI184" s="49"/>
      <c r="DJ184" s="49"/>
      <c r="DK184" s="49"/>
      <c r="DL184" s="49"/>
      <c r="DM184" s="49"/>
      <c r="DN184" s="49"/>
      <c r="DO184" s="49"/>
      <c r="DP184" s="49"/>
      <c r="DQ184" s="49"/>
      <c r="DR184" s="49"/>
      <c r="DS184" s="49"/>
      <c r="DT184" s="49"/>
      <c r="DU184" s="49"/>
      <c r="DV184" s="49"/>
      <c r="DW184" s="49"/>
      <c r="DX184" s="49"/>
      <c r="DY184" s="49"/>
      <c r="DZ184" s="49"/>
      <c r="EA184" s="49"/>
      <c r="EB184" s="49"/>
      <c r="EC184" s="49"/>
      <c r="ED184" s="49"/>
      <c r="EE184" s="49"/>
      <c r="EF184" s="49"/>
      <c r="EG184" s="49"/>
      <c r="EH184" s="49"/>
      <c r="EI184" s="49"/>
      <c r="EJ184" s="49"/>
      <c r="EK184" s="49"/>
      <c r="EL184" s="49"/>
      <c r="EM184" s="49"/>
      <c r="EN184" s="49"/>
      <c r="EO184" s="49"/>
      <c r="EP184" s="49"/>
      <c r="EQ184" s="49"/>
      <c r="ER184" s="49"/>
      <c r="ES184" s="49"/>
      <c r="ET184" s="49"/>
      <c r="EU184" s="49"/>
      <c r="EV184" s="49"/>
      <c r="EW184" s="49"/>
      <c r="EX184" s="49"/>
      <c r="EY184" s="49"/>
      <c r="EZ184" s="49"/>
      <c r="FA184" s="49"/>
      <c r="FB184" s="49"/>
      <c r="FC184" s="49"/>
      <c r="FD184" s="49"/>
      <c r="FE184" s="49"/>
      <c r="FF184" s="49"/>
      <c r="FG184" s="49"/>
      <c r="FH184" s="49"/>
      <c r="FI184" s="49"/>
      <c r="FJ184" s="49"/>
      <c r="FK184" s="49"/>
      <c r="FL184" s="49"/>
      <c r="FM184" s="49"/>
      <c r="FN184" s="49"/>
      <c r="FO184" s="49"/>
      <c r="FP184" s="49"/>
      <c r="FQ184" s="49"/>
      <c r="FR184" s="49"/>
      <c r="FS184" s="49"/>
      <c r="FT184" s="49"/>
      <c r="FU184" s="49"/>
      <c r="FV184" s="49"/>
      <c r="FW184" s="49"/>
      <c r="FX184" s="49"/>
      <c r="FY184" s="49"/>
      <c r="FZ184" s="49"/>
      <c r="GA184" s="49"/>
      <c r="GB184" s="49"/>
      <c r="GC184" s="49"/>
      <c r="GD184" s="49"/>
      <c r="GE184" s="49"/>
      <c r="GF184" s="49"/>
      <c r="GG184" s="49"/>
      <c r="GH184" s="49"/>
      <c r="GI184" s="49"/>
      <c r="GJ184" s="49"/>
      <c r="GK184" s="49"/>
      <c r="GL184" s="49"/>
      <c r="GM184" s="49"/>
      <c r="GN184" s="49"/>
      <c r="GO184" s="49"/>
      <c r="GP184" s="49"/>
      <c r="GQ184" s="49"/>
      <c r="GR184" s="49"/>
      <c r="GS184" s="49"/>
      <c r="GT184" s="49"/>
      <c r="GU184" s="49"/>
      <c r="GV184" s="49"/>
      <c r="GW184" s="49"/>
      <c r="GX184" s="49"/>
      <c r="GY184" s="49"/>
      <c r="GZ184" s="49"/>
      <c r="HA184" s="49"/>
      <c r="HB184" s="49"/>
      <c r="HC184" s="49"/>
      <c r="HD184" s="49"/>
      <c r="HE184" s="49"/>
      <c r="HF184" s="49"/>
      <c r="HG184" s="49"/>
      <c r="HH184" s="49"/>
      <c r="HI184" s="49"/>
      <c r="HJ184" s="49"/>
      <c r="HK184" s="49"/>
      <c r="HL184" s="49"/>
      <c r="HM184" s="49"/>
      <c r="HN184" s="49"/>
      <c r="HO184" s="49"/>
      <c r="HP184" s="49"/>
      <c r="HQ184" s="49"/>
      <c r="HR184" s="49"/>
      <c r="HS184" s="49"/>
      <c r="HT184" s="49"/>
      <c r="HU184" s="49"/>
      <c r="HV184" s="49"/>
      <c r="HW184" s="49"/>
      <c r="HX184" s="49"/>
      <c r="HY184" s="49"/>
      <c r="HZ184" s="49"/>
      <c r="IA184" s="49"/>
      <c r="IB184" s="49"/>
      <c r="IC184" s="49"/>
      <c r="ID184" s="49"/>
      <c r="IE184" s="49"/>
      <c r="IF184" s="49"/>
      <c r="IG184" s="49"/>
      <c r="IH184" s="49"/>
      <c r="II184" s="49"/>
      <c r="IJ184" s="49"/>
      <c r="IK184" s="49"/>
      <c r="IL184" s="49"/>
      <c r="IM184" s="49"/>
      <c r="IN184" s="49"/>
    </row>
    <row r="185" spans="1:248" s="8" customFormat="1" ht="18" customHeight="1">
      <c r="A185" s="42">
        <v>184</v>
      </c>
      <c r="B185" s="181" t="s">
        <v>1455</v>
      </c>
      <c r="C185" s="180" t="s">
        <v>1456</v>
      </c>
      <c r="D185" s="43" t="str">
        <f t="shared" si="20"/>
        <v>性能型存储-DELL R740-性能型存储</v>
      </c>
      <c r="E185" s="183" t="s">
        <v>119</v>
      </c>
      <c r="F185" s="186" t="s">
        <v>1457</v>
      </c>
      <c r="G185" s="191">
        <v>2111</v>
      </c>
      <c r="H185" s="183" t="s">
        <v>1458</v>
      </c>
      <c r="I185" s="183" t="s">
        <v>322</v>
      </c>
      <c r="J185" s="183" t="s">
        <v>1293</v>
      </c>
      <c r="K185" s="191">
        <v>2161</v>
      </c>
      <c r="L185" s="183" t="s">
        <v>1459</v>
      </c>
      <c r="M185" s="183" t="s">
        <v>529</v>
      </c>
      <c r="N185" s="183" t="s">
        <v>530</v>
      </c>
      <c r="O185" s="42"/>
      <c r="P185" s="42"/>
      <c r="Q185" s="42" t="s">
        <v>531</v>
      </c>
      <c r="R185" s="42" t="s">
        <v>532</v>
      </c>
      <c r="S185" s="114" t="str">
        <f t="shared" si="16"/>
        <v>09</v>
      </c>
      <c r="T185" s="114" t="str">
        <f t="shared" si="18"/>
        <v>HH列08</v>
      </c>
      <c r="U185" s="114" t="str">
        <f t="shared" si="17"/>
        <v>02</v>
      </c>
      <c r="V185" s="114" t="str">
        <f t="shared" si="19"/>
        <v>101</v>
      </c>
      <c r="W185" s="47"/>
      <c r="X185" s="114" t="s">
        <v>938</v>
      </c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49"/>
      <c r="CC185" s="49"/>
      <c r="CD185" s="49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49"/>
      <c r="DC185" s="49"/>
      <c r="DD185" s="49"/>
      <c r="DE185" s="49"/>
      <c r="DF185" s="49"/>
      <c r="DG185" s="49"/>
      <c r="DH185" s="49"/>
      <c r="DI185" s="49"/>
      <c r="DJ185" s="49"/>
      <c r="DK185" s="49"/>
      <c r="DL185" s="49"/>
      <c r="DM185" s="49"/>
      <c r="DN185" s="49"/>
      <c r="DO185" s="49"/>
      <c r="DP185" s="49"/>
      <c r="DQ185" s="49"/>
      <c r="DR185" s="49"/>
      <c r="DS185" s="49"/>
      <c r="DT185" s="49"/>
      <c r="DU185" s="49"/>
      <c r="DV185" s="49"/>
      <c r="DW185" s="49"/>
      <c r="DX185" s="49"/>
      <c r="DY185" s="49"/>
      <c r="DZ185" s="49"/>
      <c r="EA185" s="49"/>
      <c r="EB185" s="49"/>
      <c r="EC185" s="49"/>
      <c r="ED185" s="49"/>
      <c r="EE185" s="49"/>
      <c r="EF185" s="49"/>
      <c r="EG185" s="49"/>
      <c r="EH185" s="49"/>
      <c r="EI185" s="49"/>
      <c r="EJ185" s="49"/>
      <c r="EK185" s="49"/>
      <c r="EL185" s="49"/>
      <c r="EM185" s="49"/>
      <c r="EN185" s="49"/>
      <c r="EO185" s="49"/>
      <c r="EP185" s="49"/>
      <c r="EQ185" s="49"/>
      <c r="ER185" s="49"/>
      <c r="ES185" s="49"/>
      <c r="ET185" s="49"/>
      <c r="EU185" s="49"/>
      <c r="EV185" s="49"/>
      <c r="EW185" s="49"/>
      <c r="EX185" s="49"/>
      <c r="EY185" s="49"/>
      <c r="EZ185" s="49"/>
      <c r="FA185" s="49"/>
      <c r="FB185" s="49"/>
      <c r="FC185" s="49"/>
      <c r="FD185" s="49"/>
      <c r="FE185" s="49"/>
      <c r="FF185" s="49"/>
      <c r="FG185" s="49"/>
      <c r="FH185" s="49"/>
      <c r="FI185" s="49"/>
      <c r="FJ185" s="49"/>
      <c r="FK185" s="49"/>
      <c r="FL185" s="49"/>
      <c r="FM185" s="49"/>
      <c r="FN185" s="49"/>
      <c r="FO185" s="49"/>
      <c r="FP185" s="49"/>
      <c r="FQ185" s="49"/>
      <c r="FR185" s="49"/>
      <c r="FS185" s="49"/>
      <c r="FT185" s="49"/>
      <c r="FU185" s="49"/>
      <c r="FV185" s="49"/>
      <c r="FW185" s="49"/>
      <c r="FX185" s="49"/>
      <c r="FY185" s="49"/>
      <c r="FZ185" s="49"/>
      <c r="GA185" s="49"/>
      <c r="GB185" s="49"/>
      <c r="GC185" s="49"/>
      <c r="GD185" s="49"/>
      <c r="GE185" s="49"/>
      <c r="GF185" s="49"/>
      <c r="GG185" s="49"/>
      <c r="GH185" s="49"/>
      <c r="GI185" s="49"/>
      <c r="GJ185" s="49"/>
      <c r="GK185" s="49"/>
      <c r="GL185" s="49"/>
      <c r="GM185" s="49"/>
      <c r="GN185" s="49"/>
      <c r="GO185" s="49"/>
      <c r="GP185" s="49"/>
      <c r="GQ185" s="49"/>
      <c r="GR185" s="49"/>
      <c r="GS185" s="49"/>
      <c r="GT185" s="49"/>
      <c r="GU185" s="49"/>
      <c r="GV185" s="49"/>
      <c r="GW185" s="49"/>
      <c r="GX185" s="49"/>
      <c r="GY185" s="49"/>
      <c r="GZ185" s="49"/>
      <c r="HA185" s="49"/>
      <c r="HB185" s="49"/>
      <c r="HC185" s="49"/>
      <c r="HD185" s="49"/>
      <c r="HE185" s="49"/>
      <c r="HF185" s="49"/>
      <c r="HG185" s="49"/>
      <c r="HH185" s="49"/>
      <c r="HI185" s="49"/>
      <c r="HJ185" s="49"/>
      <c r="HK185" s="49"/>
      <c r="HL185" s="49"/>
      <c r="HM185" s="49"/>
      <c r="HN185" s="49"/>
      <c r="HO185" s="49"/>
      <c r="HP185" s="49"/>
      <c r="HQ185" s="49"/>
      <c r="HR185" s="49"/>
      <c r="HS185" s="49"/>
      <c r="HT185" s="49"/>
      <c r="HU185" s="49"/>
      <c r="HV185" s="49"/>
      <c r="HW185" s="49"/>
      <c r="HX185" s="49"/>
      <c r="HY185" s="49"/>
      <c r="HZ185" s="49"/>
      <c r="IA185" s="49"/>
      <c r="IB185" s="49"/>
      <c r="IC185" s="49"/>
      <c r="ID185" s="49"/>
      <c r="IE185" s="49"/>
      <c r="IF185" s="49"/>
      <c r="IG185" s="49"/>
      <c r="IH185" s="49"/>
      <c r="II185" s="49"/>
      <c r="IJ185" s="49"/>
      <c r="IK185" s="49"/>
      <c r="IL185" s="49"/>
      <c r="IM185" s="49"/>
      <c r="IN185" s="49"/>
    </row>
    <row r="186" spans="1:248" s="8" customFormat="1" ht="18" customHeight="1">
      <c r="A186" s="42">
        <v>185</v>
      </c>
      <c r="B186" s="181" t="s">
        <v>1460</v>
      </c>
      <c r="C186" s="180" t="s">
        <v>1461</v>
      </c>
      <c r="D186" s="43" t="str">
        <f t="shared" si="20"/>
        <v>性能型存储-DELL R740-性能型存储</v>
      </c>
      <c r="E186" s="183" t="s">
        <v>119</v>
      </c>
      <c r="F186" s="186" t="s">
        <v>1462</v>
      </c>
      <c r="G186" s="191">
        <v>2111</v>
      </c>
      <c r="H186" s="183" t="s">
        <v>1463</v>
      </c>
      <c r="I186" s="183" t="s">
        <v>322</v>
      </c>
      <c r="J186" s="183" t="s">
        <v>1293</v>
      </c>
      <c r="K186" s="191">
        <v>2161</v>
      </c>
      <c r="L186" s="183" t="s">
        <v>1464</v>
      </c>
      <c r="M186" s="183" t="s">
        <v>529</v>
      </c>
      <c r="N186" s="183" t="s">
        <v>530</v>
      </c>
      <c r="O186" s="42"/>
      <c r="P186" s="42"/>
      <c r="Q186" s="42" t="s">
        <v>531</v>
      </c>
      <c r="R186" s="42" t="s">
        <v>532</v>
      </c>
      <c r="S186" s="114" t="str">
        <f t="shared" si="16"/>
        <v>12</v>
      </c>
      <c r="T186" s="114" t="str">
        <f t="shared" si="18"/>
        <v>HH列08</v>
      </c>
      <c r="U186" s="114" t="str">
        <f t="shared" si="17"/>
        <v>02</v>
      </c>
      <c r="V186" s="114" t="str">
        <f t="shared" si="19"/>
        <v>101</v>
      </c>
      <c r="W186" s="47"/>
      <c r="X186" s="114" t="s">
        <v>938</v>
      </c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49"/>
      <c r="CC186" s="49"/>
      <c r="CD186" s="49"/>
      <c r="CE186" s="49"/>
      <c r="CF186" s="49"/>
      <c r="CG186" s="49"/>
      <c r="CH186" s="49"/>
      <c r="CI186" s="49"/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49"/>
      <c r="DC186" s="49"/>
      <c r="DD186" s="49"/>
      <c r="DE186" s="49"/>
      <c r="DF186" s="49"/>
      <c r="DG186" s="49"/>
      <c r="DH186" s="49"/>
      <c r="DI186" s="49"/>
      <c r="DJ186" s="49"/>
      <c r="DK186" s="49"/>
      <c r="DL186" s="49"/>
      <c r="DM186" s="49"/>
      <c r="DN186" s="49"/>
      <c r="DO186" s="49"/>
      <c r="DP186" s="49"/>
      <c r="DQ186" s="49"/>
      <c r="DR186" s="49"/>
      <c r="DS186" s="49"/>
      <c r="DT186" s="49"/>
      <c r="DU186" s="49"/>
      <c r="DV186" s="49"/>
      <c r="DW186" s="49"/>
      <c r="DX186" s="49"/>
      <c r="DY186" s="49"/>
      <c r="DZ186" s="49"/>
      <c r="EA186" s="49"/>
      <c r="EB186" s="49"/>
      <c r="EC186" s="49"/>
      <c r="ED186" s="49"/>
      <c r="EE186" s="49"/>
      <c r="EF186" s="49"/>
      <c r="EG186" s="49"/>
      <c r="EH186" s="49"/>
      <c r="EI186" s="49"/>
      <c r="EJ186" s="49"/>
      <c r="EK186" s="49"/>
      <c r="EL186" s="49"/>
      <c r="EM186" s="49"/>
      <c r="EN186" s="49"/>
      <c r="EO186" s="49"/>
      <c r="EP186" s="49"/>
      <c r="EQ186" s="49"/>
      <c r="ER186" s="49"/>
      <c r="ES186" s="49"/>
      <c r="ET186" s="49"/>
      <c r="EU186" s="49"/>
      <c r="EV186" s="49"/>
      <c r="EW186" s="49"/>
      <c r="EX186" s="49"/>
      <c r="EY186" s="49"/>
      <c r="EZ186" s="49"/>
      <c r="FA186" s="49"/>
      <c r="FB186" s="49"/>
      <c r="FC186" s="49"/>
      <c r="FD186" s="49"/>
      <c r="FE186" s="49"/>
      <c r="FF186" s="49"/>
      <c r="FG186" s="49"/>
      <c r="FH186" s="49"/>
      <c r="FI186" s="49"/>
      <c r="FJ186" s="49"/>
      <c r="FK186" s="49"/>
      <c r="FL186" s="49"/>
      <c r="FM186" s="49"/>
      <c r="FN186" s="49"/>
      <c r="FO186" s="49"/>
      <c r="FP186" s="49"/>
      <c r="FQ186" s="49"/>
      <c r="FR186" s="49"/>
      <c r="FS186" s="49"/>
      <c r="FT186" s="49"/>
      <c r="FU186" s="49"/>
      <c r="FV186" s="49"/>
      <c r="FW186" s="49"/>
      <c r="FX186" s="49"/>
      <c r="FY186" s="49"/>
      <c r="FZ186" s="49"/>
      <c r="GA186" s="49"/>
      <c r="GB186" s="49"/>
      <c r="GC186" s="49"/>
      <c r="GD186" s="49"/>
      <c r="GE186" s="49"/>
      <c r="GF186" s="49"/>
      <c r="GG186" s="49"/>
      <c r="GH186" s="49"/>
      <c r="GI186" s="49"/>
      <c r="GJ186" s="49"/>
      <c r="GK186" s="49"/>
      <c r="GL186" s="49"/>
      <c r="GM186" s="49"/>
      <c r="GN186" s="49"/>
      <c r="GO186" s="49"/>
      <c r="GP186" s="49"/>
      <c r="GQ186" s="49"/>
      <c r="GR186" s="49"/>
      <c r="GS186" s="49"/>
      <c r="GT186" s="49"/>
      <c r="GU186" s="49"/>
      <c r="GV186" s="49"/>
      <c r="GW186" s="49"/>
      <c r="GX186" s="49"/>
      <c r="GY186" s="49"/>
      <c r="GZ186" s="49"/>
      <c r="HA186" s="49"/>
      <c r="HB186" s="49"/>
      <c r="HC186" s="49"/>
      <c r="HD186" s="49"/>
      <c r="HE186" s="49"/>
      <c r="HF186" s="49"/>
      <c r="HG186" s="49"/>
      <c r="HH186" s="49"/>
      <c r="HI186" s="49"/>
      <c r="HJ186" s="49"/>
      <c r="HK186" s="49"/>
      <c r="HL186" s="49"/>
      <c r="HM186" s="49"/>
      <c r="HN186" s="49"/>
      <c r="HO186" s="49"/>
      <c r="HP186" s="49"/>
      <c r="HQ186" s="49"/>
      <c r="HR186" s="49"/>
      <c r="HS186" s="49"/>
      <c r="HT186" s="49"/>
      <c r="HU186" s="49"/>
      <c r="HV186" s="49"/>
      <c r="HW186" s="49"/>
      <c r="HX186" s="49"/>
      <c r="HY186" s="49"/>
      <c r="HZ186" s="49"/>
      <c r="IA186" s="49"/>
      <c r="IB186" s="49"/>
      <c r="IC186" s="49"/>
      <c r="ID186" s="49"/>
      <c r="IE186" s="49"/>
      <c r="IF186" s="49"/>
      <c r="IG186" s="49"/>
      <c r="IH186" s="49"/>
      <c r="II186" s="49"/>
      <c r="IJ186" s="49"/>
      <c r="IK186" s="49"/>
      <c r="IL186" s="49"/>
      <c r="IM186" s="49"/>
      <c r="IN186" s="49"/>
    </row>
    <row r="187" spans="1:248" s="8" customFormat="1" ht="18" customHeight="1">
      <c r="A187" s="42">
        <v>186</v>
      </c>
      <c r="B187" s="181" t="s">
        <v>1465</v>
      </c>
      <c r="C187" s="180" t="s">
        <v>1466</v>
      </c>
      <c r="D187" s="43" t="str">
        <f t="shared" si="20"/>
        <v>性能型存储-DELL R740-性能型存储</v>
      </c>
      <c r="E187" s="183" t="s">
        <v>119</v>
      </c>
      <c r="F187" s="186" t="s">
        <v>1467</v>
      </c>
      <c r="G187" s="191">
        <v>2111</v>
      </c>
      <c r="H187" s="183" t="s">
        <v>1468</v>
      </c>
      <c r="I187" s="183" t="s">
        <v>322</v>
      </c>
      <c r="J187" s="183" t="s">
        <v>1293</v>
      </c>
      <c r="K187" s="191">
        <v>2161</v>
      </c>
      <c r="L187" s="183" t="s">
        <v>1469</v>
      </c>
      <c r="M187" s="183" t="s">
        <v>529</v>
      </c>
      <c r="N187" s="183" t="s">
        <v>530</v>
      </c>
      <c r="O187" s="42"/>
      <c r="P187" s="42"/>
      <c r="Q187" s="42" t="s">
        <v>531</v>
      </c>
      <c r="R187" s="42" t="s">
        <v>532</v>
      </c>
      <c r="S187" s="114" t="str">
        <f t="shared" si="16"/>
        <v>15</v>
      </c>
      <c r="T187" s="114" t="str">
        <f t="shared" si="18"/>
        <v>HH列08</v>
      </c>
      <c r="U187" s="114" t="str">
        <f t="shared" si="17"/>
        <v>02</v>
      </c>
      <c r="V187" s="114" t="str">
        <f t="shared" si="19"/>
        <v>101</v>
      </c>
      <c r="W187" s="47"/>
      <c r="X187" s="114" t="s">
        <v>938</v>
      </c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49"/>
      <c r="CC187" s="49"/>
      <c r="CD187" s="49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49"/>
      <c r="DC187" s="49"/>
      <c r="DD187" s="49"/>
      <c r="DE187" s="49"/>
      <c r="DF187" s="49"/>
      <c r="DG187" s="49"/>
      <c r="DH187" s="49"/>
      <c r="DI187" s="49"/>
      <c r="DJ187" s="49"/>
      <c r="DK187" s="49"/>
      <c r="DL187" s="49"/>
      <c r="DM187" s="49"/>
      <c r="DN187" s="49"/>
      <c r="DO187" s="49"/>
      <c r="DP187" s="49"/>
      <c r="DQ187" s="49"/>
      <c r="DR187" s="49"/>
      <c r="DS187" s="49"/>
      <c r="DT187" s="49"/>
      <c r="DU187" s="49"/>
      <c r="DV187" s="49"/>
      <c r="DW187" s="49"/>
      <c r="DX187" s="49"/>
      <c r="DY187" s="49"/>
      <c r="DZ187" s="49"/>
      <c r="EA187" s="49"/>
      <c r="EB187" s="49"/>
      <c r="EC187" s="49"/>
      <c r="ED187" s="49"/>
      <c r="EE187" s="49"/>
      <c r="EF187" s="49"/>
      <c r="EG187" s="49"/>
      <c r="EH187" s="49"/>
      <c r="EI187" s="49"/>
      <c r="EJ187" s="49"/>
      <c r="EK187" s="49"/>
      <c r="EL187" s="49"/>
      <c r="EM187" s="49"/>
      <c r="EN187" s="49"/>
      <c r="EO187" s="49"/>
      <c r="EP187" s="49"/>
      <c r="EQ187" s="49"/>
      <c r="ER187" s="49"/>
      <c r="ES187" s="49"/>
      <c r="ET187" s="49"/>
      <c r="EU187" s="49"/>
      <c r="EV187" s="49"/>
      <c r="EW187" s="49"/>
      <c r="EX187" s="49"/>
      <c r="EY187" s="49"/>
      <c r="EZ187" s="49"/>
      <c r="FA187" s="49"/>
      <c r="FB187" s="49"/>
      <c r="FC187" s="49"/>
      <c r="FD187" s="49"/>
      <c r="FE187" s="49"/>
      <c r="FF187" s="49"/>
      <c r="FG187" s="49"/>
      <c r="FH187" s="49"/>
      <c r="FI187" s="49"/>
      <c r="FJ187" s="49"/>
      <c r="FK187" s="49"/>
      <c r="FL187" s="49"/>
      <c r="FM187" s="49"/>
      <c r="FN187" s="49"/>
      <c r="FO187" s="49"/>
      <c r="FP187" s="49"/>
      <c r="FQ187" s="49"/>
      <c r="FR187" s="49"/>
      <c r="FS187" s="49"/>
      <c r="FT187" s="49"/>
      <c r="FU187" s="49"/>
      <c r="FV187" s="49"/>
      <c r="FW187" s="49"/>
      <c r="FX187" s="49"/>
      <c r="FY187" s="49"/>
      <c r="FZ187" s="49"/>
      <c r="GA187" s="49"/>
      <c r="GB187" s="49"/>
      <c r="GC187" s="49"/>
      <c r="GD187" s="49"/>
      <c r="GE187" s="49"/>
      <c r="GF187" s="49"/>
      <c r="GG187" s="49"/>
      <c r="GH187" s="49"/>
      <c r="GI187" s="49"/>
      <c r="GJ187" s="49"/>
      <c r="GK187" s="49"/>
      <c r="GL187" s="49"/>
      <c r="GM187" s="49"/>
      <c r="GN187" s="49"/>
      <c r="GO187" s="49"/>
      <c r="GP187" s="49"/>
      <c r="GQ187" s="49"/>
      <c r="GR187" s="49"/>
      <c r="GS187" s="49"/>
      <c r="GT187" s="49"/>
      <c r="GU187" s="49"/>
      <c r="GV187" s="49"/>
      <c r="GW187" s="49"/>
      <c r="GX187" s="49"/>
      <c r="GY187" s="49"/>
      <c r="GZ187" s="49"/>
      <c r="HA187" s="49"/>
      <c r="HB187" s="49"/>
      <c r="HC187" s="49"/>
      <c r="HD187" s="49"/>
      <c r="HE187" s="49"/>
      <c r="HF187" s="49"/>
      <c r="HG187" s="49"/>
      <c r="HH187" s="49"/>
      <c r="HI187" s="49"/>
      <c r="HJ187" s="49"/>
      <c r="HK187" s="49"/>
      <c r="HL187" s="49"/>
      <c r="HM187" s="49"/>
      <c r="HN187" s="49"/>
      <c r="HO187" s="49"/>
      <c r="HP187" s="49"/>
      <c r="HQ187" s="49"/>
      <c r="HR187" s="49"/>
      <c r="HS187" s="49"/>
      <c r="HT187" s="49"/>
      <c r="HU187" s="49"/>
      <c r="HV187" s="49"/>
      <c r="HW187" s="49"/>
      <c r="HX187" s="49"/>
      <c r="HY187" s="49"/>
      <c r="HZ187" s="49"/>
      <c r="IA187" s="49"/>
      <c r="IB187" s="49"/>
      <c r="IC187" s="49"/>
      <c r="ID187" s="49"/>
      <c r="IE187" s="49"/>
      <c r="IF187" s="49"/>
      <c r="IG187" s="49"/>
      <c r="IH187" s="49"/>
      <c r="II187" s="49"/>
      <c r="IJ187" s="49"/>
      <c r="IK187" s="49"/>
      <c r="IL187" s="49"/>
      <c r="IM187" s="49"/>
      <c r="IN187" s="49"/>
    </row>
    <row r="188" spans="1:248" s="8" customFormat="1" ht="18" customHeight="1">
      <c r="A188" s="42">
        <v>187</v>
      </c>
      <c r="B188" s="181" t="s">
        <v>1470</v>
      </c>
      <c r="C188" s="180" t="s">
        <v>1471</v>
      </c>
      <c r="D188" s="43" t="str">
        <f t="shared" si="20"/>
        <v>高性能型存储-FitServer R2200 V5-宿主机及AI</v>
      </c>
      <c r="E188" s="183" t="s">
        <v>987</v>
      </c>
      <c r="F188" s="184" t="s">
        <v>1472</v>
      </c>
      <c r="G188" s="191">
        <v>2111</v>
      </c>
      <c r="H188" s="183" t="s">
        <v>1473</v>
      </c>
      <c r="I188" s="183" t="s">
        <v>322</v>
      </c>
      <c r="J188" s="183" t="s">
        <v>1293</v>
      </c>
      <c r="K188" s="191">
        <v>2161</v>
      </c>
      <c r="L188" s="183" t="s">
        <v>1474</v>
      </c>
      <c r="M188" s="183" t="s">
        <v>529</v>
      </c>
      <c r="N188" s="183" t="s">
        <v>530</v>
      </c>
      <c r="O188" s="42"/>
      <c r="P188" s="42"/>
      <c r="Q188" s="42" t="s">
        <v>531</v>
      </c>
      <c r="R188" s="42" t="s">
        <v>532</v>
      </c>
      <c r="S188" s="114" t="str">
        <f t="shared" si="16"/>
        <v>24</v>
      </c>
      <c r="T188" s="114" t="str">
        <f t="shared" si="18"/>
        <v>HH列08</v>
      </c>
      <c r="U188" s="114" t="str">
        <f t="shared" si="17"/>
        <v>02</v>
      </c>
      <c r="V188" s="114" t="str">
        <f t="shared" si="19"/>
        <v>101</v>
      </c>
      <c r="W188" s="47"/>
      <c r="X188" s="89" t="s">
        <v>124</v>
      </c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49"/>
      <c r="CC188" s="49"/>
      <c r="CD188" s="49"/>
      <c r="CE188" s="49"/>
      <c r="CF188" s="49"/>
      <c r="CG188" s="49"/>
      <c r="CH188" s="49"/>
      <c r="CI188" s="49"/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49"/>
      <c r="DC188" s="49"/>
      <c r="DD188" s="49"/>
      <c r="DE188" s="49"/>
      <c r="DF188" s="49"/>
      <c r="DG188" s="49"/>
      <c r="DH188" s="49"/>
      <c r="DI188" s="49"/>
      <c r="DJ188" s="49"/>
      <c r="DK188" s="49"/>
      <c r="DL188" s="49"/>
      <c r="DM188" s="49"/>
      <c r="DN188" s="49"/>
      <c r="DO188" s="49"/>
      <c r="DP188" s="49"/>
      <c r="DQ188" s="49"/>
      <c r="DR188" s="49"/>
      <c r="DS188" s="49"/>
      <c r="DT188" s="49"/>
      <c r="DU188" s="49"/>
      <c r="DV188" s="49"/>
      <c r="DW188" s="49"/>
      <c r="DX188" s="49"/>
      <c r="DY188" s="49"/>
      <c r="DZ188" s="49"/>
      <c r="EA188" s="49"/>
      <c r="EB188" s="49"/>
      <c r="EC188" s="49"/>
      <c r="ED188" s="49"/>
      <c r="EE188" s="49"/>
      <c r="EF188" s="49"/>
      <c r="EG188" s="49"/>
      <c r="EH188" s="49"/>
      <c r="EI188" s="49"/>
      <c r="EJ188" s="49"/>
      <c r="EK188" s="49"/>
      <c r="EL188" s="49"/>
      <c r="EM188" s="49"/>
      <c r="EN188" s="49"/>
      <c r="EO188" s="49"/>
      <c r="EP188" s="49"/>
      <c r="EQ188" s="49"/>
      <c r="ER188" s="49"/>
      <c r="ES188" s="49"/>
      <c r="ET188" s="49"/>
      <c r="EU188" s="49"/>
      <c r="EV188" s="49"/>
      <c r="EW188" s="49"/>
      <c r="EX188" s="49"/>
      <c r="EY188" s="49"/>
      <c r="EZ188" s="49"/>
      <c r="FA188" s="49"/>
      <c r="FB188" s="49"/>
      <c r="FC188" s="49"/>
      <c r="FD188" s="49"/>
      <c r="FE188" s="49"/>
      <c r="FF188" s="49"/>
      <c r="FG188" s="49"/>
      <c r="FH188" s="49"/>
      <c r="FI188" s="49"/>
      <c r="FJ188" s="49"/>
      <c r="FK188" s="49"/>
      <c r="FL188" s="49"/>
      <c r="FM188" s="49"/>
      <c r="FN188" s="49"/>
      <c r="FO188" s="49"/>
      <c r="FP188" s="49"/>
      <c r="FQ188" s="49"/>
      <c r="FR188" s="49"/>
      <c r="FS188" s="49"/>
      <c r="FT188" s="49"/>
      <c r="FU188" s="49"/>
      <c r="FV188" s="49"/>
      <c r="FW188" s="49"/>
      <c r="FX188" s="49"/>
      <c r="FY188" s="49"/>
      <c r="FZ188" s="49"/>
      <c r="GA188" s="49"/>
      <c r="GB188" s="49"/>
      <c r="GC188" s="49"/>
      <c r="GD188" s="49"/>
      <c r="GE188" s="49"/>
      <c r="GF188" s="49"/>
      <c r="GG188" s="49"/>
      <c r="GH188" s="49"/>
      <c r="GI188" s="49"/>
      <c r="GJ188" s="49"/>
      <c r="GK188" s="49"/>
      <c r="GL188" s="49"/>
      <c r="GM188" s="49"/>
      <c r="GN188" s="49"/>
      <c r="GO188" s="49"/>
      <c r="GP188" s="49"/>
      <c r="GQ188" s="49"/>
      <c r="GR188" s="49"/>
      <c r="GS188" s="49"/>
      <c r="GT188" s="49"/>
      <c r="GU188" s="49"/>
      <c r="GV188" s="49"/>
      <c r="GW188" s="49"/>
      <c r="GX188" s="49"/>
      <c r="GY188" s="49"/>
      <c r="GZ188" s="49"/>
      <c r="HA188" s="49"/>
      <c r="HB188" s="49"/>
      <c r="HC188" s="49"/>
      <c r="HD188" s="49"/>
      <c r="HE188" s="49"/>
      <c r="HF188" s="49"/>
      <c r="HG188" s="49"/>
      <c r="HH188" s="49"/>
      <c r="HI188" s="49"/>
      <c r="HJ188" s="49"/>
      <c r="HK188" s="49"/>
      <c r="HL188" s="49"/>
      <c r="HM188" s="49"/>
      <c r="HN188" s="49"/>
      <c r="HO188" s="49"/>
      <c r="HP188" s="49"/>
      <c r="HQ188" s="49"/>
      <c r="HR188" s="49"/>
      <c r="HS188" s="49"/>
      <c r="HT188" s="49"/>
      <c r="HU188" s="49"/>
      <c r="HV188" s="49"/>
      <c r="HW188" s="49"/>
      <c r="HX188" s="49"/>
      <c r="HY188" s="49"/>
      <c r="HZ188" s="49"/>
      <c r="IA188" s="49"/>
      <c r="IB188" s="49"/>
      <c r="IC188" s="49"/>
      <c r="ID188" s="49"/>
      <c r="IE188" s="49"/>
      <c r="IF188" s="49"/>
      <c r="IG188" s="49"/>
      <c r="IH188" s="49"/>
      <c r="II188" s="49"/>
      <c r="IJ188" s="49"/>
      <c r="IK188" s="49"/>
      <c r="IL188" s="49"/>
      <c r="IM188" s="49"/>
      <c r="IN188" s="49"/>
    </row>
    <row r="189" spans="1:248" s="8" customFormat="1" ht="18" customHeight="1">
      <c r="A189" s="42">
        <v>188</v>
      </c>
      <c r="B189" s="181" t="s">
        <v>1475</v>
      </c>
      <c r="C189" s="180" t="s">
        <v>1476</v>
      </c>
      <c r="D189" s="43" t="str">
        <f t="shared" si="20"/>
        <v>高性能型存储-FitServer R2200 V5-宿主机及AI</v>
      </c>
      <c r="E189" s="183" t="s">
        <v>987</v>
      </c>
      <c r="F189" s="184" t="s">
        <v>1477</v>
      </c>
      <c r="G189" s="191">
        <v>2111</v>
      </c>
      <c r="H189" s="183" t="s">
        <v>1478</v>
      </c>
      <c r="I189" s="183" t="s">
        <v>322</v>
      </c>
      <c r="J189" s="183" t="s">
        <v>1293</v>
      </c>
      <c r="K189" s="191">
        <v>2161</v>
      </c>
      <c r="L189" s="183" t="s">
        <v>1479</v>
      </c>
      <c r="M189" s="183" t="s">
        <v>529</v>
      </c>
      <c r="N189" s="183" t="s">
        <v>530</v>
      </c>
      <c r="O189" s="42"/>
      <c r="P189" s="42"/>
      <c r="Q189" s="42" t="s">
        <v>531</v>
      </c>
      <c r="R189" s="42" t="s">
        <v>532</v>
      </c>
      <c r="S189" s="114" t="str">
        <f t="shared" si="16"/>
        <v>27</v>
      </c>
      <c r="T189" s="114" t="str">
        <f t="shared" si="18"/>
        <v>HH列08</v>
      </c>
      <c r="U189" s="114" t="str">
        <f t="shared" si="17"/>
        <v>02</v>
      </c>
      <c r="V189" s="114" t="str">
        <f t="shared" si="19"/>
        <v>101</v>
      </c>
      <c r="W189" s="47"/>
      <c r="X189" s="89" t="s">
        <v>124</v>
      </c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  <c r="CD189" s="49"/>
      <c r="CE189" s="49"/>
      <c r="CF189" s="49"/>
      <c r="CG189" s="49"/>
      <c r="CH189" s="49"/>
      <c r="CI189" s="49"/>
      <c r="CJ189" s="49"/>
      <c r="CK189" s="49"/>
      <c r="CL189" s="49"/>
      <c r="CM189" s="49"/>
      <c r="CN189" s="49"/>
      <c r="CO189" s="49"/>
      <c r="CP189" s="49"/>
      <c r="CQ189" s="49"/>
      <c r="CR189" s="49"/>
      <c r="CS189" s="49"/>
      <c r="CT189" s="49"/>
      <c r="CU189" s="49"/>
      <c r="CV189" s="49"/>
      <c r="CW189" s="49"/>
      <c r="CX189" s="49"/>
      <c r="CY189" s="49"/>
      <c r="CZ189" s="49"/>
      <c r="DA189" s="49"/>
      <c r="DB189" s="49"/>
      <c r="DC189" s="49"/>
      <c r="DD189" s="49"/>
      <c r="DE189" s="49"/>
      <c r="DF189" s="49"/>
      <c r="DG189" s="49"/>
      <c r="DH189" s="49"/>
      <c r="DI189" s="49"/>
      <c r="DJ189" s="49"/>
      <c r="DK189" s="49"/>
      <c r="DL189" s="49"/>
      <c r="DM189" s="49"/>
      <c r="DN189" s="49"/>
      <c r="DO189" s="49"/>
      <c r="DP189" s="49"/>
      <c r="DQ189" s="49"/>
      <c r="DR189" s="49"/>
      <c r="DS189" s="49"/>
      <c r="DT189" s="49"/>
      <c r="DU189" s="49"/>
      <c r="DV189" s="49"/>
      <c r="DW189" s="49"/>
      <c r="DX189" s="49"/>
      <c r="DY189" s="49"/>
      <c r="DZ189" s="49"/>
      <c r="EA189" s="49"/>
      <c r="EB189" s="49"/>
      <c r="EC189" s="49"/>
      <c r="ED189" s="49"/>
      <c r="EE189" s="49"/>
      <c r="EF189" s="49"/>
      <c r="EG189" s="49"/>
      <c r="EH189" s="49"/>
      <c r="EI189" s="49"/>
      <c r="EJ189" s="49"/>
      <c r="EK189" s="49"/>
      <c r="EL189" s="49"/>
      <c r="EM189" s="49"/>
      <c r="EN189" s="49"/>
      <c r="EO189" s="49"/>
      <c r="EP189" s="49"/>
      <c r="EQ189" s="49"/>
      <c r="ER189" s="49"/>
      <c r="ES189" s="49"/>
      <c r="ET189" s="49"/>
      <c r="EU189" s="49"/>
      <c r="EV189" s="49"/>
      <c r="EW189" s="49"/>
      <c r="EX189" s="49"/>
      <c r="EY189" s="49"/>
      <c r="EZ189" s="49"/>
      <c r="FA189" s="49"/>
      <c r="FB189" s="49"/>
      <c r="FC189" s="49"/>
      <c r="FD189" s="49"/>
      <c r="FE189" s="49"/>
      <c r="FF189" s="49"/>
      <c r="FG189" s="49"/>
      <c r="FH189" s="49"/>
      <c r="FI189" s="49"/>
      <c r="FJ189" s="49"/>
      <c r="FK189" s="49"/>
      <c r="FL189" s="49"/>
      <c r="FM189" s="49"/>
      <c r="FN189" s="49"/>
      <c r="FO189" s="49"/>
      <c r="FP189" s="49"/>
      <c r="FQ189" s="49"/>
      <c r="FR189" s="49"/>
      <c r="FS189" s="49"/>
      <c r="FT189" s="49"/>
      <c r="FU189" s="49"/>
      <c r="FV189" s="49"/>
      <c r="FW189" s="49"/>
      <c r="FX189" s="49"/>
      <c r="FY189" s="49"/>
      <c r="FZ189" s="49"/>
      <c r="GA189" s="49"/>
      <c r="GB189" s="49"/>
      <c r="GC189" s="49"/>
      <c r="GD189" s="49"/>
      <c r="GE189" s="49"/>
      <c r="GF189" s="49"/>
      <c r="GG189" s="49"/>
      <c r="GH189" s="49"/>
      <c r="GI189" s="49"/>
      <c r="GJ189" s="49"/>
      <c r="GK189" s="49"/>
      <c r="GL189" s="49"/>
      <c r="GM189" s="49"/>
      <c r="GN189" s="49"/>
      <c r="GO189" s="49"/>
      <c r="GP189" s="49"/>
      <c r="GQ189" s="49"/>
      <c r="GR189" s="49"/>
      <c r="GS189" s="49"/>
      <c r="GT189" s="49"/>
      <c r="GU189" s="49"/>
      <c r="GV189" s="49"/>
      <c r="GW189" s="49"/>
      <c r="GX189" s="49"/>
      <c r="GY189" s="49"/>
      <c r="GZ189" s="49"/>
      <c r="HA189" s="49"/>
      <c r="HB189" s="49"/>
      <c r="HC189" s="49"/>
      <c r="HD189" s="49"/>
      <c r="HE189" s="49"/>
      <c r="HF189" s="49"/>
      <c r="HG189" s="49"/>
      <c r="HH189" s="49"/>
      <c r="HI189" s="49"/>
      <c r="HJ189" s="49"/>
      <c r="HK189" s="49"/>
      <c r="HL189" s="49"/>
      <c r="HM189" s="49"/>
      <c r="HN189" s="49"/>
      <c r="HO189" s="49"/>
      <c r="HP189" s="49"/>
      <c r="HQ189" s="49"/>
      <c r="HR189" s="49"/>
      <c r="HS189" s="49"/>
      <c r="HT189" s="49"/>
      <c r="HU189" s="49"/>
      <c r="HV189" s="49"/>
      <c r="HW189" s="49"/>
      <c r="HX189" s="49"/>
      <c r="HY189" s="49"/>
      <c r="HZ189" s="49"/>
      <c r="IA189" s="49"/>
      <c r="IB189" s="49"/>
      <c r="IC189" s="49"/>
      <c r="ID189" s="49"/>
      <c r="IE189" s="49"/>
      <c r="IF189" s="49"/>
      <c r="IG189" s="49"/>
      <c r="IH189" s="49"/>
      <c r="II189" s="49"/>
      <c r="IJ189" s="49"/>
      <c r="IK189" s="49"/>
      <c r="IL189" s="49"/>
      <c r="IM189" s="49"/>
      <c r="IN189" s="49"/>
    </row>
    <row r="190" spans="1:248" s="8" customFormat="1" ht="18" customHeight="1">
      <c r="A190" s="42">
        <v>189</v>
      </c>
      <c r="B190" s="181" t="s">
        <v>1480</v>
      </c>
      <c r="C190" s="180" t="s">
        <v>1481</v>
      </c>
      <c r="D190" s="43" t="str">
        <f t="shared" si="20"/>
        <v>高性能型存储-FitServer R2200 V5-宿主机及AI</v>
      </c>
      <c r="E190" s="183" t="s">
        <v>987</v>
      </c>
      <c r="F190" s="184" t="s">
        <v>1482</v>
      </c>
      <c r="G190" s="191">
        <v>2111</v>
      </c>
      <c r="H190" s="183" t="s">
        <v>1483</v>
      </c>
      <c r="I190" s="183" t="s">
        <v>322</v>
      </c>
      <c r="J190" s="183" t="s">
        <v>1293</v>
      </c>
      <c r="K190" s="191">
        <v>2161</v>
      </c>
      <c r="L190" s="183" t="s">
        <v>1484</v>
      </c>
      <c r="M190" s="183" t="s">
        <v>529</v>
      </c>
      <c r="N190" s="183" t="s">
        <v>530</v>
      </c>
      <c r="O190" s="42"/>
      <c r="P190" s="42"/>
      <c r="Q190" s="42" t="s">
        <v>531</v>
      </c>
      <c r="R190" s="42" t="s">
        <v>532</v>
      </c>
      <c r="S190" s="114" t="str">
        <f t="shared" si="16"/>
        <v>09</v>
      </c>
      <c r="T190" s="114" t="str">
        <f t="shared" si="18"/>
        <v>HH列09</v>
      </c>
      <c r="U190" s="114" t="str">
        <f t="shared" si="17"/>
        <v>02</v>
      </c>
      <c r="V190" s="114" t="str">
        <f t="shared" si="19"/>
        <v>101</v>
      </c>
      <c r="W190" s="47"/>
      <c r="X190" s="89" t="s">
        <v>124</v>
      </c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  <c r="BT190" s="49"/>
      <c r="BU190" s="49"/>
      <c r="BV190" s="49"/>
      <c r="BW190" s="49"/>
      <c r="BX190" s="49"/>
      <c r="BY190" s="49"/>
      <c r="BZ190" s="49"/>
      <c r="CA190" s="49"/>
      <c r="CB190" s="49"/>
      <c r="CC190" s="49"/>
      <c r="CD190" s="49"/>
      <c r="CE190" s="49"/>
      <c r="CF190" s="49"/>
      <c r="CG190" s="49"/>
      <c r="CH190" s="49"/>
      <c r="CI190" s="49"/>
      <c r="CJ190" s="49"/>
      <c r="CK190" s="49"/>
      <c r="CL190" s="49"/>
      <c r="CM190" s="49"/>
      <c r="CN190" s="49"/>
      <c r="CO190" s="49"/>
      <c r="CP190" s="49"/>
      <c r="CQ190" s="49"/>
      <c r="CR190" s="49"/>
      <c r="CS190" s="49"/>
      <c r="CT190" s="49"/>
      <c r="CU190" s="49"/>
      <c r="CV190" s="49"/>
      <c r="CW190" s="49"/>
      <c r="CX190" s="49"/>
      <c r="CY190" s="49"/>
      <c r="CZ190" s="49"/>
      <c r="DA190" s="49"/>
      <c r="DB190" s="49"/>
      <c r="DC190" s="49"/>
      <c r="DD190" s="49"/>
      <c r="DE190" s="49"/>
      <c r="DF190" s="49"/>
      <c r="DG190" s="49"/>
      <c r="DH190" s="49"/>
      <c r="DI190" s="49"/>
      <c r="DJ190" s="49"/>
      <c r="DK190" s="49"/>
      <c r="DL190" s="49"/>
      <c r="DM190" s="49"/>
      <c r="DN190" s="49"/>
      <c r="DO190" s="49"/>
      <c r="DP190" s="49"/>
      <c r="DQ190" s="49"/>
      <c r="DR190" s="49"/>
      <c r="DS190" s="49"/>
      <c r="DT190" s="49"/>
      <c r="DU190" s="49"/>
      <c r="DV190" s="49"/>
      <c r="DW190" s="49"/>
      <c r="DX190" s="49"/>
      <c r="DY190" s="49"/>
      <c r="DZ190" s="49"/>
      <c r="EA190" s="49"/>
      <c r="EB190" s="49"/>
      <c r="EC190" s="49"/>
      <c r="ED190" s="49"/>
      <c r="EE190" s="49"/>
      <c r="EF190" s="49"/>
      <c r="EG190" s="49"/>
      <c r="EH190" s="49"/>
      <c r="EI190" s="49"/>
      <c r="EJ190" s="49"/>
      <c r="EK190" s="49"/>
      <c r="EL190" s="49"/>
      <c r="EM190" s="49"/>
      <c r="EN190" s="49"/>
      <c r="EO190" s="49"/>
      <c r="EP190" s="49"/>
      <c r="EQ190" s="49"/>
      <c r="ER190" s="49"/>
      <c r="ES190" s="49"/>
      <c r="ET190" s="49"/>
      <c r="EU190" s="49"/>
      <c r="EV190" s="49"/>
      <c r="EW190" s="49"/>
      <c r="EX190" s="49"/>
      <c r="EY190" s="49"/>
      <c r="EZ190" s="49"/>
      <c r="FA190" s="49"/>
      <c r="FB190" s="49"/>
      <c r="FC190" s="49"/>
      <c r="FD190" s="49"/>
      <c r="FE190" s="49"/>
      <c r="FF190" s="49"/>
      <c r="FG190" s="49"/>
      <c r="FH190" s="49"/>
      <c r="FI190" s="49"/>
      <c r="FJ190" s="49"/>
      <c r="FK190" s="49"/>
      <c r="FL190" s="49"/>
      <c r="FM190" s="49"/>
      <c r="FN190" s="49"/>
      <c r="FO190" s="49"/>
      <c r="FP190" s="49"/>
      <c r="FQ190" s="49"/>
      <c r="FR190" s="49"/>
      <c r="FS190" s="49"/>
      <c r="FT190" s="49"/>
      <c r="FU190" s="49"/>
      <c r="FV190" s="49"/>
      <c r="FW190" s="49"/>
      <c r="FX190" s="49"/>
      <c r="FY190" s="49"/>
      <c r="FZ190" s="49"/>
      <c r="GA190" s="49"/>
      <c r="GB190" s="49"/>
      <c r="GC190" s="49"/>
      <c r="GD190" s="49"/>
      <c r="GE190" s="49"/>
      <c r="GF190" s="49"/>
      <c r="GG190" s="49"/>
      <c r="GH190" s="49"/>
      <c r="GI190" s="49"/>
      <c r="GJ190" s="49"/>
      <c r="GK190" s="49"/>
      <c r="GL190" s="49"/>
      <c r="GM190" s="49"/>
      <c r="GN190" s="49"/>
      <c r="GO190" s="49"/>
      <c r="GP190" s="49"/>
      <c r="GQ190" s="49"/>
      <c r="GR190" s="49"/>
      <c r="GS190" s="49"/>
      <c r="GT190" s="49"/>
      <c r="GU190" s="49"/>
      <c r="GV190" s="49"/>
      <c r="GW190" s="49"/>
      <c r="GX190" s="49"/>
      <c r="GY190" s="49"/>
      <c r="GZ190" s="49"/>
      <c r="HA190" s="49"/>
      <c r="HB190" s="49"/>
      <c r="HC190" s="49"/>
      <c r="HD190" s="49"/>
      <c r="HE190" s="49"/>
      <c r="HF190" s="49"/>
      <c r="HG190" s="49"/>
      <c r="HH190" s="49"/>
      <c r="HI190" s="49"/>
      <c r="HJ190" s="49"/>
      <c r="HK190" s="49"/>
      <c r="HL190" s="49"/>
      <c r="HM190" s="49"/>
      <c r="HN190" s="49"/>
      <c r="HO190" s="49"/>
      <c r="HP190" s="49"/>
      <c r="HQ190" s="49"/>
      <c r="HR190" s="49"/>
      <c r="HS190" s="49"/>
      <c r="HT190" s="49"/>
      <c r="HU190" s="49"/>
      <c r="HV190" s="49"/>
      <c r="HW190" s="49"/>
      <c r="HX190" s="49"/>
      <c r="HY190" s="49"/>
      <c r="HZ190" s="49"/>
      <c r="IA190" s="49"/>
      <c r="IB190" s="49"/>
      <c r="IC190" s="49"/>
      <c r="ID190" s="49"/>
      <c r="IE190" s="49"/>
      <c r="IF190" s="49"/>
      <c r="IG190" s="49"/>
      <c r="IH190" s="49"/>
      <c r="II190" s="49"/>
      <c r="IJ190" s="49"/>
      <c r="IK190" s="49"/>
      <c r="IL190" s="49"/>
      <c r="IM190" s="49"/>
      <c r="IN190" s="49"/>
    </row>
    <row r="191" spans="1:248" s="8" customFormat="1" ht="18" customHeight="1">
      <c r="A191" s="42">
        <v>190</v>
      </c>
      <c r="B191" s="181" t="s">
        <v>1485</v>
      </c>
      <c r="C191" s="180" t="s">
        <v>1486</v>
      </c>
      <c r="D191" s="43" t="str">
        <f t="shared" si="20"/>
        <v>高性能型存储-FitServer R2200 V5-宿主机及AI</v>
      </c>
      <c r="E191" s="183" t="s">
        <v>987</v>
      </c>
      <c r="F191" s="184" t="s">
        <v>1487</v>
      </c>
      <c r="G191" s="191">
        <v>2111</v>
      </c>
      <c r="H191" s="183" t="s">
        <v>1488</v>
      </c>
      <c r="I191" s="183" t="s">
        <v>322</v>
      </c>
      <c r="J191" s="183" t="s">
        <v>1293</v>
      </c>
      <c r="K191" s="191">
        <v>2161</v>
      </c>
      <c r="L191" s="183" t="s">
        <v>1489</v>
      </c>
      <c r="M191" s="183" t="s">
        <v>529</v>
      </c>
      <c r="N191" s="183" t="s">
        <v>530</v>
      </c>
      <c r="O191" s="42"/>
      <c r="P191" s="42"/>
      <c r="Q191" s="42" t="s">
        <v>531</v>
      </c>
      <c r="R191" s="42" t="s">
        <v>532</v>
      </c>
      <c r="S191" s="114" t="str">
        <f t="shared" si="16"/>
        <v>12</v>
      </c>
      <c r="T191" s="114" t="str">
        <f t="shared" si="18"/>
        <v>HH列09</v>
      </c>
      <c r="U191" s="114" t="str">
        <f t="shared" si="17"/>
        <v>02</v>
      </c>
      <c r="V191" s="114" t="str">
        <f t="shared" si="19"/>
        <v>101</v>
      </c>
      <c r="W191" s="47"/>
      <c r="X191" s="89" t="s">
        <v>124</v>
      </c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49"/>
      <c r="CD191" s="49"/>
      <c r="CE191" s="49"/>
      <c r="CF191" s="49"/>
      <c r="CG191" s="49"/>
      <c r="CH191" s="49"/>
      <c r="CI191" s="49"/>
      <c r="CJ191" s="49"/>
      <c r="CK191" s="49"/>
      <c r="CL191" s="49"/>
      <c r="CM191" s="49"/>
      <c r="CN191" s="49"/>
      <c r="CO191" s="49"/>
      <c r="CP191" s="49"/>
      <c r="CQ191" s="49"/>
      <c r="CR191" s="49"/>
      <c r="CS191" s="49"/>
      <c r="CT191" s="49"/>
      <c r="CU191" s="49"/>
      <c r="CV191" s="49"/>
      <c r="CW191" s="49"/>
      <c r="CX191" s="49"/>
      <c r="CY191" s="49"/>
      <c r="CZ191" s="49"/>
      <c r="DA191" s="49"/>
      <c r="DB191" s="49"/>
      <c r="DC191" s="49"/>
      <c r="DD191" s="49"/>
      <c r="DE191" s="49"/>
      <c r="DF191" s="49"/>
      <c r="DG191" s="49"/>
      <c r="DH191" s="49"/>
      <c r="DI191" s="49"/>
      <c r="DJ191" s="49"/>
      <c r="DK191" s="49"/>
      <c r="DL191" s="49"/>
      <c r="DM191" s="49"/>
      <c r="DN191" s="49"/>
      <c r="DO191" s="49"/>
      <c r="DP191" s="49"/>
      <c r="DQ191" s="49"/>
      <c r="DR191" s="49"/>
      <c r="DS191" s="49"/>
      <c r="DT191" s="49"/>
      <c r="DU191" s="49"/>
      <c r="DV191" s="49"/>
      <c r="DW191" s="49"/>
      <c r="DX191" s="49"/>
      <c r="DY191" s="49"/>
      <c r="DZ191" s="49"/>
      <c r="EA191" s="49"/>
      <c r="EB191" s="49"/>
      <c r="EC191" s="49"/>
      <c r="ED191" s="49"/>
      <c r="EE191" s="49"/>
      <c r="EF191" s="49"/>
      <c r="EG191" s="49"/>
      <c r="EH191" s="49"/>
      <c r="EI191" s="49"/>
      <c r="EJ191" s="49"/>
      <c r="EK191" s="49"/>
      <c r="EL191" s="49"/>
      <c r="EM191" s="49"/>
      <c r="EN191" s="49"/>
      <c r="EO191" s="49"/>
      <c r="EP191" s="49"/>
      <c r="EQ191" s="49"/>
      <c r="ER191" s="49"/>
      <c r="ES191" s="49"/>
      <c r="ET191" s="49"/>
      <c r="EU191" s="49"/>
      <c r="EV191" s="49"/>
      <c r="EW191" s="49"/>
      <c r="EX191" s="49"/>
      <c r="EY191" s="49"/>
      <c r="EZ191" s="49"/>
      <c r="FA191" s="49"/>
      <c r="FB191" s="49"/>
      <c r="FC191" s="49"/>
      <c r="FD191" s="49"/>
      <c r="FE191" s="49"/>
      <c r="FF191" s="49"/>
      <c r="FG191" s="49"/>
      <c r="FH191" s="49"/>
      <c r="FI191" s="49"/>
      <c r="FJ191" s="49"/>
      <c r="FK191" s="49"/>
      <c r="FL191" s="49"/>
      <c r="FM191" s="49"/>
      <c r="FN191" s="49"/>
      <c r="FO191" s="49"/>
      <c r="FP191" s="49"/>
      <c r="FQ191" s="49"/>
      <c r="FR191" s="49"/>
      <c r="FS191" s="49"/>
      <c r="FT191" s="49"/>
      <c r="FU191" s="49"/>
      <c r="FV191" s="49"/>
      <c r="FW191" s="49"/>
      <c r="FX191" s="49"/>
      <c r="FY191" s="49"/>
      <c r="FZ191" s="49"/>
      <c r="GA191" s="49"/>
      <c r="GB191" s="49"/>
      <c r="GC191" s="49"/>
      <c r="GD191" s="49"/>
      <c r="GE191" s="49"/>
      <c r="GF191" s="49"/>
      <c r="GG191" s="49"/>
      <c r="GH191" s="49"/>
      <c r="GI191" s="49"/>
      <c r="GJ191" s="49"/>
      <c r="GK191" s="49"/>
      <c r="GL191" s="49"/>
      <c r="GM191" s="49"/>
      <c r="GN191" s="49"/>
      <c r="GO191" s="49"/>
      <c r="GP191" s="49"/>
      <c r="GQ191" s="49"/>
      <c r="GR191" s="49"/>
      <c r="GS191" s="49"/>
      <c r="GT191" s="49"/>
      <c r="GU191" s="49"/>
      <c r="GV191" s="49"/>
      <c r="GW191" s="49"/>
      <c r="GX191" s="49"/>
      <c r="GY191" s="49"/>
      <c r="GZ191" s="49"/>
      <c r="HA191" s="49"/>
      <c r="HB191" s="49"/>
      <c r="HC191" s="49"/>
      <c r="HD191" s="49"/>
      <c r="HE191" s="49"/>
      <c r="HF191" s="49"/>
      <c r="HG191" s="49"/>
      <c r="HH191" s="49"/>
      <c r="HI191" s="49"/>
      <c r="HJ191" s="49"/>
      <c r="HK191" s="49"/>
      <c r="HL191" s="49"/>
      <c r="HM191" s="49"/>
      <c r="HN191" s="49"/>
      <c r="HO191" s="49"/>
      <c r="HP191" s="49"/>
      <c r="HQ191" s="49"/>
      <c r="HR191" s="49"/>
      <c r="HS191" s="49"/>
      <c r="HT191" s="49"/>
      <c r="HU191" s="49"/>
      <c r="HV191" s="49"/>
      <c r="HW191" s="49"/>
      <c r="HX191" s="49"/>
      <c r="HY191" s="49"/>
      <c r="HZ191" s="49"/>
      <c r="IA191" s="49"/>
      <c r="IB191" s="49"/>
      <c r="IC191" s="49"/>
      <c r="ID191" s="49"/>
      <c r="IE191" s="49"/>
      <c r="IF191" s="49"/>
      <c r="IG191" s="49"/>
      <c r="IH191" s="49"/>
      <c r="II191" s="49"/>
      <c r="IJ191" s="49"/>
      <c r="IK191" s="49"/>
      <c r="IL191" s="49"/>
      <c r="IM191" s="49"/>
      <c r="IN191" s="49"/>
    </row>
    <row r="192" spans="1:248" s="8" customFormat="1" ht="18" customHeight="1">
      <c r="A192" s="42">
        <v>191</v>
      </c>
      <c r="B192" s="181" t="s">
        <v>1490</v>
      </c>
      <c r="C192" s="180" t="s">
        <v>1491</v>
      </c>
      <c r="D192" s="43" t="str">
        <f t="shared" si="20"/>
        <v>性能型存储-DELL R740-宿主机及AI</v>
      </c>
      <c r="E192" s="183" t="s">
        <v>119</v>
      </c>
      <c r="F192" s="186" t="s">
        <v>1492</v>
      </c>
      <c r="G192" s="191">
        <v>2111</v>
      </c>
      <c r="H192" s="183" t="s">
        <v>1493</v>
      </c>
      <c r="I192" s="183" t="s">
        <v>322</v>
      </c>
      <c r="J192" s="183" t="s">
        <v>1293</v>
      </c>
      <c r="K192" s="191">
        <v>2161</v>
      </c>
      <c r="L192" s="183" t="s">
        <v>1494</v>
      </c>
      <c r="M192" s="183" t="s">
        <v>529</v>
      </c>
      <c r="N192" s="183" t="s">
        <v>530</v>
      </c>
      <c r="O192" s="42"/>
      <c r="P192" s="42"/>
      <c r="Q192" s="42" t="s">
        <v>531</v>
      </c>
      <c r="R192" s="42" t="s">
        <v>532</v>
      </c>
      <c r="S192" s="114" t="str">
        <f t="shared" si="16"/>
        <v>18</v>
      </c>
      <c r="T192" s="114" t="str">
        <f t="shared" si="18"/>
        <v>HH列08</v>
      </c>
      <c r="U192" s="114" t="str">
        <f t="shared" si="17"/>
        <v>02</v>
      </c>
      <c r="V192" s="114" t="str">
        <f t="shared" si="19"/>
        <v>101</v>
      </c>
      <c r="W192" s="47"/>
      <c r="X192" s="114" t="s">
        <v>124</v>
      </c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  <c r="CD192" s="49"/>
      <c r="CE192" s="49"/>
      <c r="CF192" s="49"/>
      <c r="CG192" s="49"/>
      <c r="CH192" s="49"/>
      <c r="CI192" s="49"/>
      <c r="CJ192" s="49"/>
      <c r="CK192" s="49"/>
      <c r="CL192" s="49"/>
      <c r="CM192" s="49"/>
      <c r="CN192" s="49"/>
      <c r="CO192" s="49"/>
      <c r="CP192" s="49"/>
      <c r="CQ192" s="49"/>
      <c r="CR192" s="49"/>
      <c r="CS192" s="49"/>
      <c r="CT192" s="49"/>
      <c r="CU192" s="49"/>
      <c r="CV192" s="49"/>
      <c r="CW192" s="49"/>
      <c r="CX192" s="49"/>
      <c r="CY192" s="49"/>
      <c r="CZ192" s="49"/>
      <c r="DA192" s="49"/>
      <c r="DB192" s="49"/>
      <c r="DC192" s="49"/>
      <c r="DD192" s="49"/>
      <c r="DE192" s="49"/>
      <c r="DF192" s="49"/>
      <c r="DG192" s="49"/>
      <c r="DH192" s="49"/>
      <c r="DI192" s="49"/>
      <c r="DJ192" s="49"/>
      <c r="DK192" s="49"/>
      <c r="DL192" s="49"/>
      <c r="DM192" s="49"/>
      <c r="DN192" s="49"/>
      <c r="DO192" s="49"/>
      <c r="DP192" s="49"/>
      <c r="DQ192" s="49"/>
      <c r="DR192" s="49"/>
      <c r="DS192" s="49"/>
      <c r="DT192" s="49"/>
      <c r="DU192" s="49"/>
      <c r="DV192" s="49"/>
      <c r="DW192" s="49"/>
      <c r="DX192" s="49"/>
      <c r="DY192" s="49"/>
      <c r="DZ192" s="49"/>
      <c r="EA192" s="49"/>
      <c r="EB192" s="49"/>
      <c r="EC192" s="49"/>
      <c r="ED192" s="49"/>
      <c r="EE192" s="49"/>
      <c r="EF192" s="49"/>
      <c r="EG192" s="49"/>
      <c r="EH192" s="49"/>
      <c r="EI192" s="49"/>
      <c r="EJ192" s="49"/>
      <c r="EK192" s="49"/>
      <c r="EL192" s="49"/>
      <c r="EM192" s="49"/>
      <c r="EN192" s="49"/>
      <c r="EO192" s="49"/>
      <c r="EP192" s="49"/>
      <c r="EQ192" s="49"/>
      <c r="ER192" s="49"/>
      <c r="ES192" s="49"/>
      <c r="ET192" s="49"/>
      <c r="EU192" s="49"/>
      <c r="EV192" s="49"/>
      <c r="EW192" s="49"/>
      <c r="EX192" s="49"/>
      <c r="EY192" s="49"/>
      <c r="EZ192" s="49"/>
      <c r="FA192" s="49"/>
      <c r="FB192" s="49"/>
      <c r="FC192" s="49"/>
      <c r="FD192" s="49"/>
      <c r="FE192" s="49"/>
      <c r="FF192" s="49"/>
      <c r="FG192" s="49"/>
      <c r="FH192" s="49"/>
      <c r="FI192" s="49"/>
      <c r="FJ192" s="49"/>
      <c r="FK192" s="49"/>
      <c r="FL192" s="49"/>
      <c r="FM192" s="49"/>
      <c r="FN192" s="49"/>
      <c r="FO192" s="49"/>
      <c r="FP192" s="49"/>
      <c r="FQ192" s="49"/>
      <c r="FR192" s="49"/>
      <c r="FS192" s="49"/>
      <c r="FT192" s="49"/>
      <c r="FU192" s="49"/>
      <c r="FV192" s="49"/>
      <c r="FW192" s="49"/>
      <c r="FX192" s="49"/>
      <c r="FY192" s="49"/>
      <c r="FZ192" s="49"/>
      <c r="GA192" s="49"/>
      <c r="GB192" s="49"/>
      <c r="GC192" s="49"/>
      <c r="GD192" s="49"/>
      <c r="GE192" s="49"/>
      <c r="GF192" s="49"/>
      <c r="GG192" s="49"/>
      <c r="GH192" s="49"/>
      <c r="GI192" s="49"/>
      <c r="GJ192" s="49"/>
      <c r="GK192" s="49"/>
      <c r="GL192" s="49"/>
      <c r="GM192" s="49"/>
      <c r="GN192" s="49"/>
      <c r="GO192" s="49"/>
      <c r="GP192" s="49"/>
      <c r="GQ192" s="49"/>
      <c r="GR192" s="49"/>
      <c r="GS192" s="49"/>
      <c r="GT192" s="49"/>
      <c r="GU192" s="49"/>
      <c r="GV192" s="49"/>
      <c r="GW192" s="49"/>
      <c r="GX192" s="49"/>
      <c r="GY192" s="49"/>
      <c r="GZ192" s="49"/>
      <c r="HA192" s="49"/>
      <c r="HB192" s="49"/>
      <c r="HC192" s="49"/>
      <c r="HD192" s="49"/>
      <c r="HE192" s="49"/>
      <c r="HF192" s="49"/>
      <c r="HG192" s="49"/>
      <c r="HH192" s="49"/>
      <c r="HI192" s="49"/>
      <c r="HJ192" s="49"/>
      <c r="HK192" s="49"/>
      <c r="HL192" s="49"/>
      <c r="HM192" s="49"/>
      <c r="HN192" s="49"/>
      <c r="HO192" s="49"/>
      <c r="HP192" s="49"/>
      <c r="HQ192" s="49"/>
      <c r="HR192" s="49"/>
      <c r="HS192" s="49"/>
      <c r="HT192" s="49"/>
      <c r="HU192" s="49"/>
      <c r="HV192" s="49"/>
      <c r="HW192" s="49"/>
      <c r="HX192" s="49"/>
      <c r="HY192" s="49"/>
      <c r="HZ192" s="49"/>
      <c r="IA192" s="49"/>
      <c r="IB192" s="49"/>
      <c r="IC192" s="49"/>
      <c r="ID192" s="49"/>
      <c r="IE192" s="49"/>
      <c r="IF192" s="49"/>
      <c r="IG192" s="49"/>
      <c r="IH192" s="49"/>
      <c r="II192" s="49"/>
      <c r="IJ192" s="49"/>
      <c r="IK192" s="49"/>
      <c r="IL192" s="49"/>
      <c r="IM192" s="49"/>
      <c r="IN192" s="49"/>
    </row>
    <row r="193" spans="1:248" s="8" customFormat="1" ht="18" customHeight="1">
      <c r="A193" s="42">
        <v>192</v>
      </c>
      <c r="B193" s="181" t="s">
        <v>1495</v>
      </c>
      <c r="C193" s="180" t="s">
        <v>1496</v>
      </c>
      <c r="D193" s="43" t="str">
        <f t="shared" si="20"/>
        <v>性能型存储-DELL R740-宿主机及AI</v>
      </c>
      <c r="E193" s="183" t="s">
        <v>119</v>
      </c>
      <c r="F193" s="186" t="s">
        <v>1497</v>
      </c>
      <c r="G193" s="191">
        <v>2111</v>
      </c>
      <c r="H193" s="183" t="s">
        <v>1498</v>
      </c>
      <c r="I193" s="183" t="s">
        <v>322</v>
      </c>
      <c r="J193" s="183" t="s">
        <v>1293</v>
      </c>
      <c r="K193" s="191">
        <v>2161</v>
      </c>
      <c r="L193" s="183" t="s">
        <v>1499</v>
      </c>
      <c r="M193" s="183" t="s">
        <v>529</v>
      </c>
      <c r="N193" s="183" t="s">
        <v>530</v>
      </c>
      <c r="O193" s="42"/>
      <c r="P193" s="42"/>
      <c r="Q193" s="42" t="s">
        <v>531</v>
      </c>
      <c r="R193" s="42" t="s">
        <v>532</v>
      </c>
      <c r="S193" s="114" t="str">
        <f t="shared" si="16"/>
        <v>21</v>
      </c>
      <c r="T193" s="114" t="str">
        <f t="shared" si="18"/>
        <v>HH列08</v>
      </c>
      <c r="U193" s="114" t="str">
        <f t="shared" si="17"/>
        <v>02</v>
      </c>
      <c r="V193" s="114" t="str">
        <f t="shared" si="19"/>
        <v>101</v>
      </c>
      <c r="W193" s="47"/>
      <c r="X193" s="114" t="s">
        <v>124</v>
      </c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  <c r="CD193" s="49"/>
      <c r="CE193" s="49"/>
      <c r="CF193" s="49"/>
      <c r="CG193" s="49"/>
      <c r="CH193" s="49"/>
      <c r="CI193" s="49"/>
      <c r="CJ193" s="49"/>
      <c r="CK193" s="49"/>
      <c r="CL193" s="49"/>
      <c r="CM193" s="49"/>
      <c r="CN193" s="49"/>
      <c r="CO193" s="49"/>
      <c r="CP193" s="49"/>
      <c r="CQ193" s="49"/>
      <c r="CR193" s="49"/>
      <c r="CS193" s="49"/>
      <c r="CT193" s="49"/>
      <c r="CU193" s="49"/>
      <c r="CV193" s="49"/>
      <c r="CW193" s="49"/>
      <c r="CX193" s="49"/>
      <c r="CY193" s="49"/>
      <c r="CZ193" s="49"/>
      <c r="DA193" s="49"/>
      <c r="DB193" s="49"/>
      <c r="DC193" s="49"/>
      <c r="DD193" s="49"/>
      <c r="DE193" s="49"/>
      <c r="DF193" s="49"/>
      <c r="DG193" s="49"/>
      <c r="DH193" s="49"/>
      <c r="DI193" s="49"/>
      <c r="DJ193" s="49"/>
      <c r="DK193" s="49"/>
      <c r="DL193" s="49"/>
      <c r="DM193" s="49"/>
      <c r="DN193" s="49"/>
      <c r="DO193" s="49"/>
      <c r="DP193" s="49"/>
      <c r="DQ193" s="49"/>
      <c r="DR193" s="49"/>
      <c r="DS193" s="49"/>
      <c r="DT193" s="49"/>
      <c r="DU193" s="49"/>
      <c r="DV193" s="49"/>
      <c r="DW193" s="49"/>
      <c r="DX193" s="49"/>
      <c r="DY193" s="49"/>
      <c r="DZ193" s="49"/>
      <c r="EA193" s="49"/>
      <c r="EB193" s="49"/>
      <c r="EC193" s="49"/>
      <c r="ED193" s="49"/>
      <c r="EE193" s="49"/>
      <c r="EF193" s="49"/>
      <c r="EG193" s="49"/>
      <c r="EH193" s="49"/>
      <c r="EI193" s="49"/>
      <c r="EJ193" s="49"/>
      <c r="EK193" s="49"/>
      <c r="EL193" s="49"/>
      <c r="EM193" s="49"/>
      <c r="EN193" s="49"/>
      <c r="EO193" s="49"/>
      <c r="EP193" s="49"/>
      <c r="EQ193" s="49"/>
      <c r="ER193" s="49"/>
      <c r="ES193" s="49"/>
      <c r="ET193" s="49"/>
      <c r="EU193" s="49"/>
      <c r="EV193" s="49"/>
      <c r="EW193" s="49"/>
      <c r="EX193" s="49"/>
      <c r="EY193" s="49"/>
      <c r="EZ193" s="49"/>
      <c r="FA193" s="49"/>
      <c r="FB193" s="49"/>
      <c r="FC193" s="49"/>
      <c r="FD193" s="49"/>
      <c r="FE193" s="49"/>
      <c r="FF193" s="49"/>
      <c r="FG193" s="49"/>
      <c r="FH193" s="49"/>
      <c r="FI193" s="49"/>
      <c r="FJ193" s="49"/>
      <c r="FK193" s="49"/>
      <c r="FL193" s="49"/>
      <c r="FM193" s="49"/>
      <c r="FN193" s="49"/>
      <c r="FO193" s="49"/>
      <c r="FP193" s="49"/>
      <c r="FQ193" s="49"/>
      <c r="FR193" s="49"/>
      <c r="FS193" s="49"/>
      <c r="FT193" s="49"/>
      <c r="FU193" s="49"/>
      <c r="FV193" s="49"/>
      <c r="FW193" s="49"/>
      <c r="FX193" s="49"/>
      <c r="FY193" s="49"/>
      <c r="FZ193" s="49"/>
      <c r="GA193" s="49"/>
      <c r="GB193" s="49"/>
      <c r="GC193" s="49"/>
      <c r="GD193" s="49"/>
      <c r="GE193" s="49"/>
      <c r="GF193" s="49"/>
      <c r="GG193" s="49"/>
      <c r="GH193" s="49"/>
      <c r="GI193" s="49"/>
      <c r="GJ193" s="49"/>
      <c r="GK193" s="49"/>
      <c r="GL193" s="49"/>
      <c r="GM193" s="49"/>
      <c r="GN193" s="49"/>
      <c r="GO193" s="49"/>
      <c r="GP193" s="49"/>
      <c r="GQ193" s="49"/>
      <c r="GR193" s="49"/>
      <c r="GS193" s="49"/>
      <c r="GT193" s="49"/>
      <c r="GU193" s="49"/>
      <c r="GV193" s="49"/>
      <c r="GW193" s="49"/>
      <c r="GX193" s="49"/>
      <c r="GY193" s="49"/>
      <c r="GZ193" s="49"/>
      <c r="HA193" s="49"/>
      <c r="HB193" s="49"/>
      <c r="HC193" s="49"/>
      <c r="HD193" s="49"/>
      <c r="HE193" s="49"/>
      <c r="HF193" s="49"/>
      <c r="HG193" s="49"/>
      <c r="HH193" s="49"/>
      <c r="HI193" s="49"/>
      <c r="HJ193" s="49"/>
      <c r="HK193" s="49"/>
      <c r="HL193" s="49"/>
      <c r="HM193" s="49"/>
      <c r="HN193" s="49"/>
      <c r="HO193" s="49"/>
      <c r="HP193" s="49"/>
      <c r="HQ193" s="49"/>
      <c r="HR193" s="49"/>
      <c r="HS193" s="49"/>
      <c r="HT193" s="49"/>
      <c r="HU193" s="49"/>
      <c r="HV193" s="49"/>
      <c r="HW193" s="49"/>
      <c r="HX193" s="49"/>
      <c r="HY193" s="49"/>
      <c r="HZ193" s="49"/>
      <c r="IA193" s="49"/>
      <c r="IB193" s="49"/>
      <c r="IC193" s="49"/>
      <c r="ID193" s="49"/>
      <c r="IE193" s="49"/>
      <c r="IF193" s="49"/>
      <c r="IG193" s="49"/>
      <c r="IH193" s="49"/>
      <c r="II193" s="49"/>
      <c r="IJ193" s="49"/>
      <c r="IK193" s="49"/>
      <c r="IL193" s="49"/>
      <c r="IM193" s="49"/>
      <c r="IN193" s="49"/>
    </row>
    <row r="194" spans="1:248" s="8" customFormat="1" ht="18" customHeight="1">
      <c r="A194" s="42">
        <v>193</v>
      </c>
      <c r="B194" s="181" t="s">
        <v>1500</v>
      </c>
      <c r="C194" s="180" t="s">
        <v>1501</v>
      </c>
      <c r="D194" s="43" t="str">
        <f t="shared" si="20"/>
        <v>性能型存储-DELL R740-宿主机及AI</v>
      </c>
      <c r="E194" s="183" t="s">
        <v>119</v>
      </c>
      <c r="F194" s="186" t="s">
        <v>1502</v>
      </c>
      <c r="G194" s="191">
        <v>2111</v>
      </c>
      <c r="H194" s="183" t="s">
        <v>1503</v>
      </c>
      <c r="I194" s="183" t="s">
        <v>322</v>
      </c>
      <c r="J194" s="183" t="s">
        <v>1293</v>
      </c>
      <c r="K194" s="191">
        <v>2161</v>
      </c>
      <c r="L194" s="183" t="s">
        <v>1504</v>
      </c>
      <c r="M194" s="183" t="s">
        <v>529</v>
      </c>
      <c r="N194" s="183" t="s">
        <v>530</v>
      </c>
      <c r="O194" s="42"/>
      <c r="P194" s="42"/>
      <c r="Q194" s="42" t="s">
        <v>531</v>
      </c>
      <c r="R194" s="42" t="s">
        <v>532</v>
      </c>
      <c r="S194" s="114" t="str">
        <f t="shared" si="16"/>
        <v>03</v>
      </c>
      <c r="T194" s="114" t="str">
        <f>IF(RIGHT(MID(C194,FIND("$",SUBSTITUTE(C194,"-","$",2))+1,4),1)="-",MID(C194,FIND("$",SUBSTITUTE(C194,"-","$",2))+1,3),IF(RIGHT(MID(C194,FIND("$",SUBSTITUTE(C194,"-","$",2))+1,2),1)="-",IF(ISNUMBER(--MID(C194,FIND("$",SUBSTITUTE(C194,"-","$",2))+1,1)),"0"&amp;MID(C194,FIND("$",SUBSTITUTE(C194,"-","$",2))+1,1),MID(C194,FIND("$",SUBSTITUTE(C194,"-","$",2))+1,1)),MID(C194,FIND("$",SUBSTITUTE(C194,"-","$",2))+1,2))&amp;"列"&amp;MID(C194,FIND("$",SUBSTITUTE(C194,"-","$",3))+1,2))</f>
        <v>HH列07</v>
      </c>
      <c r="U194" s="114" t="str">
        <f t="shared" si="17"/>
        <v>02</v>
      </c>
      <c r="V194" s="114" t="str">
        <f>MID(C194,FIND("$",SUBSTITUTE(C194,"-","$",1))+1,FIND("$",SUBSTITUTE(C194,"-","$",1))-2)</f>
        <v>101</v>
      </c>
      <c r="W194" s="47"/>
      <c r="X194" s="114" t="s">
        <v>124</v>
      </c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  <c r="BN194" s="49"/>
      <c r="BO194" s="49"/>
      <c r="BP194" s="49"/>
      <c r="BQ194" s="49"/>
      <c r="BR194" s="49"/>
      <c r="BS194" s="49"/>
      <c r="BT194" s="49"/>
      <c r="BU194" s="49"/>
      <c r="BV194" s="49"/>
      <c r="BW194" s="49"/>
      <c r="BX194" s="49"/>
      <c r="BY194" s="49"/>
      <c r="BZ194" s="49"/>
      <c r="CA194" s="49"/>
      <c r="CB194" s="49"/>
      <c r="CC194" s="49"/>
      <c r="CD194" s="49"/>
      <c r="CE194" s="49"/>
      <c r="CF194" s="49"/>
      <c r="CG194" s="49"/>
      <c r="CH194" s="49"/>
      <c r="CI194" s="49"/>
      <c r="CJ194" s="49"/>
      <c r="CK194" s="49"/>
      <c r="CL194" s="49"/>
      <c r="CM194" s="49"/>
      <c r="CN194" s="49"/>
      <c r="CO194" s="49"/>
      <c r="CP194" s="49"/>
      <c r="CQ194" s="49"/>
      <c r="CR194" s="49"/>
      <c r="CS194" s="49"/>
      <c r="CT194" s="49"/>
      <c r="CU194" s="49"/>
      <c r="CV194" s="49"/>
      <c r="CW194" s="49"/>
      <c r="CX194" s="49"/>
      <c r="CY194" s="49"/>
      <c r="CZ194" s="49"/>
      <c r="DA194" s="49"/>
      <c r="DB194" s="49"/>
      <c r="DC194" s="49"/>
      <c r="DD194" s="49"/>
      <c r="DE194" s="49"/>
      <c r="DF194" s="49"/>
      <c r="DG194" s="49"/>
      <c r="DH194" s="49"/>
      <c r="DI194" s="49"/>
      <c r="DJ194" s="49"/>
      <c r="DK194" s="49"/>
      <c r="DL194" s="49"/>
      <c r="DM194" s="49"/>
      <c r="DN194" s="49"/>
      <c r="DO194" s="49"/>
      <c r="DP194" s="49"/>
      <c r="DQ194" s="49"/>
      <c r="DR194" s="49"/>
      <c r="DS194" s="49"/>
      <c r="DT194" s="49"/>
      <c r="DU194" s="49"/>
      <c r="DV194" s="49"/>
      <c r="DW194" s="49"/>
      <c r="DX194" s="49"/>
      <c r="DY194" s="49"/>
      <c r="DZ194" s="49"/>
      <c r="EA194" s="49"/>
      <c r="EB194" s="49"/>
      <c r="EC194" s="49"/>
      <c r="ED194" s="49"/>
      <c r="EE194" s="49"/>
      <c r="EF194" s="49"/>
      <c r="EG194" s="49"/>
      <c r="EH194" s="49"/>
      <c r="EI194" s="49"/>
      <c r="EJ194" s="49"/>
      <c r="EK194" s="49"/>
      <c r="EL194" s="49"/>
      <c r="EM194" s="49"/>
      <c r="EN194" s="49"/>
      <c r="EO194" s="49"/>
      <c r="EP194" s="49"/>
      <c r="EQ194" s="49"/>
      <c r="ER194" s="49"/>
      <c r="ES194" s="49"/>
      <c r="ET194" s="49"/>
      <c r="EU194" s="49"/>
      <c r="EV194" s="49"/>
      <c r="EW194" s="49"/>
      <c r="EX194" s="49"/>
      <c r="EY194" s="49"/>
      <c r="EZ194" s="49"/>
      <c r="FA194" s="49"/>
      <c r="FB194" s="49"/>
      <c r="FC194" s="49"/>
      <c r="FD194" s="49"/>
      <c r="FE194" s="49"/>
      <c r="FF194" s="49"/>
      <c r="FG194" s="49"/>
      <c r="FH194" s="49"/>
      <c r="FI194" s="49"/>
      <c r="FJ194" s="49"/>
      <c r="FK194" s="49"/>
      <c r="FL194" s="49"/>
      <c r="FM194" s="49"/>
      <c r="FN194" s="49"/>
      <c r="FO194" s="49"/>
      <c r="FP194" s="49"/>
      <c r="FQ194" s="49"/>
      <c r="FR194" s="49"/>
      <c r="FS194" s="49"/>
      <c r="FT194" s="49"/>
      <c r="FU194" s="49"/>
      <c r="FV194" s="49"/>
      <c r="FW194" s="49"/>
      <c r="FX194" s="49"/>
      <c r="FY194" s="49"/>
      <c r="FZ194" s="49"/>
      <c r="GA194" s="49"/>
      <c r="GB194" s="49"/>
      <c r="GC194" s="49"/>
      <c r="GD194" s="49"/>
      <c r="GE194" s="49"/>
      <c r="GF194" s="49"/>
      <c r="GG194" s="49"/>
      <c r="GH194" s="49"/>
      <c r="GI194" s="49"/>
      <c r="GJ194" s="49"/>
      <c r="GK194" s="49"/>
      <c r="GL194" s="49"/>
      <c r="GM194" s="49"/>
      <c r="GN194" s="49"/>
      <c r="GO194" s="49"/>
      <c r="GP194" s="49"/>
      <c r="GQ194" s="49"/>
      <c r="GR194" s="49"/>
      <c r="GS194" s="49"/>
      <c r="GT194" s="49"/>
      <c r="GU194" s="49"/>
      <c r="GV194" s="49"/>
      <c r="GW194" s="49"/>
      <c r="GX194" s="49"/>
      <c r="GY194" s="49"/>
      <c r="GZ194" s="49"/>
      <c r="HA194" s="49"/>
      <c r="HB194" s="49"/>
      <c r="HC194" s="49"/>
      <c r="HD194" s="49"/>
      <c r="HE194" s="49"/>
      <c r="HF194" s="49"/>
      <c r="HG194" s="49"/>
      <c r="HH194" s="49"/>
      <c r="HI194" s="49"/>
      <c r="HJ194" s="49"/>
      <c r="HK194" s="49"/>
      <c r="HL194" s="49"/>
      <c r="HM194" s="49"/>
      <c r="HN194" s="49"/>
      <c r="HO194" s="49"/>
      <c r="HP194" s="49"/>
      <c r="HQ194" s="49"/>
      <c r="HR194" s="49"/>
      <c r="HS194" s="49"/>
      <c r="HT194" s="49"/>
      <c r="HU194" s="49"/>
      <c r="HV194" s="49"/>
      <c r="HW194" s="49"/>
      <c r="HX194" s="49"/>
      <c r="HY194" s="49"/>
      <c r="HZ194" s="49"/>
      <c r="IA194" s="49"/>
      <c r="IB194" s="49"/>
      <c r="IC194" s="49"/>
      <c r="ID194" s="49"/>
      <c r="IE194" s="49"/>
      <c r="IF194" s="49"/>
      <c r="IG194" s="49"/>
      <c r="IH194" s="49"/>
      <c r="II194" s="49"/>
      <c r="IJ194" s="49"/>
      <c r="IK194" s="49"/>
      <c r="IL194" s="49"/>
      <c r="IM194" s="49"/>
      <c r="IN194" s="49"/>
    </row>
    <row r="195" spans="1:248" s="8" customFormat="1" ht="18" customHeight="1">
      <c r="A195" s="42">
        <v>194</v>
      </c>
      <c r="B195" s="181" t="s">
        <v>1505</v>
      </c>
      <c r="C195" s="180" t="s">
        <v>1506</v>
      </c>
      <c r="D195" s="43" t="str">
        <f t="shared" si="20"/>
        <v>性能型存储-DELL R740-宿主机及AI</v>
      </c>
      <c r="E195" s="183" t="s">
        <v>119</v>
      </c>
      <c r="F195" s="186" t="s">
        <v>1507</v>
      </c>
      <c r="G195" s="191">
        <v>2111</v>
      </c>
      <c r="H195" s="183" t="s">
        <v>1508</v>
      </c>
      <c r="I195" s="183" t="s">
        <v>322</v>
      </c>
      <c r="J195" s="183" t="s">
        <v>1293</v>
      </c>
      <c r="K195" s="191">
        <v>2161</v>
      </c>
      <c r="L195" s="183" t="s">
        <v>1509</v>
      </c>
      <c r="M195" s="183" t="s">
        <v>529</v>
      </c>
      <c r="N195" s="183" t="s">
        <v>530</v>
      </c>
      <c r="O195" s="42"/>
      <c r="P195" s="42"/>
      <c r="Q195" s="42" t="s">
        <v>531</v>
      </c>
      <c r="R195" s="42" t="s">
        <v>532</v>
      </c>
      <c r="S195" s="114" t="str">
        <f t="shared" si="16"/>
        <v>06</v>
      </c>
      <c r="T195" s="114" t="str">
        <f t="shared" ref="T195:T231" si="21">IF(RIGHT(MID(C195,FIND("$",SUBSTITUTE(C195,"-","$",2))+1,4),1)="-",MID(C195,FIND("$",SUBSTITUTE(C195,"-","$",2))+1,3),IF(RIGHT(MID(C195,FIND("$",SUBSTITUTE(C195,"-","$",2))+1,2),1)="-",IF(ISNUMBER(--MID(C195,FIND("$",SUBSTITUTE(C195,"-","$",2))+1,1)),"0"&amp;MID(C195,FIND("$",SUBSTITUTE(C195,"-","$",2))+1,1),MID(C195,FIND("$",SUBSTITUTE(C195,"-","$",2))+1,1)),MID(C195,FIND("$",SUBSTITUTE(C195,"-","$",2))+1,2))&amp;"列"&amp;MID(C195,FIND("$",SUBSTITUTE(C195,"-","$",3))+1,2))</f>
        <v>HH列07</v>
      </c>
      <c r="U195" s="114" t="str">
        <f t="shared" si="17"/>
        <v>02</v>
      </c>
      <c r="V195" s="114" t="str">
        <f t="shared" ref="V195:V231" si="22">MID(C195,FIND("$",SUBSTITUTE(C195,"-","$",1))+1,FIND("$",SUBSTITUTE(C195,"-","$",1))-2)</f>
        <v>101</v>
      </c>
      <c r="W195" s="47"/>
      <c r="X195" s="114" t="s">
        <v>124</v>
      </c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49"/>
      <c r="CD195" s="49"/>
      <c r="CE195" s="49"/>
      <c r="CF195" s="49"/>
      <c r="CG195" s="49"/>
      <c r="CH195" s="49"/>
      <c r="CI195" s="49"/>
      <c r="CJ195" s="49"/>
      <c r="CK195" s="49"/>
      <c r="CL195" s="49"/>
      <c r="CM195" s="49"/>
      <c r="CN195" s="49"/>
      <c r="CO195" s="49"/>
      <c r="CP195" s="49"/>
      <c r="CQ195" s="49"/>
      <c r="CR195" s="49"/>
      <c r="CS195" s="49"/>
      <c r="CT195" s="49"/>
      <c r="CU195" s="49"/>
      <c r="CV195" s="49"/>
      <c r="CW195" s="49"/>
      <c r="CX195" s="49"/>
      <c r="CY195" s="49"/>
      <c r="CZ195" s="49"/>
      <c r="DA195" s="49"/>
      <c r="DB195" s="49"/>
      <c r="DC195" s="49"/>
      <c r="DD195" s="49"/>
      <c r="DE195" s="49"/>
      <c r="DF195" s="49"/>
      <c r="DG195" s="49"/>
      <c r="DH195" s="49"/>
      <c r="DI195" s="49"/>
      <c r="DJ195" s="49"/>
      <c r="DK195" s="49"/>
      <c r="DL195" s="49"/>
      <c r="DM195" s="49"/>
      <c r="DN195" s="49"/>
      <c r="DO195" s="49"/>
      <c r="DP195" s="49"/>
      <c r="DQ195" s="49"/>
      <c r="DR195" s="49"/>
      <c r="DS195" s="49"/>
      <c r="DT195" s="49"/>
      <c r="DU195" s="49"/>
      <c r="DV195" s="49"/>
      <c r="DW195" s="49"/>
      <c r="DX195" s="49"/>
      <c r="DY195" s="49"/>
      <c r="DZ195" s="49"/>
      <c r="EA195" s="49"/>
      <c r="EB195" s="49"/>
      <c r="EC195" s="49"/>
      <c r="ED195" s="49"/>
      <c r="EE195" s="49"/>
      <c r="EF195" s="49"/>
      <c r="EG195" s="49"/>
      <c r="EH195" s="49"/>
      <c r="EI195" s="49"/>
      <c r="EJ195" s="49"/>
      <c r="EK195" s="49"/>
      <c r="EL195" s="49"/>
      <c r="EM195" s="49"/>
      <c r="EN195" s="49"/>
      <c r="EO195" s="49"/>
      <c r="EP195" s="49"/>
      <c r="EQ195" s="49"/>
      <c r="ER195" s="49"/>
      <c r="ES195" s="49"/>
      <c r="ET195" s="49"/>
      <c r="EU195" s="49"/>
      <c r="EV195" s="49"/>
      <c r="EW195" s="49"/>
      <c r="EX195" s="49"/>
      <c r="EY195" s="49"/>
      <c r="EZ195" s="49"/>
      <c r="FA195" s="49"/>
      <c r="FB195" s="49"/>
      <c r="FC195" s="49"/>
      <c r="FD195" s="49"/>
      <c r="FE195" s="49"/>
      <c r="FF195" s="49"/>
      <c r="FG195" s="49"/>
      <c r="FH195" s="49"/>
      <c r="FI195" s="49"/>
      <c r="FJ195" s="49"/>
      <c r="FK195" s="49"/>
      <c r="FL195" s="49"/>
      <c r="FM195" s="49"/>
      <c r="FN195" s="49"/>
      <c r="FO195" s="49"/>
      <c r="FP195" s="49"/>
      <c r="FQ195" s="49"/>
      <c r="FR195" s="49"/>
      <c r="FS195" s="49"/>
      <c r="FT195" s="49"/>
      <c r="FU195" s="49"/>
      <c r="FV195" s="49"/>
      <c r="FW195" s="49"/>
      <c r="FX195" s="49"/>
      <c r="FY195" s="49"/>
      <c r="FZ195" s="49"/>
      <c r="GA195" s="49"/>
      <c r="GB195" s="49"/>
      <c r="GC195" s="49"/>
      <c r="GD195" s="49"/>
      <c r="GE195" s="49"/>
      <c r="GF195" s="49"/>
      <c r="GG195" s="49"/>
      <c r="GH195" s="49"/>
      <c r="GI195" s="49"/>
      <c r="GJ195" s="49"/>
      <c r="GK195" s="49"/>
      <c r="GL195" s="49"/>
      <c r="GM195" s="49"/>
      <c r="GN195" s="49"/>
      <c r="GO195" s="49"/>
      <c r="GP195" s="49"/>
      <c r="GQ195" s="49"/>
      <c r="GR195" s="49"/>
      <c r="GS195" s="49"/>
      <c r="GT195" s="49"/>
      <c r="GU195" s="49"/>
      <c r="GV195" s="49"/>
      <c r="GW195" s="49"/>
      <c r="GX195" s="49"/>
      <c r="GY195" s="49"/>
      <c r="GZ195" s="49"/>
      <c r="HA195" s="49"/>
      <c r="HB195" s="49"/>
      <c r="HC195" s="49"/>
      <c r="HD195" s="49"/>
      <c r="HE195" s="49"/>
      <c r="HF195" s="49"/>
      <c r="HG195" s="49"/>
      <c r="HH195" s="49"/>
      <c r="HI195" s="49"/>
      <c r="HJ195" s="49"/>
      <c r="HK195" s="49"/>
      <c r="HL195" s="49"/>
      <c r="HM195" s="49"/>
      <c r="HN195" s="49"/>
      <c r="HO195" s="49"/>
      <c r="HP195" s="49"/>
      <c r="HQ195" s="49"/>
      <c r="HR195" s="49"/>
      <c r="HS195" s="49"/>
      <c r="HT195" s="49"/>
      <c r="HU195" s="49"/>
      <c r="HV195" s="49"/>
      <c r="HW195" s="49"/>
      <c r="HX195" s="49"/>
      <c r="HY195" s="49"/>
      <c r="HZ195" s="49"/>
      <c r="IA195" s="49"/>
      <c r="IB195" s="49"/>
      <c r="IC195" s="49"/>
      <c r="ID195" s="49"/>
      <c r="IE195" s="49"/>
      <c r="IF195" s="49"/>
      <c r="IG195" s="49"/>
      <c r="IH195" s="49"/>
      <c r="II195" s="49"/>
      <c r="IJ195" s="49"/>
      <c r="IK195" s="49"/>
      <c r="IL195" s="49"/>
      <c r="IM195" s="49"/>
      <c r="IN195" s="49"/>
    </row>
    <row r="196" spans="1:248" s="8" customFormat="1" ht="18" customHeight="1">
      <c r="A196" s="42">
        <v>195</v>
      </c>
      <c r="B196" s="181" t="s">
        <v>1510</v>
      </c>
      <c r="C196" s="180" t="s">
        <v>1511</v>
      </c>
      <c r="D196" s="43" t="str">
        <f t="shared" si="20"/>
        <v>性能型存储-DELL R740-宿主机及AI</v>
      </c>
      <c r="E196" s="183" t="s">
        <v>119</v>
      </c>
      <c r="F196" s="186" t="s">
        <v>1512</v>
      </c>
      <c r="G196" s="191">
        <v>2111</v>
      </c>
      <c r="H196" s="183" t="s">
        <v>1513</v>
      </c>
      <c r="I196" s="183" t="s">
        <v>322</v>
      </c>
      <c r="J196" s="183" t="s">
        <v>1293</v>
      </c>
      <c r="K196" s="191">
        <v>2161</v>
      </c>
      <c r="L196" s="183" t="s">
        <v>1514</v>
      </c>
      <c r="M196" s="183" t="s">
        <v>529</v>
      </c>
      <c r="N196" s="183" t="s">
        <v>530</v>
      </c>
      <c r="O196" s="42"/>
      <c r="P196" s="42"/>
      <c r="Q196" s="42" t="s">
        <v>531</v>
      </c>
      <c r="R196" s="42" t="s">
        <v>532</v>
      </c>
      <c r="S196" s="114" t="str">
        <f t="shared" si="16"/>
        <v>09</v>
      </c>
      <c r="T196" s="114" t="str">
        <f t="shared" si="21"/>
        <v>HH列07</v>
      </c>
      <c r="U196" s="114" t="str">
        <f t="shared" si="17"/>
        <v>02</v>
      </c>
      <c r="V196" s="114" t="str">
        <f t="shared" si="22"/>
        <v>101</v>
      </c>
      <c r="W196" s="47"/>
      <c r="X196" s="114" t="s">
        <v>124</v>
      </c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49"/>
      <c r="BR196" s="49"/>
      <c r="BS196" s="49"/>
      <c r="BT196" s="49"/>
      <c r="BU196" s="49"/>
      <c r="BV196" s="49"/>
      <c r="BW196" s="49"/>
      <c r="BX196" s="49"/>
      <c r="BY196" s="49"/>
      <c r="BZ196" s="49"/>
      <c r="CA196" s="49"/>
      <c r="CB196" s="49"/>
      <c r="CC196" s="49"/>
      <c r="CD196" s="49"/>
      <c r="CE196" s="49"/>
      <c r="CF196" s="49"/>
      <c r="CG196" s="49"/>
      <c r="CH196" s="49"/>
      <c r="CI196" s="49"/>
      <c r="CJ196" s="49"/>
      <c r="CK196" s="49"/>
      <c r="CL196" s="49"/>
      <c r="CM196" s="49"/>
      <c r="CN196" s="49"/>
      <c r="CO196" s="49"/>
      <c r="CP196" s="49"/>
      <c r="CQ196" s="49"/>
      <c r="CR196" s="49"/>
      <c r="CS196" s="49"/>
      <c r="CT196" s="49"/>
      <c r="CU196" s="49"/>
      <c r="CV196" s="49"/>
      <c r="CW196" s="49"/>
      <c r="CX196" s="49"/>
      <c r="CY196" s="49"/>
      <c r="CZ196" s="49"/>
      <c r="DA196" s="49"/>
      <c r="DB196" s="49"/>
      <c r="DC196" s="49"/>
      <c r="DD196" s="49"/>
      <c r="DE196" s="49"/>
      <c r="DF196" s="49"/>
      <c r="DG196" s="49"/>
      <c r="DH196" s="49"/>
      <c r="DI196" s="49"/>
      <c r="DJ196" s="49"/>
      <c r="DK196" s="49"/>
      <c r="DL196" s="49"/>
      <c r="DM196" s="49"/>
      <c r="DN196" s="49"/>
      <c r="DO196" s="49"/>
      <c r="DP196" s="49"/>
      <c r="DQ196" s="49"/>
      <c r="DR196" s="49"/>
      <c r="DS196" s="49"/>
      <c r="DT196" s="49"/>
      <c r="DU196" s="49"/>
      <c r="DV196" s="49"/>
      <c r="DW196" s="49"/>
      <c r="DX196" s="49"/>
      <c r="DY196" s="49"/>
      <c r="DZ196" s="49"/>
      <c r="EA196" s="49"/>
      <c r="EB196" s="49"/>
      <c r="EC196" s="49"/>
      <c r="ED196" s="49"/>
      <c r="EE196" s="49"/>
      <c r="EF196" s="49"/>
      <c r="EG196" s="49"/>
      <c r="EH196" s="49"/>
      <c r="EI196" s="49"/>
      <c r="EJ196" s="49"/>
      <c r="EK196" s="49"/>
      <c r="EL196" s="49"/>
      <c r="EM196" s="49"/>
      <c r="EN196" s="49"/>
      <c r="EO196" s="49"/>
      <c r="EP196" s="49"/>
      <c r="EQ196" s="49"/>
      <c r="ER196" s="49"/>
      <c r="ES196" s="49"/>
      <c r="ET196" s="49"/>
      <c r="EU196" s="49"/>
      <c r="EV196" s="49"/>
      <c r="EW196" s="49"/>
      <c r="EX196" s="49"/>
      <c r="EY196" s="49"/>
      <c r="EZ196" s="49"/>
      <c r="FA196" s="49"/>
      <c r="FB196" s="49"/>
      <c r="FC196" s="49"/>
      <c r="FD196" s="49"/>
      <c r="FE196" s="49"/>
      <c r="FF196" s="49"/>
      <c r="FG196" s="49"/>
      <c r="FH196" s="49"/>
      <c r="FI196" s="49"/>
      <c r="FJ196" s="49"/>
      <c r="FK196" s="49"/>
      <c r="FL196" s="49"/>
      <c r="FM196" s="49"/>
      <c r="FN196" s="49"/>
      <c r="FO196" s="49"/>
      <c r="FP196" s="49"/>
      <c r="FQ196" s="49"/>
      <c r="FR196" s="49"/>
      <c r="FS196" s="49"/>
      <c r="FT196" s="49"/>
      <c r="FU196" s="49"/>
      <c r="FV196" s="49"/>
      <c r="FW196" s="49"/>
      <c r="FX196" s="49"/>
      <c r="FY196" s="49"/>
      <c r="FZ196" s="49"/>
      <c r="GA196" s="49"/>
      <c r="GB196" s="49"/>
      <c r="GC196" s="49"/>
      <c r="GD196" s="49"/>
      <c r="GE196" s="49"/>
      <c r="GF196" s="49"/>
      <c r="GG196" s="49"/>
      <c r="GH196" s="49"/>
      <c r="GI196" s="49"/>
      <c r="GJ196" s="49"/>
      <c r="GK196" s="49"/>
      <c r="GL196" s="49"/>
      <c r="GM196" s="49"/>
      <c r="GN196" s="49"/>
      <c r="GO196" s="49"/>
      <c r="GP196" s="49"/>
      <c r="GQ196" s="49"/>
      <c r="GR196" s="49"/>
      <c r="GS196" s="49"/>
      <c r="GT196" s="49"/>
      <c r="GU196" s="49"/>
      <c r="GV196" s="49"/>
      <c r="GW196" s="49"/>
      <c r="GX196" s="49"/>
      <c r="GY196" s="49"/>
      <c r="GZ196" s="49"/>
      <c r="HA196" s="49"/>
      <c r="HB196" s="49"/>
      <c r="HC196" s="49"/>
      <c r="HD196" s="49"/>
      <c r="HE196" s="49"/>
      <c r="HF196" s="49"/>
      <c r="HG196" s="49"/>
      <c r="HH196" s="49"/>
      <c r="HI196" s="49"/>
      <c r="HJ196" s="49"/>
      <c r="HK196" s="49"/>
      <c r="HL196" s="49"/>
      <c r="HM196" s="49"/>
      <c r="HN196" s="49"/>
      <c r="HO196" s="49"/>
      <c r="HP196" s="49"/>
      <c r="HQ196" s="49"/>
      <c r="HR196" s="49"/>
      <c r="HS196" s="49"/>
      <c r="HT196" s="49"/>
      <c r="HU196" s="49"/>
      <c r="HV196" s="49"/>
      <c r="HW196" s="49"/>
      <c r="HX196" s="49"/>
      <c r="HY196" s="49"/>
      <c r="HZ196" s="49"/>
      <c r="IA196" s="49"/>
      <c r="IB196" s="49"/>
      <c r="IC196" s="49"/>
      <c r="ID196" s="49"/>
      <c r="IE196" s="49"/>
      <c r="IF196" s="49"/>
      <c r="IG196" s="49"/>
      <c r="IH196" s="49"/>
      <c r="II196" s="49"/>
      <c r="IJ196" s="49"/>
      <c r="IK196" s="49"/>
      <c r="IL196" s="49"/>
      <c r="IM196" s="49"/>
      <c r="IN196" s="49"/>
    </row>
    <row r="197" spans="1:248" s="8" customFormat="1" ht="18" customHeight="1">
      <c r="A197" s="42">
        <v>196</v>
      </c>
      <c r="B197" s="181" t="s">
        <v>1515</v>
      </c>
      <c r="C197" s="180" t="s">
        <v>1516</v>
      </c>
      <c r="D197" s="43" t="str">
        <f t="shared" si="20"/>
        <v>性能型存储-DELL R740-宿主机及AI</v>
      </c>
      <c r="E197" s="183" t="s">
        <v>119</v>
      </c>
      <c r="F197" s="186" t="s">
        <v>1517</v>
      </c>
      <c r="G197" s="191">
        <v>2111</v>
      </c>
      <c r="H197" s="183" t="s">
        <v>1518</v>
      </c>
      <c r="I197" s="183" t="s">
        <v>322</v>
      </c>
      <c r="J197" s="183" t="s">
        <v>1293</v>
      </c>
      <c r="K197" s="191">
        <v>2161</v>
      </c>
      <c r="L197" s="183" t="s">
        <v>1519</v>
      </c>
      <c r="M197" s="183" t="s">
        <v>529</v>
      </c>
      <c r="N197" s="183" t="s">
        <v>530</v>
      </c>
      <c r="O197" s="42"/>
      <c r="P197" s="42"/>
      <c r="Q197" s="42" t="s">
        <v>531</v>
      </c>
      <c r="R197" s="42" t="s">
        <v>532</v>
      </c>
      <c r="S197" s="114" t="str">
        <f t="shared" si="16"/>
        <v>12</v>
      </c>
      <c r="T197" s="114" t="str">
        <f t="shared" si="21"/>
        <v>HH列07</v>
      </c>
      <c r="U197" s="114" t="str">
        <f t="shared" si="17"/>
        <v>02</v>
      </c>
      <c r="V197" s="114" t="str">
        <f t="shared" si="22"/>
        <v>101</v>
      </c>
      <c r="W197" s="47"/>
      <c r="X197" s="114" t="s">
        <v>124</v>
      </c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  <c r="CD197" s="49"/>
      <c r="CE197" s="49"/>
      <c r="CF197" s="49"/>
      <c r="CG197" s="49"/>
      <c r="CH197" s="49"/>
      <c r="CI197" s="49"/>
      <c r="CJ197" s="49"/>
      <c r="CK197" s="49"/>
      <c r="CL197" s="49"/>
      <c r="CM197" s="49"/>
      <c r="CN197" s="49"/>
      <c r="CO197" s="49"/>
      <c r="CP197" s="49"/>
      <c r="CQ197" s="49"/>
      <c r="CR197" s="49"/>
      <c r="CS197" s="49"/>
      <c r="CT197" s="49"/>
      <c r="CU197" s="49"/>
      <c r="CV197" s="49"/>
      <c r="CW197" s="49"/>
      <c r="CX197" s="49"/>
      <c r="CY197" s="49"/>
      <c r="CZ197" s="49"/>
      <c r="DA197" s="49"/>
      <c r="DB197" s="49"/>
      <c r="DC197" s="49"/>
      <c r="DD197" s="49"/>
      <c r="DE197" s="49"/>
      <c r="DF197" s="49"/>
      <c r="DG197" s="49"/>
      <c r="DH197" s="49"/>
      <c r="DI197" s="49"/>
      <c r="DJ197" s="49"/>
      <c r="DK197" s="49"/>
      <c r="DL197" s="49"/>
      <c r="DM197" s="49"/>
      <c r="DN197" s="49"/>
      <c r="DO197" s="49"/>
      <c r="DP197" s="49"/>
      <c r="DQ197" s="49"/>
      <c r="DR197" s="49"/>
      <c r="DS197" s="49"/>
      <c r="DT197" s="49"/>
      <c r="DU197" s="49"/>
      <c r="DV197" s="49"/>
      <c r="DW197" s="49"/>
      <c r="DX197" s="49"/>
      <c r="DY197" s="49"/>
      <c r="DZ197" s="49"/>
      <c r="EA197" s="49"/>
      <c r="EB197" s="49"/>
      <c r="EC197" s="49"/>
      <c r="ED197" s="49"/>
      <c r="EE197" s="49"/>
      <c r="EF197" s="49"/>
      <c r="EG197" s="49"/>
      <c r="EH197" s="49"/>
      <c r="EI197" s="49"/>
      <c r="EJ197" s="49"/>
      <c r="EK197" s="49"/>
      <c r="EL197" s="49"/>
      <c r="EM197" s="49"/>
      <c r="EN197" s="49"/>
      <c r="EO197" s="49"/>
      <c r="EP197" s="49"/>
      <c r="EQ197" s="49"/>
      <c r="ER197" s="49"/>
      <c r="ES197" s="49"/>
      <c r="ET197" s="49"/>
      <c r="EU197" s="49"/>
      <c r="EV197" s="49"/>
      <c r="EW197" s="49"/>
      <c r="EX197" s="49"/>
      <c r="EY197" s="49"/>
      <c r="EZ197" s="49"/>
      <c r="FA197" s="49"/>
      <c r="FB197" s="49"/>
      <c r="FC197" s="49"/>
      <c r="FD197" s="49"/>
      <c r="FE197" s="49"/>
      <c r="FF197" s="49"/>
      <c r="FG197" s="49"/>
      <c r="FH197" s="49"/>
      <c r="FI197" s="49"/>
      <c r="FJ197" s="49"/>
      <c r="FK197" s="49"/>
      <c r="FL197" s="49"/>
      <c r="FM197" s="49"/>
      <c r="FN197" s="49"/>
      <c r="FO197" s="49"/>
      <c r="FP197" s="49"/>
      <c r="FQ197" s="49"/>
      <c r="FR197" s="49"/>
      <c r="FS197" s="49"/>
      <c r="FT197" s="49"/>
      <c r="FU197" s="49"/>
      <c r="FV197" s="49"/>
      <c r="FW197" s="49"/>
      <c r="FX197" s="49"/>
      <c r="FY197" s="49"/>
      <c r="FZ197" s="49"/>
      <c r="GA197" s="49"/>
      <c r="GB197" s="49"/>
      <c r="GC197" s="49"/>
      <c r="GD197" s="49"/>
      <c r="GE197" s="49"/>
      <c r="GF197" s="49"/>
      <c r="GG197" s="49"/>
      <c r="GH197" s="49"/>
      <c r="GI197" s="49"/>
      <c r="GJ197" s="49"/>
      <c r="GK197" s="49"/>
      <c r="GL197" s="49"/>
      <c r="GM197" s="49"/>
      <c r="GN197" s="49"/>
      <c r="GO197" s="49"/>
      <c r="GP197" s="49"/>
      <c r="GQ197" s="49"/>
      <c r="GR197" s="49"/>
      <c r="GS197" s="49"/>
      <c r="GT197" s="49"/>
      <c r="GU197" s="49"/>
      <c r="GV197" s="49"/>
      <c r="GW197" s="49"/>
      <c r="GX197" s="49"/>
      <c r="GY197" s="49"/>
      <c r="GZ197" s="49"/>
      <c r="HA197" s="49"/>
      <c r="HB197" s="49"/>
      <c r="HC197" s="49"/>
      <c r="HD197" s="49"/>
      <c r="HE197" s="49"/>
      <c r="HF197" s="49"/>
      <c r="HG197" s="49"/>
      <c r="HH197" s="49"/>
      <c r="HI197" s="49"/>
      <c r="HJ197" s="49"/>
      <c r="HK197" s="49"/>
      <c r="HL197" s="49"/>
      <c r="HM197" s="49"/>
      <c r="HN197" s="49"/>
      <c r="HO197" s="49"/>
      <c r="HP197" s="49"/>
      <c r="HQ197" s="49"/>
      <c r="HR197" s="49"/>
      <c r="HS197" s="49"/>
      <c r="HT197" s="49"/>
      <c r="HU197" s="49"/>
      <c r="HV197" s="49"/>
      <c r="HW197" s="49"/>
      <c r="HX197" s="49"/>
      <c r="HY197" s="49"/>
      <c r="HZ197" s="49"/>
      <c r="IA197" s="49"/>
      <c r="IB197" s="49"/>
      <c r="IC197" s="49"/>
      <c r="ID197" s="49"/>
      <c r="IE197" s="49"/>
      <c r="IF197" s="49"/>
      <c r="IG197" s="49"/>
      <c r="IH197" s="49"/>
      <c r="II197" s="49"/>
      <c r="IJ197" s="49"/>
      <c r="IK197" s="49"/>
      <c r="IL197" s="49"/>
      <c r="IM197" s="49"/>
      <c r="IN197" s="49"/>
    </row>
    <row r="198" spans="1:248" s="8" customFormat="1" ht="18" customHeight="1">
      <c r="A198" s="42">
        <v>197</v>
      </c>
      <c r="B198" s="181" t="s">
        <v>1520</v>
      </c>
      <c r="C198" s="180" t="s">
        <v>1521</v>
      </c>
      <c r="D198" s="43" t="str">
        <f t="shared" si="20"/>
        <v>性能型存储-DELL R740-宿主机及AI</v>
      </c>
      <c r="E198" s="183" t="s">
        <v>119</v>
      </c>
      <c r="F198" s="186" t="s">
        <v>1522</v>
      </c>
      <c r="G198" s="191">
        <v>2111</v>
      </c>
      <c r="H198" s="183" t="s">
        <v>1523</v>
      </c>
      <c r="I198" s="183" t="s">
        <v>322</v>
      </c>
      <c r="J198" s="183" t="s">
        <v>1293</v>
      </c>
      <c r="K198" s="191">
        <v>2161</v>
      </c>
      <c r="L198" s="183" t="s">
        <v>1524</v>
      </c>
      <c r="M198" s="183" t="s">
        <v>529</v>
      </c>
      <c r="N198" s="183" t="s">
        <v>530</v>
      </c>
      <c r="O198" s="42"/>
      <c r="P198" s="42"/>
      <c r="Q198" s="42" t="s">
        <v>531</v>
      </c>
      <c r="R198" s="42" t="s">
        <v>532</v>
      </c>
      <c r="S198" s="114" t="str">
        <f t="shared" si="16"/>
        <v>15</v>
      </c>
      <c r="T198" s="114" t="str">
        <f t="shared" si="21"/>
        <v>HH列07</v>
      </c>
      <c r="U198" s="114" t="str">
        <f t="shared" si="17"/>
        <v>02</v>
      </c>
      <c r="V198" s="114" t="str">
        <f t="shared" si="22"/>
        <v>101</v>
      </c>
      <c r="W198" s="47"/>
      <c r="X198" s="114" t="s">
        <v>124</v>
      </c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49"/>
      <c r="BR198" s="49"/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49"/>
      <c r="CD198" s="49"/>
      <c r="CE198" s="49"/>
      <c r="CF198" s="49"/>
      <c r="CG198" s="49"/>
      <c r="CH198" s="49"/>
      <c r="CI198" s="49"/>
      <c r="CJ198" s="49"/>
      <c r="CK198" s="49"/>
      <c r="CL198" s="49"/>
      <c r="CM198" s="49"/>
      <c r="CN198" s="49"/>
      <c r="CO198" s="49"/>
      <c r="CP198" s="49"/>
      <c r="CQ198" s="49"/>
      <c r="CR198" s="49"/>
      <c r="CS198" s="49"/>
      <c r="CT198" s="49"/>
      <c r="CU198" s="49"/>
      <c r="CV198" s="49"/>
      <c r="CW198" s="49"/>
      <c r="CX198" s="49"/>
      <c r="CY198" s="49"/>
      <c r="CZ198" s="49"/>
      <c r="DA198" s="49"/>
      <c r="DB198" s="49"/>
      <c r="DC198" s="49"/>
      <c r="DD198" s="49"/>
      <c r="DE198" s="49"/>
      <c r="DF198" s="49"/>
      <c r="DG198" s="49"/>
      <c r="DH198" s="49"/>
      <c r="DI198" s="49"/>
      <c r="DJ198" s="49"/>
      <c r="DK198" s="49"/>
      <c r="DL198" s="49"/>
      <c r="DM198" s="49"/>
      <c r="DN198" s="49"/>
      <c r="DO198" s="49"/>
      <c r="DP198" s="49"/>
      <c r="DQ198" s="49"/>
      <c r="DR198" s="49"/>
      <c r="DS198" s="49"/>
      <c r="DT198" s="49"/>
      <c r="DU198" s="49"/>
      <c r="DV198" s="49"/>
      <c r="DW198" s="49"/>
      <c r="DX198" s="49"/>
      <c r="DY198" s="49"/>
      <c r="DZ198" s="49"/>
      <c r="EA198" s="49"/>
      <c r="EB198" s="49"/>
      <c r="EC198" s="49"/>
      <c r="ED198" s="49"/>
      <c r="EE198" s="49"/>
      <c r="EF198" s="49"/>
      <c r="EG198" s="49"/>
      <c r="EH198" s="49"/>
      <c r="EI198" s="49"/>
      <c r="EJ198" s="49"/>
      <c r="EK198" s="49"/>
      <c r="EL198" s="49"/>
      <c r="EM198" s="49"/>
      <c r="EN198" s="49"/>
      <c r="EO198" s="49"/>
      <c r="EP198" s="49"/>
      <c r="EQ198" s="49"/>
      <c r="ER198" s="49"/>
      <c r="ES198" s="49"/>
      <c r="ET198" s="49"/>
      <c r="EU198" s="49"/>
      <c r="EV198" s="49"/>
      <c r="EW198" s="49"/>
      <c r="EX198" s="49"/>
      <c r="EY198" s="49"/>
      <c r="EZ198" s="49"/>
      <c r="FA198" s="49"/>
      <c r="FB198" s="49"/>
      <c r="FC198" s="49"/>
      <c r="FD198" s="49"/>
      <c r="FE198" s="49"/>
      <c r="FF198" s="49"/>
      <c r="FG198" s="49"/>
      <c r="FH198" s="49"/>
      <c r="FI198" s="49"/>
      <c r="FJ198" s="49"/>
      <c r="FK198" s="49"/>
      <c r="FL198" s="49"/>
      <c r="FM198" s="49"/>
      <c r="FN198" s="49"/>
      <c r="FO198" s="49"/>
      <c r="FP198" s="49"/>
      <c r="FQ198" s="49"/>
      <c r="FR198" s="49"/>
      <c r="FS198" s="49"/>
      <c r="FT198" s="49"/>
      <c r="FU198" s="49"/>
      <c r="FV198" s="49"/>
      <c r="FW198" s="49"/>
      <c r="FX198" s="49"/>
      <c r="FY198" s="49"/>
      <c r="FZ198" s="49"/>
      <c r="GA198" s="49"/>
      <c r="GB198" s="49"/>
      <c r="GC198" s="49"/>
      <c r="GD198" s="49"/>
      <c r="GE198" s="49"/>
      <c r="GF198" s="49"/>
      <c r="GG198" s="49"/>
      <c r="GH198" s="49"/>
      <c r="GI198" s="49"/>
      <c r="GJ198" s="49"/>
      <c r="GK198" s="49"/>
      <c r="GL198" s="49"/>
      <c r="GM198" s="49"/>
      <c r="GN198" s="49"/>
      <c r="GO198" s="49"/>
      <c r="GP198" s="49"/>
      <c r="GQ198" s="49"/>
      <c r="GR198" s="49"/>
      <c r="GS198" s="49"/>
      <c r="GT198" s="49"/>
      <c r="GU198" s="49"/>
      <c r="GV198" s="49"/>
      <c r="GW198" s="49"/>
      <c r="GX198" s="49"/>
      <c r="GY198" s="49"/>
      <c r="GZ198" s="49"/>
      <c r="HA198" s="49"/>
      <c r="HB198" s="49"/>
      <c r="HC198" s="49"/>
      <c r="HD198" s="49"/>
      <c r="HE198" s="49"/>
      <c r="HF198" s="49"/>
      <c r="HG198" s="49"/>
      <c r="HH198" s="49"/>
      <c r="HI198" s="49"/>
      <c r="HJ198" s="49"/>
      <c r="HK198" s="49"/>
      <c r="HL198" s="49"/>
      <c r="HM198" s="49"/>
      <c r="HN198" s="49"/>
      <c r="HO198" s="49"/>
      <c r="HP198" s="49"/>
      <c r="HQ198" s="49"/>
      <c r="HR198" s="49"/>
      <c r="HS198" s="49"/>
      <c r="HT198" s="49"/>
      <c r="HU198" s="49"/>
      <c r="HV198" s="49"/>
      <c r="HW198" s="49"/>
      <c r="HX198" s="49"/>
      <c r="HY198" s="49"/>
      <c r="HZ198" s="49"/>
      <c r="IA198" s="49"/>
      <c r="IB198" s="49"/>
      <c r="IC198" s="49"/>
      <c r="ID198" s="49"/>
      <c r="IE198" s="49"/>
      <c r="IF198" s="49"/>
      <c r="IG198" s="49"/>
      <c r="IH198" s="49"/>
      <c r="II198" s="49"/>
      <c r="IJ198" s="49"/>
      <c r="IK198" s="49"/>
      <c r="IL198" s="49"/>
      <c r="IM198" s="49"/>
      <c r="IN198" s="49"/>
    </row>
    <row r="199" spans="1:248" s="8" customFormat="1" ht="18" customHeight="1">
      <c r="A199" s="42">
        <v>198</v>
      </c>
      <c r="B199" s="181" t="s">
        <v>1525</v>
      </c>
      <c r="C199" s="180" t="s">
        <v>1526</v>
      </c>
      <c r="D199" s="43" t="str">
        <f t="shared" si="20"/>
        <v>性能型存储-DELL R740-宿主机及AI</v>
      </c>
      <c r="E199" s="183" t="s">
        <v>119</v>
      </c>
      <c r="F199" s="186" t="s">
        <v>1527</v>
      </c>
      <c r="G199" s="191">
        <v>2111</v>
      </c>
      <c r="H199" s="183" t="s">
        <v>1528</v>
      </c>
      <c r="I199" s="183" t="s">
        <v>322</v>
      </c>
      <c r="J199" s="183" t="s">
        <v>1293</v>
      </c>
      <c r="K199" s="191">
        <v>2161</v>
      </c>
      <c r="L199" s="183" t="s">
        <v>1529</v>
      </c>
      <c r="M199" s="183" t="s">
        <v>529</v>
      </c>
      <c r="N199" s="183" t="s">
        <v>530</v>
      </c>
      <c r="O199" s="42"/>
      <c r="P199" s="42"/>
      <c r="Q199" s="42" t="s">
        <v>531</v>
      </c>
      <c r="R199" s="42" t="s">
        <v>532</v>
      </c>
      <c r="S199" s="114" t="str">
        <f t="shared" si="16"/>
        <v>18</v>
      </c>
      <c r="T199" s="114" t="str">
        <f t="shared" si="21"/>
        <v>HH列07</v>
      </c>
      <c r="U199" s="114" t="str">
        <f t="shared" si="17"/>
        <v>02</v>
      </c>
      <c r="V199" s="114" t="str">
        <f t="shared" si="22"/>
        <v>101</v>
      </c>
      <c r="W199" s="47"/>
      <c r="X199" s="114" t="s">
        <v>124</v>
      </c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  <c r="CD199" s="49"/>
      <c r="CE199" s="49"/>
      <c r="CF199" s="49"/>
      <c r="CG199" s="49"/>
      <c r="CH199" s="49"/>
      <c r="CI199" s="49"/>
      <c r="CJ199" s="49"/>
      <c r="CK199" s="49"/>
      <c r="CL199" s="49"/>
      <c r="CM199" s="49"/>
      <c r="CN199" s="49"/>
      <c r="CO199" s="49"/>
      <c r="CP199" s="49"/>
      <c r="CQ199" s="49"/>
      <c r="CR199" s="49"/>
      <c r="CS199" s="49"/>
      <c r="CT199" s="49"/>
      <c r="CU199" s="49"/>
      <c r="CV199" s="49"/>
      <c r="CW199" s="49"/>
      <c r="CX199" s="49"/>
      <c r="CY199" s="49"/>
      <c r="CZ199" s="49"/>
      <c r="DA199" s="49"/>
      <c r="DB199" s="49"/>
      <c r="DC199" s="49"/>
      <c r="DD199" s="49"/>
      <c r="DE199" s="49"/>
      <c r="DF199" s="49"/>
      <c r="DG199" s="49"/>
      <c r="DH199" s="49"/>
      <c r="DI199" s="49"/>
      <c r="DJ199" s="49"/>
      <c r="DK199" s="49"/>
      <c r="DL199" s="49"/>
      <c r="DM199" s="49"/>
      <c r="DN199" s="49"/>
      <c r="DO199" s="49"/>
      <c r="DP199" s="49"/>
      <c r="DQ199" s="49"/>
      <c r="DR199" s="49"/>
      <c r="DS199" s="49"/>
      <c r="DT199" s="49"/>
      <c r="DU199" s="49"/>
      <c r="DV199" s="49"/>
      <c r="DW199" s="49"/>
      <c r="DX199" s="49"/>
      <c r="DY199" s="49"/>
      <c r="DZ199" s="49"/>
      <c r="EA199" s="49"/>
      <c r="EB199" s="49"/>
      <c r="EC199" s="49"/>
      <c r="ED199" s="49"/>
      <c r="EE199" s="49"/>
      <c r="EF199" s="49"/>
      <c r="EG199" s="49"/>
      <c r="EH199" s="49"/>
      <c r="EI199" s="49"/>
      <c r="EJ199" s="49"/>
      <c r="EK199" s="49"/>
      <c r="EL199" s="49"/>
      <c r="EM199" s="49"/>
      <c r="EN199" s="49"/>
      <c r="EO199" s="49"/>
      <c r="EP199" s="49"/>
      <c r="EQ199" s="49"/>
      <c r="ER199" s="49"/>
      <c r="ES199" s="49"/>
      <c r="ET199" s="49"/>
      <c r="EU199" s="49"/>
      <c r="EV199" s="49"/>
      <c r="EW199" s="49"/>
      <c r="EX199" s="49"/>
      <c r="EY199" s="49"/>
      <c r="EZ199" s="49"/>
      <c r="FA199" s="49"/>
      <c r="FB199" s="49"/>
      <c r="FC199" s="49"/>
      <c r="FD199" s="49"/>
      <c r="FE199" s="49"/>
      <c r="FF199" s="49"/>
      <c r="FG199" s="49"/>
      <c r="FH199" s="49"/>
      <c r="FI199" s="49"/>
      <c r="FJ199" s="49"/>
      <c r="FK199" s="49"/>
      <c r="FL199" s="49"/>
      <c r="FM199" s="49"/>
      <c r="FN199" s="49"/>
      <c r="FO199" s="49"/>
      <c r="FP199" s="49"/>
      <c r="FQ199" s="49"/>
      <c r="FR199" s="49"/>
      <c r="FS199" s="49"/>
      <c r="FT199" s="49"/>
      <c r="FU199" s="49"/>
      <c r="FV199" s="49"/>
      <c r="FW199" s="49"/>
      <c r="FX199" s="49"/>
      <c r="FY199" s="49"/>
      <c r="FZ199" s="49"/>
      <c r="GA199" s="49"/>
      <c r="GB199" s="49"/>
      <c r="GC199" s="49"/>
      <c r="GD199" s="49"/>
      <c r="GE199" s="49"/>
      <c r="GF199" s="49"/>
      <c r="GG199" s="49"/>
      <c r="GH199" s="49"/>
      <c r="GI199" s="49"/>
      <c r="GJ199" s="49"/>
      <c r="GK199" s="49"/>
      <c r="GL199" s="49"/>
      <c r="GM199" s="49"/>
      <c r="GN199" s="49"/>
      <c r="GO199" s="49"/>
      <c r="GP199" s="49"/>
      <c r="GQ199" s="49"/>
      <c r="GR199" s="49"/>
      <c r="GS199" s="49"/>
      <c r="GT199" s="49"/>
      <c r="GU199" s="49"/>
      <c r="GV199" s="49"/>
      <c r="GW199" s="49"/>
      <c r="GX199" s="49"/>
      <c r="GY199" s="49"/>
      <c r="GZ199" s="49"/>
      <c r="HA199" s="49"/>
      <c r="HB199" s="49"/>
      <c r="HC199" s="49"/>
      <c r="HD199" s="49"/>
      <c r="HE199" s="49"/>
      <c r="HF199" s="49"/>
      <c r="HG199" s="49"/>
      <c r="HH199" s="49"/>
      <c r="HI199" s="49"/>
      <c r="HJ199" s="49"/>
      <c r="HK199" s="49"/>
      <c r="HL199" s="49"/>
      <c r="HM199" s="49"/>
      <c r="HN199" s="49"/>
      <c r="HO199" s="49"/>
      <c r="HP199" s="49"/>
      <c r="HQ199" s="49"/>
      <c r="HR199" s="49"/>
      <c r="HS199" s="49"/>
      <c r="HT199" s="49"/>
      <c r="HU199" s="49"/>
      <c r="HV199" s="49"/>
      <c r="HW199" s="49"/>
      <c r="HX199" s="49"/>
      <c r="HY199" s="49"/>
      <c r="HZ199" s="49"/>
      <c r="IA199" s="49"/>
      <c r="IB199" s="49"/>
      <c r="IC199" s="49"/>
      <c r="ID199" s="49"/>
      <c r="IE199" s="49"/>
      <c r="IF199" s="49"/>
      <c r="IG199" s="49"/>
      <c r="IH199" s="49"/>
      <c r="II199" s="49"/>
      <c r="IJ199" s="49"/>
      <c r="IK199" s="49"/>
      <c r="IL199" s="49"/>
      <c r="IM199" s="49"/>
      <c r="IN199" s="49"/>
    </row>
    <row r="200" spans="1:248" s="8" customFormat="1" ht="18" customHeight="1">
      <c r="A200" s="42">
        <v>199</v>
      </c>
      <c r="B200" s="181" t="s">
        <v>1530</v>
      </c>
      <c r="C200" s="180" t="s">
        <v>1531</v>
      </c>
      <c r="D200" s="43" t="str">
        <f t="shared" si="20"/>
        <v>性能型存储-DELL R740-宿主机及AI</v>
      </c>
      <c r="E200" s="183" t="s">
        <v>119</v>
      </c>
      <c r="F200" s="186" t="s">
        <v>1532</v>
      </c>
      <c r="G200" s="191">
        <v>2111</v>
      </c>
      <c r="H200" s="183" t="s">
        <v>1533</v>
      </c>
      <c r="I200" s="183" t="s">
        <v>322</v>
      </c>
      <c r="J200" s="183" t="s">
        <v>1293</v>
      </c>
      <c r="K200" s="191">
        <v>2161</v>
      </c>
      <c r="L200" s="183" t="s">
        <v>1534</v>
      </c>
      <c r="M200" s="183" t="s">
        <v>529</v>
      </c>
      <c r="N200" s="183" t="s">
        <v>530</v>
      </c>
      <c r="O200" s="42"/>
      <c r="P200" s="42"/>
      <c r="Q200" s="42" t="s">
        <v>531</v>
      </c>
      <c r="R200" s="42" t="s">
        <v>532</v>
      </c>
      <c r="S200" s="114" t="str">
        <f t="shared" si="16"/>
        <v>21</v>
      </c>
      <c r="T200" s="114" t="str">
        <f t="shared" si="21"/>
        <v>HH列07</v>
      </c>
      <c r="U200" s="114" t="str">
        <f t="shared" si="17"/>
        <v>02</v>
      </c>
      <c r="V200" s="114" t="str">
        <f t="shared" si="22"/>
        <v>101</v>
      </c>
      <c r="W200" s="47"/>
      <c r="X200" s="114" t="s">
        <v>124</v>
      </c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  <c r="CR200" s="49"/>
      <c r="CS200" s="49"/>
      <c r="CT200" s="49"/>
      <c r="CU200" s="49"/>
      <c r="CV200" s="49"/>
      <c r="CW200" s="49"/>
      <c r="CX200" s="49"/>
      <c r="CY200" s="49"/>
      <c r="CZ200" s="49"/>
      <c r="DA200" s="49"/>
      <c r="DB200" s="49"/>
      <c r="DC200" s="49"/>
      <c r="DD200" s="49"/>
      <c r="DE200" s="49"/>
      <c r="DF200" s="49"/>
      <c r="DG200" s="49"/>
      <c r="DH200" s="49"/>
      <c r="DI200" s="49"/>
      <c r="DJ200" s="49"/>
      <c r="DK200" s="49"/>
      <c r="DL200" s="49"/>
      <c r="DM200" s="49"/>
      <c r="DN200" s="49"/>
      <c r="DO200" s="49"/>
      <c r="DP200" s="49"/>
      <c r="DQ200" s="49"/>
      <c r="DR200" s="49"/>
      <c r="DS200" s="49"/>
      <c r="DT200" s="49"/>
      <c r="DU200" s="49"/>
      <c r="DV200" s="49"/>
      <c r="DW200" s="49"/>
      <c r="DX200" s="49"/>
      <c r="DY200" s="49"/>
      <c r="DZ200" s="49"/>
      <c r="EA200" s="49"/>
      <c r="EB200" s="49"/>
      <c r="EC200" s="49"/>
      <c r="ED200" s="49"/>
      <c r="EE200" s="49"/>
      <c r="EF200" s="49"/>
      <c r="EG200" s="49"/>
      <c r="EH200" s="49"/>
      <c r="EI200" s="49"/>
      <c r="EJ200" s="49"/>
      <c r="EK200" s="49"/>
      <c r="EL200" s="49"/>
      <c r="EM200" s="49"/>
      <c r="EN200" s="49"/>
      <c r="EO200" s="49"/>
      <c r="EP200" s="49"/>
      <c r="EQ200" s="49"/>
      <c r="ER200" s="49"/>
      <c r="ES200" s="49"/>
      <c r="ET200" s="49"/>
      <c r="EU200" s="49"/>
      <c r="EV200" s="49"/>
      <c r="EW200" s="49"/>
      <c r="EX200" s="49"/>
      <c r="EY200" s="49"/>
      <c r="EZ200" s="49"/>
      <c r="FA200" s="49"/>
      <c r="FB200" s="49"/>
      <c r="FC200" s="49"/>
      <c r="FD200" s="49"/>
      <c r="FE200" s="49"/>
      <c r="FF200" s="49"/>
      <c r="FG200" s="49"/>
      <c r="FH200" s="49"/>
      <c r="FI200" s="49"/>
      <c r="FJ200" s="49"/>
      <c r="FK200" s="49"/>
      <c r="FL200" s="49"/>
      <c r="FM200" s="49"/>
      <c r="FN200" s="49"/>
      <c r="FO200" s="49"/>
      <c r="FP200" s="49"/>
      <c r="FQ200" s="49"/>
      <c r="FR200" s="49"/>
      <c r="FS200" s="49"/>
      <c r="FT200" s="49"/>
      <c r="FU200" s="49"/>
      <c r="FV200" s="49"/>
      <c r="FW200" s="49"/>
      <c r="FX200" s="49"/>
      <c r="FY200" s="49"/>
      <c r="FZ200" s="49"/>
      <c r="GA200" s="49"/>
      <c r="GB200" s="49"/>
      <c r="GC200" s="49"/>
      <c r="GD200" s="49"/>
      <c r="GE200" s="49"/>
      <c r="GF200" s="49"/>
      <c r="GG200" s="49"/>
      <c r="GH200" s="49"/>
      <c r="GI200" s="49"/>
      <c r="GJ200" s="49"/>
      <c r="GK200" s="49"/>
      <c r="GL200" s="49"/>
      <c r="GM200" s="49"/>
      <c r="GN200" s="49"/>
      <c r="GO200" s="49"/>
      <c r="GP200" s="49"/>
      <c r="GQ200" s="49"/>
      <c r="GR200" s="49"/>
      <c r="GS200" s="49"/>
      <c r="GT200" s="49"/>
      <c r="GU200" s="49"/>
      <c r="GV200" s="49"/>
      <c r="GW200" s="49"/>
      <c r="GX200" s="49"/>
      <c r="GY200" s="49"/>
      <c r="GZ200" s="49"/>
      <c r="HA200" s="49"/>
      <c r="HB200" s="49"/>
      <c r="HC200" s="49"/>
      <c r="HD200" s="49"/>
      <c r="HE200" s="49"/>
      <c r="HF200" s="49"/>
      <c r="HG200" s="49"/>
      <c r="HH200" s="49"/>
      <c r="HI200" s="49"/>
      <c r="HJ200" s="49"/>
      <c r="HK200" s="49"/>
      <c r="HL200" s="49"/>
      <c r="HM200" s="49"/>
      <c r="HN200" s="49"/>
      <c r="HO200" s="49"/>
      <c r="HP200" s="49"/>
      <c r="HQ200" s="49"/>
      <c r="HR200" s="49"/>
      <c r="HS200" s="49"/>
      <c r="HT200" s="49"/>
      <c r="HU200" s="49"/>
      <c r="HV200" s="49"/>
      <c r="HW200" s="49"/>
      <c r="HX200" s="49"/>
      <c r="HY200" s="49"/>
      <c r="HZ200" s="49"/>
      <c r="IA200" s="49"/>
      <c r="IB200" s="49"/>
      <c r="IC200" s="49"/>
      <c r="ID200" s="49"/>
      <c r="IE200" s="49"/>
      <c r="IF200" s="49"/>
      <c r="IG200" s="49"/>
      <c r="IH200" s="49"/>
      <c r="II200" s="49"/>
      <c r="IJ200" s="49"/>
      <c r="IK200" s="49"/>
      <c r="IL200" s="49"/>
      <c r="IM200" s="49"/>
      <c r="IN200" s="49"/>
    </row>
    <row r="201" spans="1:248" s="8" customFormat="1" ht="18" customHeight="1">
      <c r="A201" s="42">
        <v>200</v>
      </c>
      <c r="B201" s="181" t="s">
        <v>1535</v>
      </c>
      <c r="C201" s="180" t="s">
        <v>1536</v>
      </c>
      <c r="D201" s="43" t="str">
        <f t="shared" si="20"/>
        <v>性能型存储-DELL R740-宿主机及AI</v>
      </c>
      <c r="E201" s="183" t="s">
        <v>119</v>
      </c>
      <c r="F201" s="186" t="s">
        <v>1537</v>
      </c>
      <c r="G201" s="191">
        <v>2111</v>
      </c>
      <c r="H201" s="183" t="s">
        <v>1538</v>
      </c>
      <c r="I201" s="183" t="s">
        <v>322</v>
      </c>
      <c r="J201" s="183" t="s">
        <v>1293</v>
      </c>
      <c r="K201" s="191">
        <v>2161</v>
      </c>
      <c r="L201" s="183" t="s">
        <v>1539</v>
      </c>
      <c r="M201" s="183" t="s">
        <v>529</v>
      </c>
      <c r="N201" s="183" t="s">
        <v>530</v>
      </c>
      <c r="O201" s="42"/>
      <c r="P201" s="42"/>
      <c r="Q201" s="42" t="s">
        <v>531</v>
      </c>
      <c r="R201" s="42" t="s">
        <v>532</v>
      </c>
      <c r="S201" s="114" t="str">
        <f t="shared" si="16"/>
        <v>03</v>
      </c>
      <c r="T201" s="114" t="str">
        <f t="shared" si="21"/>
        <v>HH列06</v>
      </c>
      <c r="U201" s="114" t="str">
        <f t="shared" si="17"/>
        <v>02</v>
      </c>
      <c r="V201" s="114" t="str">
        <f t="shared" si="22"/>
        <v>101</v>
      </c>
      <c r="W201" s="47"/>
      <c r="X201" s="114" t="s">
        <v>124</v>
      </c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49"/>
      <c r="CI201" s="49"/>
      <c r="CJ201" s="49"/>
      <c r="CK201" s="49"/>
      <c r="CL201" s="49"/>
      <c r="CM201" s="49"/>
      <c r="CN201" s="49"/>
      <c r="CO201" s="49"/>
      <c r="CP201" s="49"/>
      <c r="CQ201" s="49"/>
      <c r="CR201" s="49"/>
      <c r="CS201" s="49"/>
      <c r="CT201" s="49"/>
      <c r="CU201" s="49"/>
      <c r="CV201" s="49"/>
      <c r="CW201" s="49"/>
      <c r="CX201" s="49"/>
      <c r="CY201" s="49"/>
      <c r="CZ201" s="49"/>
      <c r="DA201" s="49"/>
      <c r="DB201" s="49"/>
      <c r="DC201" s="49"/>
      <c r="DD201" s="49"/>
      <c r="DE201" s="49"/>
      <c r="DF201" s="49"/>
      <c r="DG201" s="49"/>
      <c r="DH201" s="49"/>
      <c r="DI201" s="49"/>
      <c r="DJ201" s="49"/>
      <c r="DK201" s="49"/>
      <c r="DL201" s="49"/>
      <c r="DM201" s="49"/>
      <c r="DN201" s="49"/>
      <c r="DO201" s="49"/>
      <c r="DP201" s="49"/>
      <c r="DQ201" s="49"/>
      <c r="DR201" s="49"/>
      <c r="DS201" s="49"/>
      <c r="DT201" s="49"/>
      <c r="DU201" s="49"/>
      <c r="DV201" s="49"/>
      <c r="DW201" s="49"/>
      <c r="DX201" s="49"/>
      <c r="DY201" s="49"/>
      <c r="DZ201" s="49"/>
      <c r="EA201" s="49"/>
      <c r="EB201" s="49"/>
      <c r="EC201" s="49"/>
      <c r="ED201" s="49"/>
      <c r="EE201" s="49"/>
      <c r="EF201" s="49"/>
      <c r="EG201" s="49"/>
      <c r="EH201" s="49"/>
      <c r="EI201" s="49"/>
      <c r="EJ201" s="49"/>
      <c r="EK201" s="49"/>
      <c r="EL201" s="49"/>
      <c r="EM201" s="49"/>
      <c r="EN201" s="49"/>
      <c r="EO201" s="49"/>
      <c r="EP201" s="49"/>
      <c r="EQ201" s="49"/>
      <c r="ER201" s="49"/>
      <c r="ES201" s="49"/>
      <c r="ET201" s="49"/>
      <c r="EU201" s="49"/>
      <c r="EV201" s="49"/>
      <c r="EW201" s="49"/>
      <c r="EX201" s="49"/>
      <c r="EY201" s="49"/>
      <c r="EZ201" s="49"/>
      <c r="FA201" s="49"/>
      <c r="FB201" s="49"/>
      <c r="FC201" s="49"/>
      <c r="FD201" s="49"/>
      <c r="FE201" s="49"/>
      <c r="FF201" s="49"/>
      <c r="FG201" s="49"/>
      <c r="FH201" s="49"/>
      <c r="FI201" s="49"/>
      <c r="FJ201" s="49"/>
      <c r="FK201" s="49"/>
      <c r="FL201" s="49"/>
      <c r="FM201" s="49"/>
      <c r="FN201" s="49"/>
      <c r="FO201" s="49"/>
      <c r="FP201" s="49"/>
      <c r="FQ201" s="49"/>
      <c r="FR201" s="49"/>
      <c r="FS201" s="49"/>
      <c r="FT201" s="49"/>
      <c r="FU201" s="49"/>
      <c r="FV201" s="49"/>
      <c r="FW201" s="49"/>
      <c r="FX201" s="49"/>
      <c r="FY201" s="49"/>
      <c r="FZ201" s="49"/>
      <c r="GA201" s="49"/>
      <c r="GB201" s="49"/>
      <c r="GC201" s="49"/>
      <c r="GD201" s="49"/>
      <c r="GE201" s="49"/>
      <c r="GF201" s="49"/>
      <c r="GG201" s="49"/>
      <c r="GH201" s="49"/>
      <c r="GI201" s="49"/>
      <c r="GJ201" s="49"/>
      <c r="GK201" s="49"/>
      <c r="GL201" s="49"/>
      <c r="GM201" s="49"/>
      <c r="GN201" s="49"/>
      <c r="GO201" s="49"/>
      <c r="GP201" s="49"/>
      <c r="GQ201" s="49"/>
      <c r="GR201" s="49"/>
      <c r="GS201" s="49"/>
      <c r="GT201" s="49"/>
      <c r="GU201" s="49"/>
      <c r="GV201" s="49"/>
      <c r="GW201" s="49"/>
      <c r="GX201" s="49"/>
      <c r="GY201" s="49"/>
      <c r="GZ201" s="49"/>
      <c r="HA201" s="49"/>
      <c r="HB201" s="49"/>
      <c r="HC201" s="49"/>
      <c r="HD201" s="49"/>
      <c r="HE201" s="49"/>
      <c r="HF201" s="49"/>
      <c r="HG201" s="49"/>
      <c r="HH201" s="49"/>
      <c r="HI201" s="49"/>
      <c r="HJ201" s="49"/>
      <c r="HK201" s="49"/>
      <c r="HL201" s="49"/>
      <c r="HM201" s="49"/>
      <c r="HN201" s="49"/>
      <c r="HO201" s="49"/>
      <c r="HP201" s="49"/>
      <c r="HQ201" s="49"/>
      <c r="HR201" s="49"/>
      <c r="HS201" s="49"/>
      <c r="HT201" s="49"/>
      <c r="HU201" s="49"/>
      <c r="HV201" s="49"/>
      <c r="HW201" s="49"/>
      <c r="HX201" s="49"/>
      <c r="HY201" s="49"/>
      <c r="HZ201" s="49"/>
      <c r="IA201" s="49"/>
      <c r="IB201" s="49"/>
      <c r="IC201" s="49"/>
      <c r="ID201" s="49"/>
      <c r="IE201" s="49"/>
      <c r="IF201" s="49"/>
      <c r="IG201" s="49"/>
      <c r="IH201" s="49"/>
      <c r="II201" s="49"/>
      <c r="IJ201" s="49"/>
      <c r="IK201" s="49"/>
      <c r="IL201" s="49"/>
      <c r="IM201" s="49"/>
      <c r="IN201" s="49"/>
    </row>
    <row r="202" spans="1:248" s="8" customFormat="1" ht="18" customHeight="1">
      <c r="A202" s="42">
        <v>201</v>
      </c>
      <c r="B202" s="181" t="s">
        <v>1540</v>
      </c>
      <c r="C202" s="180" t="s">
        <v>1541</v>
      </c>
      <c r="D202" s="43" t="str">
        <f t="shared" si="20"/>
        <v>性能型存储-DELL R740-宿主机及AI</v>
      </c>
      <c r="E202" s="183" t="s">
        <v>119</v>
      </c>
      <c r="F202" s="186" t="s">
        <v>1542</v>
      </c>
      <c r="G202" s="191">
        <v>2111</v>
      </c>
      <c r="H202" s="183" t="s">
        <v>1543</v>
      </c>
      <c r="I202" s="183" t="s">
        <v>322</v>
      </c>
      <c r="J202" s="183" t="s">
        <v>1293</v>
      </c>
      <c r="K202" s="191">
        <v>2161</v>
      </c>
      <c r="L202" s="183" t="s">
        <v>1544</v>
      </c>
      <c r="M202" s="183" t="s">
        <v>529</v>
      </c>
      <c r="N202" s="183" t="s">
        <v>530</v>
      </c>
      <c r="O202" s="42"/>
      <c r="P202" s="42"/>
      <c r="Q202" s="42" t="s">
        <v>531</v>
      </c>
      <c r="R202" s="42" t="s">
        <v>532</v>
      </c>
      <c r="S202" s="114" t="str">
        <f t="shared" si="16"/>
        <v>06</v>
      </c>
      <c r="T202" s="114" t="str">
        <f t="shared" si="21"/>
        <v>HH列06</v>
      </c>
      <c r="U202" s="114" t="str">
        <f t="shared" si="17"/>
        <v>02</v>
      </c>
      <c r="V202" s="114" t="str">
        <f t="shared" si="22"/>
        <v>101</v>
      </c>
      <c r="W202" s="47"/>
      <c r="X202" s="114" t="s">
        <v>124</v>
      </c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  <c r="CR202" s="49"/>
      <c r="CS202" s="49"/>
      <c r="CT202" s="49"/>
      <c r="CU202" s="49"/>
      <c r="CV202" s="49"/>
      <c r="CW202" s="49"/>
      <c r="CX202" s="49"/>
      <c r="CY202" s="49"/>
      <c r="CZ202" s="49"/>
      <c r="DA202" s="49"/>
      <c r="DB202" s="49"/>
      <c r="DC202" s="49"/>
      <c r="DD202" s="49"/>
      <c r="DE202" s="49"/>
      <c r="DF202" s="49"/>
      <c r="DG202" s="49"/>
      <c r="DH202" s="49"/>
      <c r="DI202" s="49"/>
      <c r="DJ202" s="49"/>
      <c r="DK202" s="49"/>
      <c r="DL202" s="49"/>
      <c r="DM202" s="49"/>
      <c r="DN202" s="49"/>
      <c r="DO202" s="49"/>
      <c r="DP202" s="49"/>
      <c r="DQ202" s="49"/>
      <c r="DR202" s="49"/>
      <c r="DS202" s="49"/>
      <c r="DT202" s="49"/>
      <c r="DU202" s="49"/>
      <c r="DV202" s="49"/>
      <c r="DW202" s="49"/>
      <c r="DX202" s="49"/>
      <c r="DY202" s="49"/>
      <c r="DZ202" s="49"/>
      <c r="EA202" s="49"/>
      <c r="EB202" s="49"/>
      <c r="EC202" s="49"/>
      <c r="ED202" s="49"/>
      <c r="EE202" s="49"/>
      <c r="EF202" s="49"/>
      <c r="EG202" s="49"/>
      <c r="EH202" s="49"/>
      <c r="EI202" s="49"/>
      <c r="EJ202" s="49"/>
      <c r="EK202" s="49"/>
      <c r="EL202" s="49"/>
      <c r="EM202" s="49"/>
      <c r="EN202" s="49"/>
      <c r="EO202" s="49"/>
      <c r="EP202" s="49"/>
      <c r="EQ202" s="49"/>
      <c r="ER202" s="49"/>
      <c r="ES202" s="49"/>
      <c r="ET202" s="49"/>
      <c r="EU202" s="49"/>
      <c r="EV202" s="49"/>
      <c r="EW202" s="49"/>
      <c r="EX202" s="49"/>
      <c r="EY202" s="49"/>
      <c r="EZ202" s="49"/>
      <c r="FA202" s="49"/>
      <c r="FB202" s="49"/>
      <c r="FC202" s="49"/>
      <c r="FD202" s="49"/>
      <c r="FE202" s="49"/>
      <c r="FF202" s="49"/>
      <c r="FG202" s="49"/>
      <c r="FH202" s="49"/>
      <c r="FI202" s="49"/>
      <c r="FJ202" s="49"/>
      <c r="FK202" s="49"/>
      <c r="FL202" s="49"/>
      <c r="FM202" s="49"/>
      <c r="FN202" s="49"/>
      <c r="FO202" s="49"/>
      <c r="FP202" s="49"/>
      <c r="FQ202" s="49"/>
      <c r="FR202" s="49"/>
      <c r="FS202" s="49"/>
      <c r="FT202" s="49"/>
      <c r="FU202" s="49"/>
      <c r="FV202" s="49"/>
      <c r="FW202" s="49"/>
      <c r="FX202" s="49"/>
      <c r="FY202" s="49"/>
      <c r="FZ202" s="49"/>
      <c r="GA202" s="49"/>
      <c r="GB202" s="49"/>
      <c r="GC202" s="49"/>
      <c r="GD202" s="49"/>
      <c r="GE202" s="49"/>
      <c r="GF202" s="49"/>
      <c r="GG202" s="49"/>
      <c r="GH202" s="49"/>
      <c r="GI202" s="49"/>
      <c r="GJ202" s="49"/>
      <c r="GK202" s="49"/>
      <c r="GL202" s="49"/>
      <c r="GM202" s="49"/>
      <c r="GN202" s="49"/>
      <c r="GO202" s="49"/>
      <c r="GP202" s="49"/>
      <c r="GQ202" s="49"/>
      <c r="GR202" s="49"/>
      <c r="GS202" s="49"/>
      <c r="GT202" s="49"/>
      <c r="GU202" s="49"/>
      <c r="GV202" s="49"/>
      <c r="GW202" s="49"/>
      <c r="GX202" s="49"/>
      <c r="GY202" s="49"/>
      <c r="GZ202" s="49"/>
      <c r="HA202" s="49"/>
      <c r="HB202" s="49"/>
      <c r="HC202" s="49"/>
      <c r="HD202" s="49"/>
      <c r="HE202" s="49"/>
      <c r="HF202" s="49"/>
      <c r="HG202" s="49"/>
      <c r="HH202" s="49"/>
      <c r="HI202" s="49"/>
      <c r="HJ202" s="49"/>
      <c r="HK202" s="49"/>
      <c r="HL202" s="49"/>
      <c r="HM202" s="49"/>
      <c r="HN202" s="49"/>
      <c r="HO202" s="49"/>
      <c r="HP202" s="49"/>
      <c r="HQ202" s="49"/>
      <c r="HR202" s="49"/>
      <c r="HS202" s="49"/>
      <c r="HT202" s="49"/>
      <c r="HU202" s="49"/>
      <c r="HV202" s="49"/>
      <c r="HW202" s="49"/>
      <c r="HX202" s="49"/>
      <c r="HY202" s="49"/>
      <c r="HZ202" s="49"/>
      <c r="IA202" s="49"/>
      <c r="IB202" s="49"/>
      <c r="IC202" s="49"/>
      <c r="ID202" s="49"/>
      <c r="IE202" s="49"/>
      <c r="IF202" s="49"/>
      <c r="IG202" s="49"/>
      <c r="IH202" s="49"/>
      <c r="II202" s="49"/>
      <c r="IJ202" s="49"/>
      <c r="IK202" s="49"/>
      <c r="IL202" s="49"/>
      <c r="IM202" s="49"/>
      <c r="IN202" s="49"/>
    </row>
    <row r="203" spans="1:248" s="8" customFormat="1" ht="18" customHeight="1">
      <c r="A203" s="42">
        <v>202</v>
      </c>
      <c r="B203" s="181" t="s">
        <v>1545</v>
      </c>
      <c r="C203" s="180" t="s">
        <v>1546</v>
      </c>
      <c r="D203" s="43" t="str">
        <f t="shared" si="20"/>
        <v>性能型存储-DELL R740-宿主机及AI</v>
      </c>
      <c r="E203" s="183" t="s">
        <v>119</v>
      </c>
      <c r="F203" s="186" t="s">
        <v>1547</v>
      </c>
      <c r="G203" s="191">
        <v>2111</v>
      </c>
      <c r="H203" s="183" t="s">
        <v>1548</v>
      </c>
      <c r="I203" s="183" t="s">
        <v>322</v>
      </c>
      <c r="J203" s="183" t="s">
        <v>1293</v>
      </c>
      <c r="K203" s="191">
        <v>2161</v>
      </c>
      <c r="L203" s="183" t="s">
        <v>1549</v>
      </c>
      <c r="M203" s="183" t="s">
        <v>529</v>
      </c>
      <c r="N203" s="183" t="s">
        <v>530</v>
      </c>
      <c r="O203" s="42"/>
      <c r="P203" s="42"/>
      <c r="Q203" s="42" t="s">
        <v>531</v>
      </c>
      <c r="R203" s="42" t="s">
        <v>532</v>
      </c>
      <c r="S203" s="114" t="str">
        <f t="shared" si="16"/>
        <v>09</v>
      </c>
      <c r="T203" s="114" t="str">
        <f t="shared" si="21"/>
        <v>HH列06</v>
      </c>
      <c r="U203" s="114" t="str">
        <f t="shared" si="17"/>
        <v>02</v>
      </c>
      <c r="V203" s="114" t="str">
        <f t="shared" si="22"/>
        <v>101</v>
      </c>
      <c r="W203" s="47"/>
      <c r="X203" s="114" t="s">
        <v>124</v>
      </c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  <c r="CE203" s="49"/>
      <c r="CF203" s="49"/>
      <c r="CG203" s="49"/>
      <c r="CH203" s="49"/>
      <c r="CI203" s="49"/>
      <c r="CJ203" s="49"/>
      <c r="CK203" s="49"/>
      <c r="CL203" s="49"/>
      <c r="CM203" s="49"/>
      <c r="CN203" s="49"/>
      <c r="CO203" s="49"/>
      <c r="CP203" s="49"/>
      <c r="CQ203" s="49"/>
      <c r="CR203" s="49"/>
      <c r="CS203" s="49"/>
      <c r="CT203" s="49"/>
      <c r="CU203" s="49"/>
      <c r="CV203" s="49"/>
      <c r="CW203" s="49"/>
      <c r="CX203" s="49"/>
      <c r="CY203" s="49"/>
      <c r="CZ203" s="49"/>
      <c r="DA203" s="49"/>
      <c r="DB203" s="49"/>
      <c r="DC203" s="49"/>
      <c r="DD203" s="49"/>
      <c r="DE203" s="49"/>
      <c r="DF203" s="49"/>
      <c r="DG203" s="49"/>
      <c r="DH203" s="49"/>
      <c r="DI203" s="49"/>
      <c r="DJ203" s="49"/>
      <c r="DK203" s="49"/>
      <c r="DL203" s="49"/>
      <c r="DM203" s="49"/>
      <c r="DN203" s="49"/>
      <c r="DO203" s="49"/>
      <c r="DP203" s="49"/>
      <c r="DQ203" s="49"/>
      <c r="DR203" s="49"/>
      <c r="DS203" s="49"/>
      <c r="DT203" s="49"/>
      <c r="DU203" s="49"/>
      <c r="DV203" s="49"/>
      <c r="DW203" s="49"/>
      <c r="DX203" s="49"/>
      <c r="DY203" s="49"/>
      <c r="DZ203" s="49"/>
      <c r="EA203" s="49"/>
      <c r="EB203" s="49"/>
      <c r="EC203" s="49"/>
      <c r="ED203" s="49"/>
      <c r="EE203" s="49"/>
      <c r="EF203" s="49"/>
      <c r="EG203" s="49"/>
      <c r="EH203" s="49"/>
      <c r="EI203" s="49"/>
      <c r="EJ203" s="49"/>
      <c r="EK203" s="49"/>
      <c r="EL203" s="49"/>
      <c r="EM203" s="49"/>
      <c r="EN203" s="49"/>
      <c r="EO203" s="49"/>
      <c r="EP203" s="49"/>
      <c r="EQ203" s="49"/>
      <c r="ER203" s="49"/>
      <c r="ES203" s="49"/>
      <c r="ET203" s="49"/>
      <c r="EU203" s="49"/>
      <c r="EV203" s="49"/>
      <c r="EW203" s="49"/>
      <c r="EX203" s="49"/>
      <c r="EY203" s="49"/>
      <c r="EZ203" s="49"/>
      <c r="FA203" s="49"/>
      <c r="FB203" s="49"/>
      <c r="FC203" s="49"/>
      <c r="FD203" s="49"/>
      <c r="FE203" s="49"/>
      <c r="FF203" s="49"/>
      <c r="FG203" s="49"/>
      <c r="FH203" s="49"/>
      <c r="FI203" s="49"/>
      <c r="FJ203" s="49"/>
      <c r="FK203" s="49"/>
      <c r="FL203" s="49"/>
      <c r="FM203" s="49"/>
      <c r="FN203" s="49"/>
      <c r="FO203" s="49"/>
      <c r="FP203" s="49"/>
      <c r="FQ203" s="49"/>
      <c r="FR203" s="49"/>
      <c r="FS203" s="49"/>
      <c r="FT203" s="49"/>
      <c r="FU203" s="49"/>
      <c r="FV203" s="49"/>
      <c r="FW203" s="49"/>
      <c r="FX203" s="49"/>
      <c r="FY203" s="49"/>
      <c r="FZ203" s="49"/>
      <c r="GA203" s="49"/>
      <c r="GB203" s="49"/>
      <c r="GC203" s="49"/>
      <c r="GD203" s="49"/>
      <c r="GE203" s="49"/>
      <c r="GF203" s="49"/>
      <c r="GG203" s="49"/>
      <c r="GH203" s="49"/>
      <c r="GI203" s="49"/>
      <c r="GJ203" s="49"/>
      <c r="GK203" s="49"/>
      <c r="GL203" s="49"/>
      <c r="GM203" s="49"/>
      <c r="GN203" s="49"/>
      <c r="GO203" s="49"/>
      <c r="GP203" s="49"/>
      <c r="GQ203" s="49"/>
      <c r="GR203" s="49"/>
      <c r="GS203" s="49"/>
      <c r="GT203" s="49"/>
      <c r="GU203" s="49"/>
      <c r="GV203" s="49"/>
      <c r="GW203" s="49"/>
      <c r="GX203" s="49"/>
      <c r="GY203" s="49"/>
      <c r="GZ203" s="49"/>
      <c r="HA203" s="49"/>
      <c r="HB203" s="49"/>
      <c r="HC203" s="49"/>
      <c r="HD203" s="49"/>
      <c r="HE203" s="49"/>
      <c r="HF203" s="49"/>
      <c r="HG203" s="49"/>
      <c r="HH203" s="49"/>
      <c r="HI203" s="49"/>
      <c r="HJ203" s="49"/>
      <c r="HK203" s="49"/>
      <c r="HL203" s="49"/>
      <c r="HM203" s="49"/>
      <c r="HN203" s="49"/>
      <c r="HO203" s="49"/>
      <c r="HP203" s="49"/>
      <c r="HQ203" s="49"/>
      <c r="HR203" s="49"/>
      <c r="HS203" s="49"/>
      <c r="HT203" s="49"/>
      <c r="HU203" s="49"/>
      <c r="HV203" s="49"/>
      <c r="HW203" s="49"/>
      <c r="HX203" s="49"/>
      <c r="HY203" s="49"/>
      <c r="HZ203" s="49"/>
      <c r="IA203" s="49"/>
      <c r="IB203" s="49"/>
      <c r="IC203" s="49"/>
      <c r="ID203" s="49"/>
      <c r="IE203" s="49"/>
      <c r="IF203" s="49"/>
      <c r="IG203" s="49"/>
      <c r="IH203" s="49"/>
      <c r="II203" s="49"/>
      <c r="IJ203" s="49"/>
      <c r="IK203" s="49"/>
      <c r="IL203" s="49"/>
      <c r="IM203" s="49"/>
      <c r="IN203" s="49"/>
    </row>
    <row r="204" spans="1:248" s="8" customFormat="1" ht="18" customHeight="1">
      <c r="A204" s="42">
        <v>203</v>
      </c>
      <c r="B204" s="181" t="s">
        <v>1550</v>
      </c>
      <c r="C204" s="180" t="s">
        <v>1551</v>
      </c>
      <c r="D204" s="43" t="str">
        <f t="shared" si="20"/>
        <v>性能型存储-DELL R740-宿主机及AI</v>
      </c>
      <c r="E204" s="183" t="s">
        <v>119</v>
      </c>
      <c r="F204" s="186" t="s">
        <v>1552</v>
      </c>
      <c r="G204" s="191">
        <v>2111</v>
      </c>
      <c r="H204" s="183" t="s">
        <v>1553</v>
      </c>
      <c r="I204" s="183" t="s">
        <v>322</v>
      </c>
      <c r="J204" s="183" t="s">
        <v>1293</v>
      </c>
      <c r="K204" s="191">
        <v>2161</v>
      </c>
      <c r="L204" s="183" t="s">
        <v>1554</v>
      </c>
      <c r="M204" s="183" t="s">
        <v>529</v>
      </c>
      <c r="N204" s="183" t="s">
        <v>530</v>
      </c>
      <c r="O204" s="42"/>
      <c r="P204" s="42"/>
      <c r="Q204" s="42" t="s">
        <v>531</v>
      </c>
      <c r="R204" s="42" t="s">
        <v>532</v>
      </c>
      <c r="S204" s="114" t="str">
        <f t="shared" si="16"/>
        <v>12</v>
      </c>
      <c r="T204" s="114" t="str">
        <f t="shared" si="21"/>
        <v>HH列06</v>
      </c>
      <c r="U204" s="114" t="str">
        <f t="shared" si="17"/>
        <v>02</v>
      </c>
      <c r="V204" s="114" t="str">
        <f t="shared" si="22"/>
        <v>101</v>
      </c>
      <c r="W204" s="47"/>
      <c r="X204" s="114" t="s">
        <v>124</v>
      </c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49"/>
      <c r="CI204" s="49"/>
      <c r="CJ204" s="49"/>
      <c r="CK204" s="49"/>
      <c r="CL204" s="49"/>
      <c r="CM204" s="49"/>
      <c r="CN204" s="49"/>
      <c r="CO204" s="49"/>
      <c r="CP204" s="49"/>
      <c r="CQ204" s="49"/>
      <c r="CR204" s="49"/>
      <c r="CS204" s="49"/>
      <c r="CT204" s="49"/>
      <c r="CU204" s="49"/>
      <c r="CV204" s="49"/>
      <c r="CW204" s="49"/>
      <c r="CX204" s="49"/>
      <c r="CY204" s="49"/>
      <c r="CZ204" s="49"/>
      <c r="DA204" s="49"/>
      <c r="DB204" s="49"/>
      <c r="DC204" s="49"/>
      <c r="DD204" s="49"/>
      <c r="DE204" s="49"/>
      <c r="DF204" s="49"/>
      <c r="DG204" s="49"/>
      <c r="DH204" s="49"/>
      <c r="DI204" s="49"/>
      <c r="DJ204" s="49"/>
      <c r="DK204" s="49"/>
      <c r="DL204" s="49"/>
      <c r="DM204" s="49"/>
      <c r="DN204" s="49"/>
      <c r="DO204" s="49"/>
      <c r="DP204" s="49"/>
      <c r="DQ204" s="49"/>
      <c r="DR204" s="49"/>
      <c r="DS204" s="49"/>
      <c r="DT204" s="49"/>
      <c r="DU204" s="49"/>
      <c r="DV204" s="49"/>
      <c r="DW204" s="49"/>
      <c r="DX204" s="49"/>
      <c r="DY204" s="49"/>
      <c r="DZ204" s="49"/>
      <c r="EA204" s="49"/>
      <c r="EB204" s="49"/>
      <c r="EC204" s="49"/>
      <c r="ED204" s="49"/>
      <c r="EE204" s="49"/>
      <c r="EF204" s="49"/>
      <c r="EG204" s="49"/>
      <c r="EH204" s="49"/>
      <c r="EI204" s="49"/>
      <c r="EJ204" s="49"/>
      <c r="EK204" s="49"/>
      <c r="EL204" s="49"/>
      <c r="EM204" s="49"/>
      <c r="EN204" s="49"/>
      <c r="EO204" s="49"/>
      <c r="EP204" s="49"/>
      <c r="EQ204" s="49"/>
      <c r="ER204" s="49"/>
      <c r="ES204" s="49"/>
      <c r="ET204" s="49"/>
      <c r="EU204" s="49"/>
      <c r="EV204" s="49"/>
      <c r="EW204" s="49"/>
      <c r="EX204" s="49"/>
      <c r="EY204" s="49"/>
      <c r="EZ204" s="49"/>
      <c r="FA204" s="49"/>
      <c r="FB204" s="49"/>
      <c r="FC204" s="49"/>
      <c r="FD204" s="49"/>
      <c r="FE204" s="49"/>
      <c r="FF204" s="49"/>
      <c r="FG204" s="49"/>
      <c r="FH204" s="49"/>
      <c r="FI204" s="49"/>
      <c r="FJ204" s="49"/>
      <c r="FK204" s="49"/>
      <c r="FL204" s="49"/>
      <c r="FM204" s="49"/>
      <c r="FN204" s="49"/>
      <c r="FO204" s="49"/>
      <c r="FP204" s="49"/>
      <c r="FQ204" s="49"/>
      <c r="FR204" s="49"/>
      <c r="FS204" s="49"/>
      <c r="FT204" s="49"/>
      <c r="FU204" s="49"/>
      <c r="FV204" s="49"/>
      <c r="FW204" s="49"/>
      <c r="FX204" s="49"/>
      <c r="FY204" s="49"/>
      <c r="FZ204" s="49"/>
      <c r="GA204" s="49"/>
      <c r="GB204" s="49"/>
      <c r="GC204" s="49"/>
      <c r="GD204" s="49"/>
      <c r="GE204" s="49"/>
      <c r="GF204" s="49"/>
      <c r="GG204" s="49"/>
      <c r="GH204" s="49"/>
      <c r="GI204" s="49"/>
      <c r="GJ204" s="49"/>
      <c r="GK204" s="49"/>
      <c r="GL204" s="49"/>
      <c r="GM204" s="49"/>
      <c r="GN204" s="49"/>
      <c r="GO204" s="49"/>
      <c r="GP204" s="49"/>
      <c r="GQ204" s="49"/>
      <c r="GR204" s="49"/>
      <c r="GS204" s="49"/>
      <c r="GT204" s="49"/>
      <c r="GU204" s="49"/>
      <c r="GV204" s="49"/>
      <c r="GW204" s="49"/>
      <c r="GX204" s="49"/>
      <c r="GY204" s="49"/>
      <c r="GZ204" s="49"/>
      <c r="HA204" s="49"/>
      <c r="HB204" s="49"/>
      <c r="HC204" s="49"/>
      <c r="HD204" s="49"/>
      <c r="HE204" s="49"/>
      <c r="HF204" s="49"/>
      <c r="HG204" s="49"/>
      <c r="HH204" s="49"/>
      <c r="HI204" s="49"/>
      <c r="HJ204" s="49"/>
      <c r="HK204" s="49"/>
      <c r="HL204" s="49"/>
      <c r="HM204" s="49"/>
      <c r="HN204" s="49"/>
      <c r="HO204" s="49"/>
      <c r="HP204" s="49"/>
      <c r="HQ204" s="49"/>
      <c r="HR204" s="49"/>
      <c r="HS204" s="49"/>
      <c r="HT204" s="49"/>
      <c r="HU204" s="49"/>
      <c r="HV204" s="49"/>
      <c r="HW204" s="49"/>
      <c r="HX204" s="49"/>
      <c r="HY204" s="49"/>
      <c r="HZ204" s="49"/>
      <c r="IA204" s="49"/>
      <c r="IB204" s="49"/>
      <c r="IC204" s="49"/>
      <c r="ID204" s="49"/>
      <c r="IE204" s="49"/>
      <c r="IF204" s="49"/>
      <c r="IG204" s="49"/>
      <c r="IH204" s="49"/>
      <c r="II204" s="49"/>
      <c r="IJ204" s="49"/>
      <c r="IK204" s="49"/>
      <c r="IL204" s="49"/>
      <c r="IM204" s="49"/>
      <c r="IN204" s="49"/>
    </row>
    <row r="205" spans="1:248" s="8" customFormat="1" ht="18" customHeight="1">
      <c r="A205" s="42">
        <v>204</v>
      </c>
      <c r="B205" s="181" t="s">
        <v>1555</v>
      </c>
      <c r="C205" s="180" t="s">
        <v>1556</v>
      </c>
      <c r="D205" s="43" t="str">
        <f t="shared" si="20"/>
        <v>性能型存储-DELL R740-宿主机及AI</v>
      </c>
      <c r="E205" s="183" t="s">
        <v>119</v>
      </c>
      <c r="F205" s="186" t="s">
        <v>1557</v>
      </c>
      <c r="G205" s="191">
        <v>2111</v>
      </c>
      <c r="H205" s="183" t="s">
        <v>1558</v>
      </c>
      <c r="I205" s="183" t="s">
        <v>322</v>
      </c>
      <c r="J205" s="183" t="s">
        <v>1293</v>
      </c>
      <c r="K205" s="191">
        <v>2161</v>
      </c>
      <c r="L205" s="183" t="s">
        <v>1559</v>
      </c>
      <c r="M205" s="183" t="s">
        <v>529</v>
      </c>
      <c r="N205" s="183" t="s">
        <v>530</v>
      </c>
      <c r="O205" s="42"/>
      <c r="P205" s="42"/>
      <c r="Q205" s="42" t="s">
        <v>531</v>
      </c>
      <c r="R205" s="42" t="s">
        <v>532</v>
      </c>
      <c r="S205" s="114" t="str">
        <f t="shared" si="16"/>
        <v>15</v>
      </c>
      <c r="T205" s="114" t="str">
        <f t="shared" si="21"/>
        <v>HH列06</v>
      </c>
      <c r="U205" s="114" t="str">
        <f t="shared" si="17"/>
        <v>02</v>
      </c>
      <c r="V205" s="114" t="str">
        <f t="shared" si="22"/>
        <v>101</v>
      </c>
      <c r="W205" s="47"/>
      <c r="X205" s="114" t="s">
        <v>124</v>
      </c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49"/>
      <c r="CD205" s="49"/>
      <c r="CE205" s="49"/>
      <c r="CF205" s="49"/>
      <c r="CG205" s="49"/>
      <c r="CH205" s="49"/>
      <c r="CI205" s="49"/>
      <c r="CJ205" s="49"/>
      <c r="CK205" s="49"/>
      <c r="CL205" s="49"/>
      <c r="CM205" s="49"/>
      <c r="CN205" s="49"/>
      <c r="CO205" s="49"/>
      <c r="CP205" s="49"/>
      <c r="CQ205" s="49"/>
      <c r="CR205" s="49"/>
      <c r="CS205" s="49"/>
      <c r="CT205" s="49"/>
      <c r="CU205" s="49"/>
      <c r="CV205" s="49"/>
      <c r="CW205" s="49"/>
      <c r="CX205" s="49"/>
      <c r="CY205" s="49"/>
      <c r="CZ205" s="49"/>
      <c r="DA205" s="49"/>
      <c r="DB205" s="49"/>
      <c r="DC205" s="49"/>
      <c r="DD205" s="49"/>
      <c r="DE205" s="49"/>
      <c r="DF205" s="49"/>
      <c r="DG205" s="49"/>
      <c r="DH205" s="49"/>
      <c r="DI205" s="49"/>
      <c r="DJ205" s="49"/>
      <c r="DK205" s="49"/>
      <c r="DL205" s="49"/>
      <c r="DM205" s="49"/>
      <c r="DN205" s="49"/>
      <c r="DO205" s="49"/>
      <c r="DP205" s="49"/>
      <c r="DQ205" s="49"/>
      <c r="DR205" s="49"/>
      <c r="DS205" s="49"/>
      <c r="DT205" s="49"/>
      <c r="DU205" s="49"/>
      <c r="DV205" s="49"/>
      <c r="DW205" s="49"/>
      <c r="DX205" s="49"/>
      <c r="DY205" s="49"/>
      <c r="DZ205" s="49"/>
      <c r="EA205" s="49"/>
      <c r="EB205" s="49"/>
      <c r="EC205" s="49"/>
      <c r="ED205" s="49"/>
      <c r="EE205" s="49"/>
      <c r="EF205" s="49"/>
      <c r="EG205" s="49"/>
      <c r="EH205" s="49"/>
      <c r="EI205" s="49"/>
      <c r="EJ205" s="49"/>
      <c r="EK205" s="49"/>
      <c r="EL205" s="49"/>
      <c r="EM205" s="49"/>
      <c r="EN205" s="49"/>
      <c r="EO205" s="49"/>
      <c r="EP205" s="49"/>
      <c r="EQ205" s="49"/>
      <c r="ER205" s="49"/>
      <c r="ES205" s="49"/>
      <c r="ET205" s="49"/>
      <c r="EU205" s="49"/>
      <c r="EV205" s="49"/>
      <c r="EW205" s="49"/>
      <c r="EX205" s="49"/>
      <c r="EY205" s="49"/>
      <c r="EZ205" s="49"/>
      <c r="FA205" s="49"/>
      <c r="FB205" s="49"/>
      <c r="FC205" s="49"/>
      <c r="FD205" s="49"/>
      <c r="FE205" s="49"/>
      <c r="FF205" s="49"/>
      <c r="FG205" s="49"/>
      <c r="FH205" s="49"/>
      <c r="FI205" s="49"/>
      <c r="FJ205" s="49"/>
      <c r="FK205" s="49"/>
      <c r="FL205" s="49"/>
      <c r="FM205" s="49"/>
      <c r="FN205" s="49"/>
      <c r="FO205" s="49"/>
      <c r="FP205" s="49"/>
      <c r="FQ205" s="49"/>
      <c r="FR205" s="49"/>
      <c r="FS205" s="49"/>
      <c r="FT205" s="49"/>
      <c r="FU205" s="49"/>
      <c r="FV205" s="49"/>
      <c r="FW205" s="49"/>
      <c r="FX205" s="49"/>
      <c r="FY205" s="49"/>
      <c r="FZ205" s="49"/>
      <c r="GA205" s="49"/>
      <c r="GB205" s="49"/>
      <c r="GC205" s="49"/>
      <c r="GD205" s="49"/>
      <c r="GE205" s="49"/>
      <c r="GF205" s="49"/>
      <c r="GG205" s="49"/>
      <c r="GH205" s="49"/>
      <c r="GI205" s="49"/>
      <c r="GJ205" s="49"/>
      <c r="GK205" s="49"/>
      <c r="GL205" s="49"/>
      <c r="GM205" s="49"/>
      <c r="GN205" s="49"/>
      <c r="GO205" s="49"/>
      <c r="GP205" s="49"/>
      <c r="GQ205" s="49"/>
      <c r="GR205" s="49"/>
      <c r="GS205" s="49"/>
      <c r="GT205" s="49"/>
      <c r="GU205" s="49"/>
      <c r="GV205" s="49"/>
      <c r="GW205" s="49"/>
      <c r="GX205" s="49"/>
      <c r="GY205" s="49"/>
      <c r="GZ205" s="49"/>
      <c r="HA205" s="49"/>
      <c r="HB205" s="49"/>
      <c r="HC205" s="49"/>
      <c r="HD205" s="49"/>
      <c r="HE205" s="49"/>
      <c r="HF205" s="49"/>
      <c r="HG205" s="49"/>
      <c r="HH205" s="49"/>
      <c r="HI205" s="49"/>
      <c r="HJ205" s="49"/>
      <c r="HK205" s="49"/>
      <c r="HL205" s="49"/>
      <c r="HM205" s="49"/>
      <c r="HN205" s="49"/>
      <c r="HO205" s="49"/>
      <c r="HP205" s="49"/>
      <c r="HQ205" s="49"/>
      <c r="HR205" s="49"/>
      <c r="HS205" s="49"/>
      <c r="HT205" s="49"/>
      <c r="HU205" s="49"/>
      <c r="HV205" s="49"/>
      <c r="HW205" s="49"/>
      <c r="HX205" s="49"/>
      <c r="HY205" s="49"/>
      <c r="HZ205" s="49"/>
      <c r="IA205" s="49"/>
      <c r="IB205" s="49"/>
      <c r="IC205" s="49"/>
      <c r="ID205" s="49"/>
      <c r="IE205" s="49"/>
      <c r="IF205" s="49"/>
      <c r="IG205" s="49"/>
      <c r="IH205" s="49"/>
      <c r="II205" s="49"/>
      <c r="IJ205" s="49"/>
      <c r="IK205" s="49"/>
      <c r="IL205" s="49"/>
      <c r="IM205" s="49"/>
      <c r="IN205" s="49"/>
    </row>
    <row r="206" spans="1:248" s="8" customFormat="1" ht="18" customHeight="1">
      <c r="A206" s="42">
        <v>205</v>
      </c>
      <c r="B206" s="181" t="s">
        <v>1560</v>
      </c>
      <c r="C206" s="180" t="s">
        <v>1561</v>
      </c>
      <c r="D206" s="43" t="str">
        <f t="shared" si="20"/>
        <v>性能型存储-DELL R740-宿主机及AI</v>
      </c>
      <c r="E206" s="183" t="s">
        <v>119</v>
      </c>
      <c r="F206" s="186" t="s">
        <v>1562</v>
      </c>
      <c r="G206" s="191">
        <v>2111</v>
      </c>
      <c r="H206" s="183" t="s">
        <v>1563</v>
      </c>
      <c r="I206" s="183" t="s">
        <v>322</v>
      </c>
      <c r="J206" s="183" t="s">
        <v>1293</v>
      </c>
      <c r="K206" s="191">
        <v>2161</v>
      </c>
      <c r="L206" s="183" t="s">
        <v>1564</v>
      </c>
      <c r="M206" s="183" t="s">
        <v>529</v>
      </c>
      <c r="N206" s="183" t="s">
        <v>530</v>
      </c>
      <c r="O206" s="42"/>
      <c r="P206" s="42"/>
      <c r="Q206" s="42" t="s">
        <v>531</v>
      </c>
      <c r="R206" s="42" t="s">
        <v>532</v>
      </c>
      <c r="S206" s="114" t="str">
        <f t="shared" si="16"/>
        <v>18</v>
      </c>
      <c r="T206" s="114" t="str">
        <f t="shared" si="21"/>
        <v>HH列06</v>
      </c>
      <c r="U206" s="114" t="str">
        <f t="shared" si="17"/>
        <v>02</v>
      </c>
      <c r="V206" s="114" t="str">
        <f t="shared" si="22"/>
        <v>101</v>
      </c>
      <c r="W206" s="47"/>
      <c r="X206" s="114" t="s">
        <v>124</v>
      </c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49"/>
      <c r="BR206" s="49"/>
      <c r="BS206" s="49"/>
      <c r="BT206" s="49"/>
      <c r="BU206" s="49"/>
      <c r="BV206" s="49"/>
      <c r="BW206" s="49"/>
      <c r="BX206" s="49"/>
      <c r="BY206" s="49"/>
      <c r="BZ206" s="49"/>
      <c r="CA206" s="49"/>
      <c r="CB206" s="49"/>
      <c r="CC206" s="49"/>
      <c r="CD206" s="49"/>
      <c r="CE206" s="49"/>
      <c r="CF206" s="49"/>
      <c r="CG206" s="49"/>
      <c r="CH206" s="49"/>
      <c r="CI206" s="49"/>
      <c r="CJ206" s="49"/>
      <c r="CK206" s="49"/>
      <c r="CL206" s="49"/>
      <c r="CM206" s="49"/>
      <c r="CN206" s="49"/>
      <c r="CO206" s="49"/>
      <c r="CP206" s="49"/>
      <c r="CQ206" s="49"/>
      <c r="CR206" s="49"/>
      <c r="CS206" s="49"/>
      <c r="CT206" s="49"/>
      <c r="CU206" s="49"/>
      <c r="CV206" s="49"/>
      <c r="CW206" s="49"/>
      <c r="CX206" s="49"/>
      <c r="CY206" s="49"/>
      <c r="CZ206" s="49"/>
      <c r="DA206" s="49"/>
      <c r="DB206" s="49"/>
      <c r="DC206" s="49"/>
      <c r="DD206" s="49"/>
      <c r="DE206" s="49"/>
      <c r="DF206" s="49"/>
      <c r="DG206" s="49"/>
      <c r="DH206" s="49"/>
      <c r="DI206" s="49"/>
      <c r="DJ206" s="49"/>
      <c r="DK206" s="49"/>
      <c r="DL206" s="49"/>
      <c r="DM206" s="49"/>
      <c r="DN206" s="49"/>
      <c r="DO206" s="49"/>
      <c r="DP206" s="49"/>
      <c r="DQ206" s="49"/>
      <c r="DR206" s="49"/>
      <c r="DS206" s="49"/>
      <c r="DT206" s="49"/>
      <c r="DU206" s="49"/>
      <c r="DV206" s="49"/>
      <c r="DW206" s="49"/>
      <c r="DX206" s="49"/>
      <c r="DY206" s="49"/>
      <c r="DZ206" s="49"/>
      <c r="EA206" s="49"/>
      <c r="EB206" s="49"/>
      <c r="EC206" s="49"/>
      <c r="ED206" s="49"/>
      <c r="EE206" s="49"/>
      <c r="EF206" s="49"/>
      <c r="EG206" s="49"/>
      <c r="EH206" s="49"/>
      <c r="EI206" s="49"/>
      <c r="EJ206" s="49"/>
      <c r="EK206" s="49"/>
      <c r="EL206" s="49"/>
      <c r="EM206" s="49"/>
      <c r="EN206" s="49"/>
      <c r="EO206" s="49"/>
      <c r="EP206" s="49"/>
      <c r="EQ206" s="49"/>
      <c r="ER206" s="49"/>
      <c r="ES206" s="49"/>
      <c r="ET206" s="49"/>
      <c r="EU206" s="49"/>
      <c r="EV206" s="49"/>
      <c r="EW206" s="49"/>
      <c r="EX206" s="49"/>
      <c r="EY206" s="49"/>
      <c r="EZ206" s="49"/>
      <c r="FA206" s="49"/>
      <c r="FB206" s="49"/>
      <c r="FC206" s="49"/>
      <c r="FD206" s="49"/>
      <c r="FE206" s="49"/>
      <c r="FF206" s="49"/>
      <c r="FG206" s="49"/>
      <c r="FH206" s="49"/>
      <c r="FI206" s="49"/>
      <c r="FJ206" s="49"/>
      <c r="FK206" s="49"/>
      <c r="FL206" s="49"/>
      <c r="FM206" s="49"/>
      <c r="FN206" s="49"/>
      <c r="FO206" s="49"/>
      <c r="FP206" s="49"/>
      <c r="FQ206" s="49"/>
      <c r="FR206" s="49"/>
      <c r="FS206" s="49"/>
      <c r="FT206" s="49"/>
      <c r="FU206" s="49"/>
      <c r="FV206" s="49"/>
      <c r="FW206" s="49"/>
      <c r="FX206" s="49"/>
      <c r="FY206" s="49"/>
      <c r="FZ206" s="49"/>
      <c r="GA206" s="49"/>
      <c r="GB206" s="49"/>
      <c r="GC206" s="49"/>
      <c r="GD206" s="49"/>
      <c r="GE206" s="49"/>
      <c r="GF206" s="49"/>
      <c r="GG206" s="49"/>
      <c r="GH206" s="49"/>
      <c r="GI206" s="49"/>
      <c r="GJ206" s="49"/>
      <c r="GK206" s="49"/>
      <c r="GL206" s="49"/>
      <c r="GM206" s="49"/>
      <c r="GN206" s="49"/>
      <c r="GO206" s="49"/>
      <c r="GP206" s="49"/>
      <c r="GQ206" s="49"/>
      <c r="GR206" s="49"/>
      <c r="GS206" s="49"/>
      <c r="GT206" s="49"/>
      <c r="GU206" s="49"/>
      <c r="GV206" s="49"/>
      <c r="GW206" s="49"/>
      <c r="GX206" s="49"/>
      <c r="GY206" s="49"/>
      <c r="GZ206" s="49"/>
      <c r="HA206" s="49"/>
      <c r="HB206" s="49"/>
      <c r="HC206" s="49"/>
      <c r="HD206" s="49"/>
      <c r="HE206" s="49"/>
      <c r="HF206" s="49"/>
      <c r="HG206" s="49"/>
      <c r="HH206" s="49"/>
      <c r="HI206" s="49"/>
      <c r="HJ206" s="49"/>
      <c r="HK206" s="49"/>
      <c r="HL206" s="49"/>
      <c r="HM206" s="49"/>
      <c r="HN206" s="49"/>
      <c r="HO206" s="49"/>
      <c r="HP206" s="49"/>
      <c r="HQ206" s="49"/>
      <c r="HR206" s="49"/>
      <c r="HS206" s="49"/>
      <c r="HT206" s="49"/>
      <c r="HU206" s="49"/>
      <c r="HV206" s="49"/>
      <c r="HW206" s="49"/>
      <c r="HX206" s="49"/>
      <c r="HY206" s="49"/>
      <c r="HZ206" s="49"/>
      <c r="IA206" s="49"/>
      <c r="IB206" s="49"/>
      <c r="IC206" s="49"/>
      <c r="ID206" s="49"/>
      <c r="IE206" s="49"/>
      <c r="IF206" s="49"/>
      <c r="IG206" s="49"/>
      <c r="IH206" s="49"/>
      <c r="II206" s="49"/>
      <c r="IJ206" s="49"/>
      <c r="IK206" s="49"/>
      <c r="IL206" s="49"/>
      <c r="IM206" s="49"/>
      <c r="IN206" s="49"/>
    </row>
    <row r="207" spans="1:248" s="8" customFormat="1" ht="18" customHeight="1">
      <c r="A207" s="42">
        <v>206</v>
      </c>
      <c r="B207" s="181" t="s">
        <v>1565</v>
      </c>
      <c r="C207" s="180" t="s">
        <v>1566</v>
      </c>
      <c r="D207" s="43" t="str">
        <f t="shared" si="20"/>
        <v>性能型存储-DELL R740-宿主机及AI</v>
      </c>
      <c r="E207" s="183" t="s">
        <v>119</v>
      </c>
      <c r="F207" s="186" t="s">
        <v>1567</v>
      </c>
      <c r="G207" s="191">
        <v>2111</v>
      </c>
      <c r="H207" s="183" t="s">
        <v>1568</v>
      </c>
      <c r="I207" s="183" t="s">
        <v>322</v>
      </c>
      <c r="J207" s="183" t="s">
        <v>1293</v>
      </c>
      <c r="K207" s="191">
        <v>2161</v>
      </c>
      <c r="L207" s="183" t="s">
        <v>1569</v>
      </c>
      <c r="M207" s="183" t="s">
        <v>529</v>
      </c>
      <c r="N207" s="183" t="s">
        <v>530</v>
      </c>
      <c r="O207" s="42"/>
      <c r="P207" s="42"/>
      <c r="Q207" s="42" t="s">
        <v>531</v>
      </c>
      <c r="R207" s="42" t="s">
        <v>532</v>
      </c>
      <c r="S207" s="114" t="str">
        <f t="shared" si="16"/>
        <v>21</v>
      </c>
      <c r="T207" s="114" t="str">
        <f t="shared" si="21"/>
        <v>HH列06</v>
      </c>
      <c r="U207" s="114" t="str">
        <f t="shared" si="17"/>
        <v>02</v>
      </c>
      <c r="V207" s="114" t="str">
        <f t="shared" si="22"/>
        <v>101</v>
      </c>
      <c r="W207" s="47"/>
      <c r="X207" s="114" t="s">
        <v>124</v>
      </c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  <c r="BQ207" s="49"/>
      <c r="BR207" s="49"/>
      <c r="BS207" s="49"/>
      <c r="BT207" s="49"/>
      <c r="BU207" s="49"/>
      <c r="BV207" s="49"/>
      <c r="BW207" s="49"/>
      <c r="BX207" s="49"/>
      <c r="BY207" s="49"/>
      <c r="BZ207" s="49"/>
      <c r="CA207" s="49"/>
      <c r="CB207" s="49"/>
      <c r="CC207" s="49"/>
      <c r="CD207" s="49"/>
      <c r="CE207" s="49"/>
      <c r="CF207" s="49"/>
      <c r="CG207" s="49"/>
      <c r="CH207" s="49"/>
      <c r="CI207" s="49"/>
      <c r="CJ207" s="49"/>
      <c r="CK207" s="49"/>
      <c r="CL207" s="49"/>
      <c r="CM207" s="49"/>
      <c r="CN207" s="49"/>
      <c r="CO207" s="49"/>
      <c r="CP207" s="49"/>
      <c r="CQ207" s="49"/>
      <c r="CR207" s="49"/>
      <c r="CS207" s="49"/>
      <c r="CT207" s="49"/>
      <c r="CU207" s="49"/>
      <c r="CV207" s="49"/>
      <c r="CW207" s="49"/>
      <c r="CX207" s="49"/>
      <c r="CY207" s="49"/>
      <c r="CZ207" s="49"/>
      <c r="DA207" s="49"/>
      <c r="DB207" s="49"/>
      <c r="DC207" s="49"/>
      <c r="DD207" s="49"/>
      <c r="DE207" s="49"/>
      <c r="DF207" s="49"/>
      <c r="DG207" s="49"/>
      <c r="DH207" s="49"/>
      <c r="DI207" s="49"/>
      <c r="DJ207" s="49"/>
      <c r="DK207" s="49"/>
      <c r="DL207" s="49"/>
      <c r="DM207" s="49"/>
      <c r="DN207" s="49"/>
      <c r="DO207" s="49"/>
      <c r="DP207" s="49"/>
      <c r="DQ207" s="49"/>
      <c r="DR207" s="49"/>
      <c r="DS207" s="49"/>
      <c r="DT207" s="49"/>
      <c r="DU207" s="49"/>
      <c r="DV207" s="49"/>
      <c r="DW207" s="49"/>
      <c r="DX207" s="49"/>
      <c r="DY207" s="49"/>
      <c r="DZ207" s="49"/>
      <c r="EA207" s="49"/>
      <c r="EB207" s="49"/>
      <c r="EC207" s="49"/>
      <c r="ED207" s="49"/>
      <c r="EE207" s="49"/>
      <c r="EF207" s="49"/>
      <c r="EG207" s="49"/>
      <c r="EH207" s="49"/>
      <c r="EI207" s="49"/>
      <c r="EJ207" s="49"/>
      <c r="EK207" s="49"/>
      <c r="EL207" s="49"/>
      <c r="EM207" s="49"/>
      <c r="EN207" s="49"/>
      <c r="EO207" s="49"/>
      <c r="EP207" s="49"/>
      <c r="EQ207" s="49"/>
      <c r="ER207" s="49"/>
      <c r="ES207" s="49"/>
      <c r="ET207" s="49"/>
      <c r="EU207" s="49"/>
      <c r="EV207" s="49"/>
      <c r="EW207" s="49"/>
      <c r="EX207" s="49"/>
      <c r="EY207" s="49"/>
      <c r="EZ207" s="49"/>
      <c r="FA207" s="49"/>
      <c r="FB207" s="49"/>
      <c r="FC207" s="49"/>
      <c r="FD207" s="49"/>
      <c r="FE207" s="49"/>
      <c r="FF207" s="49"/>
      <c r="FG207" s="49"/>
      <c r="FH207" s="49"/>
      <c r="FI207" s="49"/>
      <c r="FJ207" s="49"/>
      <c r="FK207" s="49"/>
      <c r="FL207" s="49"/>
      <c r="FM207" s="49"/>
      <c r="FN207" s="49"/>
      <c r="FO207" s="49"/>
      <c r="FP207" s="49"/>
      <c r="FQ207" s="49"/>
      <c r="FR207" s="49"/>
      <c r="FS207" s="49"/>
      <c r="FT207" s="49"/>
      <c r="FU207" s="49"/>
      <c r="FV207" s="49"/>
      <c r="FW207" s="49"/>
      <c r="FX207" s="49"/>
      <c r="FY207" s="49"/>
      <c r="FZ207" s="49"/>
      <c r="GA207" s="49"/>
      <c r="GB207" s="49"/>
      <c r="GC207" s="49"/>
      <c r="GD207" s="49"/>
      <c r="GE207" s="49"/>
      <c r="GF207" s="49"/>
      <c r="GG207" s="49"/>
      <c r="GH207" s="49"/>
      <c r="GI207" s="49"/>
      <c r="GJ207" s="49"/>
      <c r="GK207" s="49"/>
      <c r="GL207" s="49"/>
      <c r="GM207" s="49"/>
      <c r="GN207" s="49"/>
      <c r="GO207" s="49"/>
      <c r="GP207" s="49"/>
      <c r="GQ207" s="49"/>
      <c r="GR207" s="49"/>
      <c r="GS207" s="49"/>
      <c r="GT207" s="49"/>
      <c r="GU207" s="49"/>
      <c r="GV207" s="49"/>
      <c r="GW207" s="49"/>
      <c r="GX207" s="49"/>
      <c r="GY207" s="49"/>
      <c r="GZ207" s="49"/>
      <c r="HA207" s="49"/>
      <c r="HB207" s="49"/>
      <c r="HC207" s="49"/>
      <c r="HD207" s="49"/>
      <c r="HE207" s="49"/>
      <c r="HF207" s="49"/>
      <c r="HG207" s="49"/>
      <c r="HH207" s="49"/>
      <c r="HI207" s="49"/>
      <c r="HJ207" s="49"/>
      <c r="HK207" s="49"/>
      <c r="HL207" s="49"/>
      <c r="HM207" s="49"/>
      <c r="HN207" s="49"/>
      <c r="HO207" s="49"/>
      <c r="HP207" s="49"/>
      <c r="HQ207" s="49"/>
      <c r="HR207" s="49"/>
      <c r="HS207" s="49"/>
      <c r="HT207" s="49"/>
      <c r="HU207" s="49"/>
      <c r="HV207" s="49"/>
      <c r="HW207" s="49"/>
      <c r="HX207" s="49"/>
      <c r="HY207" s="49"/>
      <c r="HZ207" s="49"/>
      <c r="IA207" s="49"/>
      <c r="IB207" s="49"/>
      <c r="IC207" s="49"/>
      <c r="ID207" s="49"/>
      <c r="IE207" s="49"/>
      <c r="IF207" s="49"/>
      <c r="IG207" s="49"/>
      <c r="IH207" s="49"/>
      <c r="II207" s="49"/>
      <c r="IJ207" s="49"/>
      <c r="IK207" s="49"/>
      <c r="IL207" s="49"/>
      <c r="IM207" s="49"/>
      <c r="IN207" s="49"/>
    </row>
    <row r="208" spans="1:248" s="8" customFormat="1" ht="18" customHeight="1">
      <c r="A208" s="42">
        <v>207</v>
      </c>
      <c r="B208" s="181" t="s">
        <v>1570</v>
      </c>
      <c r="C208" s="180" t="s">
        <v>1571</v>
      </c>
      <c r="D208" s="43" t="str">
        <f t="shared" si="20"/>
        <v>性能型存储-DELL R740-宿主机及AI</v>
      </c>
      <c r="E208" s="183" t="s">
        <v>119</v>
      </c>
      <c r="F208" s="186" t="s">
        <v>1572</v>
      </c>
      <c r="G208" s="191">
        <v>2111</v>
      </c>
      <c r="H208" s="183" t="s">
        <v>1573</v>
      </c>
      <c r="I208" s="183" t="s">
        <v>322</v>
      </c>
      <c r="J208" s="183" t="s">
        <v>1293</v>
      </c>
      <c r="K208" s="191">
        <v>2161</v>
      </c>
      <c r="L208" s="183" t="s">
        <v>1574</v>
      </c>
      <c r="M208" s="183" t="s">
        <v>529</v>
      </c>
      <c r="N208" s="183" t="s">
        <v>530</v>
      </c>
      <c r="O208" s="42"/>
      <c r="P208" s="42"/>
      <c r="Q208" s="42" t="s">
        <v>531</v>
      </c>
      <c r="R208" s="42" t="s">
        <v>532</v>
      </c>
      <c r="S208" s="114" t="str">
        <f t="shared" si="16"/>
        <v>03</v>
      </c>
      <c r="T208" s="114" t="str">
        <f t="shared" si="21"/>
        <v>HH列05</v>
      </c>
      <c r="U208" s="114" t="str">
        <f t="shared" si="17"/>
        <v>02</v>
      </c>
      <c r="V208" s="114" t="str">
        <f t="shared" si="22"/>
        <v>101</v>
      </c>
      <c r="W208" s="47"/>
      <c r="X208" s="114" t="s">
        <v>124</v>
      </c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  <c r="BQ208" s="49"/>
      <c r="BR208" s="49"/>
      <c r="BS208" s="49"/>
      <c r="BT208" s="49"/>
      <c r="BU208" s="49"/>
      <c r="BV208" s="49"/>
      <c r="BW208" s="49"/>
      <c r="BX208" s="49"/>
      <c r="BY208" s="49"/>
      <c r="BZ208" s="49"/>
      <c r="CA208" s="49"/>
      <c r="CB208" s="49"/>
      <c r="CC208" s="49"/>
      <c r="CD208" s="49"/>
      <c r="CE208" s="49"/>
      <c r="CF208" s="49"/>
      <c r="CG208" s="49"/>
      <c r="CH208" s="49"/>
      <c r="CI208" s="49"/>
      <c r="CJ208" s="49"/>
      <c r="CK208" s="49"/>
      <c r="CL208" s="49"/>
      <c r="CM208" s="49"/>
      <c r="CN208" s="49"/>
      <c r="CO208" s="49"/>
      <c r="CP208" s="49"/>
      <c r="CQ208" s="49"/>
      <c r="CR208" s="49"/>
      <c r="CS208" s="49"/>
      <c r="CT208" s="49"/>
      <c r="CU208" s="49"/>
      <c r="CV208" s="49"/>
      <c r="CW208" s="49"/>
      <c r="CX208" s="49"/>
      <c r="CY208" s="49"/>
      <c r="CZ208" s="49"/>
      <c r="DA208" s="49"/>
      <c r="DB208" s="49"/>
      <c r="DC208" s="49"/>
      <c r="DD208" s="49"/>
      <c r="DE208" s="49"/>
      <c r="DF208" s="49"/>
      <c r="DG208" s="49"/>
      <c r="DH208" s="49"/>
      <c r="DI208" s="49"/>
      <c r="DJ208" s="49"/>
      <c r="DK208" s="49"/>
      <c r="DL208" s="49"/>
      <c r="DM208" s="49"/>
      <c r="DN208" s="49"/>
      <c r="DO208" s="49"/>
      <c r="DP208" s="49"/>
      <c r="DQ208" s="49"/>
      <c r="DR208" s="49"/>
      <c r="DS208" s="49"/>
      <c r="DT208" s="49"/>
      <c r="DU208" s="49"/>
      <c r="DV208" s="49"/>
      <c r="DW208" s="49"/>
      <c r="DX208" s="49"/>
      <c r="DY208" s="49"/>
      <c r="DZ208" s="49"/>
      <c r="EA208" s="49"/>
      <c r="EB208" s="49"/>
      <c r="EC208" s="49"/>
      <c r="ED208" s="49"/>
      <c r="EE208" s="49"/>
      <c r="EF208" s="49"/>
      <c r="EG208" s="49"/>
      <c r="EH208" s="49"/>
      <c r="EI208" s="49"/>
      <c r="EJ208" s="49"/>
      <c r="EK208" s="49"/>
      <c r="EL208" s="49"/>
      <c r="EM208" s="49"/>
      <c r="EN208" s="49"/>
      <c r="EO208" s="49"/>
      <c r="EP208" s="49"/>
      <c r="EQ208" s="49"/>
      <c r="ER208" s="49"/>
      <c r="ES208" s="49"/>
      <c r="ET208" s="49"/>
      <c r="EU208" s="49"/>
      <c r="EV208" s="49"/>
      <c r="EW208" s="49"/>
      <c r="EX208" s="49"/>
      <c r="EY208" s="49"/>
      <c r="EZ208" s="49"/>
      <c r="FA208" s="49"/>
      <c r="FB208" s="49"/>
      <c r="FC208" s="49"/>
      <c r="FD208" s="49"/>
      <c r="FE208" s="49"/>
      <c r="FF208" s="49"/>
      <c r="FG208" s="49"/>
      <c r="FH208" s="49"/>
      <c r="FI208" s="49"/>
      <c r="FJ208" s="49"/>
      <c r="FK208" s="49"/>
      <c r="FL208" s="49"/>
      <c r="FM208" s="49"/>
      <c r="FN208" s="49"/>
      <c r="FO208" s="49"/>
      <c r="FP208" s="49"/>
      <c r="FQ208" s="49"/>
      <c r="FR208" s="49"/>
      <c r="FS208" s="49"/>
      <c r="FT208" s="49"/>
      <c r="FU208" s="49"/>
      <c r="FV208" s="49"/>
      <c r="FW208" s="49"/>
      <c r="FX208" s="49"/>
      <c r="FY208" s="49"/>
      <c r="FZ208" s="49"/>
      <c r="GA208" s="49"/>
      <c r="GB208" s="49"/>
      <c r="GC208" s="49"/>
      <c r="GD208" s="49"/>
      <c r="GE208" s="49"/>
      <c r="GF208" s="49"/>
      <c r="GG208" s="49"/>
      <c r="GH208" s="49"/>
      <c r="GI208" s="49"/>
      <c r="GJ208" s="49"/>
      <c r="GK208" s="49"/>
      <c r="GL208" s="49"/>
      <c r="GM208" s="49"/>
      <c r="GN208" s="49"/>
      <c r="GO208" s="49"/>
      <c r="GP208" s="49"/>
      <c r="GQ208" s="49"/>
      <c r="GR208" s="49"/>
      <c r="GS208" s="49"/>
      <c r="GT208" s="49"/>
      <c r="GU208" s="49"/>
      <c r="GV208" s="49"/>
      <c r="GW208" s="49"/>
      <c r="GX208" s="49"/>
      <c r="GY208" s="49"/>
      <c r="GZ208" s="49"/>
      <c r="HA208" s="49"/>
      <c r="HB208" s="49"/>
      <c r="HC208" s="49"/>
      <c r="HD208" s="49"/>
      <c r="HE208" s="49"/>
      <c r="HF208" s="49"/>
      <c r="HG208" s="49"/>
      <c r="HH208" s="49"/>
      <c r="HI208" s="49"/>
      <c r="HJ208" s="49"/>
      <c r="HK208" s="49"/>
      <c r="HL208" s="49"/>
      <c r="HM208" s="49"/>
      <c r="HN208" s="49"/>
      <c r="HO208" s="49"/>
      <c r="HP208" s="49"/>
      <c r="HQ208" s="49"/>
      <c r="HR208" s="49"/>
      <c r="HS208" s="49"/>
      <c r="HT208" s="49"/>
      <c r="HU208" s="49"/>
      <c r="HV208" s="49"/>
      <c r="HW208" s="49"/>
      <c r="HX208" s="49"/>
      <c r="HY208" s="49"/>
      <c r="HZ208" s="49"/>
      <c r="IA208" s="49"/>
      <c r="IB208" s="49"/>
      <c r="IC208" s="49"/>
      <c r="ID208" s="49"/>
      <c r="IE208" s="49"/>
      <c r="IF208" s="49"/>
      <c r="IG208" s="49"/>
      <c r="IH208" s="49"/>
      <c r="II208" s="49"/>
      <c r="IJ208" s="49"/>
      <c r="IK208" s="49"/>
      <c r="IL208" s="49"/>
      <c r="IM208" s="49"/>
      <c r="IN208" s="49"/>
    </row>
    <row r="209" spans="1:248" s="8" customFormat="1" ht="18" customHeight="1">
      <c r="A209" s="42">
        <v>208</v>
      </c>
      <c r="B209" s="181" t="s">
        <v>1575</v>
      </c>
      <c r="C209" s="180" t="s">
        <v>1576</v>
      </c>
      <c r="D209" s="43" t="str">
        <f t="shared" si="20"/>
        <v>性能型存储-DELL R740-宿主机及AI</v>
      </c>
      <c r="E209" s="183" t="s">
        <v>119</v>
      </c>
      <c r="F209" s="186" t="s">
        <v>1577</v>
      </c>
      <c r="G209" s="191">
        <v>2111</v>
      </c>
      <c r="H209" s="183" t="s">
        <v>1578</v>
      </c>
      <c r="I209" s="183" t="s">
        <v>322</v>
      </c>
      <c r="J209" s="183" t="s">
        <v>1293</v>
      </c>
      <c r="K209" s="191">
        <v>2161</v>
      </c>
      <c r="L209" s="183" t="s">
        <v>1579</v>
      </c>
      <c r="M209" s="183" t="s">
        <v>529</v>
      </c>
      <c r="N209" s="183" t="s">
        <v>530</v>
      </c>
      <c r="O209" s="42"/>
      <c r="P209" s="42"/>
      <c r="Q209" s="42" t="s">
        <v>531</v>
      </c>
      <c r="R209" s="42" t="s">
        <v>532</v>
      </c>
      <c r="S209" s="114" t="str">
        <f t="shared" si="16"/>
        <v>06</v>
      </c>
      <c r="T209" s="114" t="str">
        <f t="shared" si="21"/>
        <v>HH列05</v>
      </c>
      <c r="U209" s="114" t="str">
        <f t="shared" si="17"/>
        <v>02</v>
      </c>
      <c r="V209" s="114" t="str">
        <f t="shared" si="22"/>
        <v>101</v>
      </c>
      <c r="W209" s="47"/>
      <c r="X209" s="114" t="s">
        <v>124</v>
      </c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49"/>
      <c r="BV209" s="49"/>
      <c r="BW209" s="49"/>
      <c r="BX209" s="49"/>
      <c r="BY209" s="49"/>
      <c r="BZ209" s="49"/>
      <c r="CA209" s="49"/>
      <c r="CB209" s="49"/>
      <c r="CC209" s="49"/>
      <c r="CD209" s="49"/>
      <c r="CE209" s="49"/>
      <c r="CF209" s="49"/>
      <c r="CG209" s="49"/>
      <c r="CH209" s="49"/>
      <c r="CI209" s="49"/>
      <c r="CJ209" s="49"/>
      <c r="CK209" s="49"/>
      <c r="CL209" s="49"/>
      <c r="CM209" s="49"/>
      <c r="CN209" s="49"/>
      <c r="CO209" s="49"/>
      <c r="CP209" s="49"/>
      <c r="CQ209" s="49"/>
      <c r="CR209" s="49"/>
      <c r="CS209" s="49"/>
      <c r="CT209" s="49"/>
      <c r="CU209" s="49"/>
      <c r="CV209" s="49"/>
      <c r="CW209" s="49"/>
      <c r="CX209" s="49"/>
      <c r="CY209" s="49"/>
      <c r="CZ209" s="49"/>
      <c r="DA209" s="49"/>
      <c r="DB209" s="49"/>
      <c r="DC209" s="49"/>
      <c r="DD209" s="49"/>
      <c r="DE209" s="49"/>
      <c r="DF209" s="49"/>
      <c r="DG209" s="49"/>
      <c r="DH209" s="49"/>
      <c r="DI209" s="49"/>
      <c r="DJ209" s="49"/>
      <c r="DK209" s="49"/>
      <c r="DL209" s="49"/>
      <c r="DM209" s="49"/>
      <c r="DN209" s="49"/>
      <c r="DO209" s="49"/>
      <c r="DP209" s="49"/>
      <c r="DQ209" s="49"/>
      <c r="DR209" s="49"/>
      <c r="DS209" s="49"/>
      <c r="DT209" s="49"/>
      <c r="DU209" s="49"/>
      <c r="DV209" s="49"/>
      <c r="DW209" s="49"/>
      <c r="DX209" s="49"/>
      <c r="DY209" s="49"/>
      <c r="DZ209" s="49"/>
      <c r="EA209" s="49"/>
      <c r="EB209" s="49"/>
      <c r="EC209" s="49"/>
      <c r="ED209" s="49"/>
      <c r="EE209" s="49"/>
      <c r="EF209" s="49"/>
      <c r="EG209" s="49"/>
      <c r="EH209" s="49"/>
      <c r="EI209" s="49"/>
      <c r="EJ209" s="49"/>
      <c r="EK209" s="49"/>
      <c r="EL209" s="49"/>
      <c r="EM209" s="49"/>
      <c r="EN209" s="49"/>
      <c r="EO209" s="49"/>
      <c r="EP209" s="49"/>
      <c r="EQ209" s="49"/>
      <c r="ER209" s="49"/>
      <c r="ES209" s="49"/>
      <c r="ET209" s="49"/>
      <c r="EU209" s="49"/>
      <c r="EV209" s="49"/>
      <c r="EW209" s="49"/>
      <c r="EX209" s="49"/>
      <c r="EY209" s="49"/>
      <c r="EZ209" s="49"/>
      <c r="FA209" s="49"/>
      <c r="FB209" s="49"/>
      <c r="FC209" s="49"/>
      <c r="FD209" s="49"/>
      <c r="FE209" s="49"/>
      <c r="FF209" s="49"/>
      <c r="FG209" s="49"/>
      <c r="FH209" s="49"/>
      <c r="FI209" s="49"/>
      <c r="FJ209" s="49"/>
      <c r="FK209" s="49"/>
      <c r="FL209" s="49"/>
      <c r="FM209" s="49"/>
      <c r="FN209" s="49"/>
      <c r="FO209" s="49"/>
      <c r="FP209" s="49"/>
      <c r="FQ209" s="49"/>
      <c r="FR209" s="49"/>
      <c r="FS209" s="49"/>
      <c r="FT209" s="49"/>
      <c r="FU209" s="49"/>
      <c r="FV209" s="49"/>
      <c r="FW209" s="49"/>
      <c r="FX209" s="49"/>
      <c r="FY209" s="49"/>
      <c r="FZ209" s="49"/>
      <c r="GA209" s="49"/>
      <c r="GB209" s="49"/>
      <c r="GC209" s="49"/>
      <c r="GD209" s="49"/>
      <c r="GE209" s="49"/>
      <c r="GF209" s="49"/>
      <c r="GG209" s="49"/>
      <c r="GH209" s="49"/>
      <c r="GI209" s="49"/>
      <c r="GJ209" s="49"/>
      <c r="GK209" s="49"/>
      <c r="GL209" s="49"/>
      <c r="GM209" s="49"/>
      <c r="GN209" s="49"/>
      <c r="GO209" s="49"/>
      <c r="GP209" s="49"/>
      <c r="GQ209" s="49"/>
      <c r="GR209" s="49"/>
      <c r="GS209" s="49"/>
      <c r="GT209" s="49"/>
      <c r="GU209" s="49"/>
      <c r="GV209" s="49"/>
      <c r="GW209" s="49"/>
      <c r="GX209" s="49"/>
      <c r="GY209" s="49"/>
      <c r="GZ209" s="49"/>
      <c r="HA209" s="49"/>
      <c r="HB209" s="49"/>
      <c r="HC209" s="49"/>
      <c r="HD209" s="49"/>
      <c r="HE209" s="49"/>
      <c r="HF209" s="49"/>
      <c r="HG209" s="49"/>
      <c r="HH209" s="49"/>
      <c r="HI209" s="49"/>
      <c r="HJ209" s="49"/>
      <c r="HK209" s="49"/>
      <c r="HL209" s="49"/>
      <c r="HM209" s="49"/>
      <c r="HN209" s="49"/>
      <c r="HO209" s="49"/>
      <c r="HP209" s="49"/>
      <c r="HQ209" s="49"/>
      <c r="HR209" s="49"/>
      <c r="HS209" s="49"/>
      <c r="HT209" s="49"/>
      <c r="HU209" s="49"/>
      <c r="HV209" s="49"/>
      <c r="HW209" s="49"/>
      <c r="HX209" s="49"/>
      <c r="HY209" s="49"/>
      <c r="HZ209" s="49"/>
      <c r="IA209" s="49"/>
      <c r="IB209" s="49"/>
      <c r="IC209" s="49"/>
      <c r="ID209" s="49"/>
      <c r="IE209" s="49"/>
      <c r="IF209" s="49"/>
      <c r="IG209" s="49"/>
      <c r="IH209" s="49"/>
      <c r="II209" s="49"/>
      <c r="IJ209" s="49"/>
      <c r="IK209" s="49"/>
      <c r="IL209" s="49"/>
      <c r="IM209" s="49"/>
      <c r="IN209" s="49"/>
    </row>
    <row r="210" spans="1:248" s="8" customFormat="1" ht="18" customHeight="1">
      <c r="A210" s="42">
        <v>209</v>
      </c>
      <c r="B210" s="183" t="s">
        <v>1580</v>
      </c>
      <c r="C210" s="180" t="s">
        <v>1581</v>
      </c>
      <c r="D210" s="43" t="str">
        <f t="shared" si="20"/>
        <v>宿主机-FitServer R2200 V5-宿主机及AI</v>
      </c>
      <c r="E210" s="43" t="s">
        <v>128</v>
      </c>
      <c r="F210" s="45" t="s">
        <v>1582</v>
      </c>
      <c r="G210" s="191" t="s">
        <v>1583</v>
      </c>
      <c r="H210" s="191" t="s">
        <v>1584</v>
      </c>
      <c r="I210" s="191" t="s">
        <v>529</v>
      </c>
      <c r="J210" s="191" t="s">
        <v>1585</v>
      </c>
      <c r="K210" s="191">
        <v>2162</v>
      </c>
      <c r="L210" s="191" t="s">
        <v>1586</v>
      </c>
      <c r="M210" s="191" t="s">
        <v>322</v>
      </c>
      <c r="N210" s="191" t="s">
        <v>1587</v>
      </c>
      <c r="O210" s="42"/>
      <c r="P210" s="42"/>
      <c r="Q210" s="42" t="s">
        <v>531</v>
      </c>
      <c r="R210" s="42" t="s">
        <v>532</v>
      </c>
      <c r="S210" s="114" t="str">
        <f t="shared" ref="S210:S231" si="23">RIGHT(C210,2)</f>
        <v>03</v>
      </c>
      <c r="T210" s="114" t="str">
        <f t="shared" si="21"/>
        <v>HH列10</v>
      </c>
      <c r="U210" s="114" t="str">
        <f t="shared" ref="U210:U231" si="24">MID(C210,FIND("$",SUBSTITUTE(C210,"-","$",_xlfn.IFS(LEN(C210)-LEN(SUBSTITUTE(C210,"-",""))=7,7,LEN(C210)-LEN(SUBSTITUTE(C210,"-",""))=6,6,LEN(C210)-LEN(SUBSTITUTE(C210,"-",""))=5,5)))+1,2)</f>
        <v>02</v>
      </c>
      <c r="V210" s="114" t="str">
        <f t="shared" si="22"/>
        <v>101</v>
      </c>
      <c r="W210" s="47"/>
      <c r="X210" s="114" t="s">
        <v>124</v>
      </c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49"/>
      <c r="BV210" s="49"/>
      <c r="BW210" s="49"/>
      <c r="BX210" s="49"/>
      <c r="BY210" s="49"/>
      <c r="BZ210" s="49"/>
      <c r="CA210" s="49"/>
      <c r="CB210" s="49"/>
      <c r="CC210" s="49"/>
      <c r="CD210" s="49"/>
      <c r="CE210" s="49"/>
      <c r="CF210" s="49"/>
      <c r="CG210" s="49"/>
      <c r="CH210" s="49"/>
      <c r="CI210" s="49"/>
      <c r="CJ210" s="49"/>
      <c r="CK210" s="49"/>
      <c r="CL210" s="49"/>
      <c r="CM210" s="49"/>
      <c r="CN210" s="49"/>
      <c r="CO210" s="49"/>
      <c r="CP210" s="49"/>
      <c r="CQ210" s="49"/>
      <c r="CR210" s="49"/>
      <c r="CS210" s="49"/>
      <c r="CT210" s="49"/>
      <c r="CU210" s="49"/>
      <c r="CV210" s="49"/>
      <c r="CW210" s="49"/>
      <c r="CX210" s="49"/>
      <c r="CY210" s="49"/>
      <c r="CZ210" s="49"/>
      <c r="DA210" s="49"/>
      <c r="DB210" s="49"/>
      <c r="DC210" s="49"/>
      <c r="DD210" s="49"/>
      <c r="DE210" s="49"/>
      <c r="DF210" s="49"/>
      <c r="DG210" s="49"/>
      <c r="DH210" s="49"/>
      <c r="DI210" s="49"/>
      <c r="DJ210" s="49"/>
      <c r="DK210" s="49"/>
      <c r="DL210" s="49"/>
      <c r="DM210" s="49"/>
      <c r="DN210" s="49"/>
      <c r="DO210" s="49"/>
      <c r="DP210" s="49"/>
      <c r="DQ210" s="49"/>
      <c r="DR210" s="49"/>
      <c r="DS210" s="49"/>
      <c r="DT210" s="49"/>
      <c r="DU210" s="49"/>
      <c r="DV210" s="49"/>
      <c r="DW210" s="49"/>
      <c r="DX210" s="49"/>
      <c r="DY210" s="49"/>
      <c r="DZ210" s="49"/>
      <c r="EA210" s="49"/>
      <c r="EB210" s="49"/>
      <c r="EC210" s="49"/>
      <c r="ED210" s="49"/>
      <c r="EE210" s="49"/>
      <c r="EF210" s="49"/>
      <c r="EG210" s="49"/>
      <c r="EH210" s="49"/>
      <c r="EI210" s="49"/>
      <c r="EJ210" s="49"/>
      <c r="EK210" s="49"/>
      <c r="EL210" s="49"/>
      <c r="EM210" s="49"/>
      <c r="EN210" s="49"/>
      <c r="EO210" s="49"/>
      <c r="EP210" s="49"/>
      <c r="EQ210" s="49"/>
      <c r="ER210" s="49"/>
      <c r="ES210" s="49"/>
      <c r="ET210" s="49"/>
      <c r="EU210" s="49"/>
      <c r="EV210" s="49"/>
      <c r="EW210" s="49"/>
      <c r="EX210" s="49"/>
      <c r="EY210" s="49"/>
      <c r="EZ210" s="49"/>
      <c r="FA210" s="49"/>
      <c r="FB210" s="49"/>
      <c r="FC210" s="49"/>
      <c r="FD210" s="49"/>
      <c r="FE210" s="49"/>
      <c r="FF210" s="49"/>
      <c r="FG210" s="49"/>
      <c r="FH210" s="49"/>
      <c r="FI210" s="49"/>
      <c r="FJ210" s="49"/>
      <c r="FK210" s="49"/>
      <c r="FL210" s="49"/>
      <c r="FM210" s="49"/>
      <c r="FN210" s="49"/>
      <c r="FO210" s="49"/>
      <c r="FP210" s="49"/>
      <c r="FQ210" s="49"/>
      <c r="FR210" s="49"/>
      <c r="FS210" s="49"/>
      <c r="FT210" s="49"/>
      <c r="FU210" s="49"/>
      <c r="FV210" s="49"/>
      <c r="FW210" s="49"/>
      <c r="FX210" s="49"/>
      <c r="FY210" s="49"/>
      <c r="FZ210" s="49"/>
      <c r="GA210" s="49"/>
      <c r="GB210" s="49"/>
      <c r="GC210" s="49"/>
      <c r="GD210" s="49"/>
      <c r="GE210" s="49"/>
      <c r="GF210" s="49"/>
      <c r="GG210" s="49"/>
      <c r="GH210" s="49"/>
      <c r="GI210" s="49"/>
      <c r="GJ210" s="49"/>
      <c r="GK210" s="49"/>
      <c r="GL210" s="49"/>
      <c r="GM210" s="49"/>
      <c r="GN210" s="49"/>
      <c r="GO210" s="49"/>
      <c r="GP210" s="49"/>
      <c r="GQ210" s="49"/>
      <c r="GR210" s="49"/>
      <c r="GS210" s="49"/>
      <c r="GT210" s="49"/>
      <c r="GU210" s="49"/>
      <c r="GV210" s="49"/>
      <c r="GW210" s="49"/>
      <c r="GX210" s="49"/>
      <c r="GY210" s="49"/>
      <c r="GZ210" s="49"/>
      <c r="HA210" s="49"/>
      <c r="HB210" s="49"/>
      <c r="HC210" s="49"/>
      <c r="HD210" s="49"/>
      <c r="HE210" s="49"/>
      <c r="HF210" s="49"/>
      <c r="HG210" s="49"/>
      <c r="HH210" s="49"/>
      <c r="HI210" s="49"/>
      <c r="HJ210" s="49"/>
      <c r="HK210" s="49"/>
      <c r="HL210" s="49"/>
      <c r="HM210" s="49"/>
      <c r="HN210" s="49"/>
      <c r="HO210" s="49"/>
      <c r="HP210" s="49"/>
      <c r="HQ210" s="49"/>
      <c r="HR210" s="49"/>
      <c r="HS210" s="49"/>
      <c r="HT210" s="49"/>
      <c r="HU210" s="49"/>
      <c r="HV210" s="49"/>
      <c r="HW210" s="49"/>
      <c r="HX210" s="49"/>
      <c r="HY210" s="49"/>
      <c r="HZ210" s="49"/>
      <c r="IA210" s="49"/>
      <c r="IB210" s="49"/>
      <c r="IC210" s="49"/>
      <c r="ID210" s="49"/>
      <c r="IE210" s="49"/>
      <c r="IF210" s="49"/>
      <c r="IG210" s="49"/>
      <c r="IH210" s="49"/>
      <c r="II210" s="49"/>
      <c r="IJ210" s="49"/>
      <c r="IK210" s="49"/>
      <c r="IL210" s="49"/>
      <c r="IM210" s="49"/>
      <c r="IN210" s="49"/>
    </row>
    <row r="211" spans="1:248" s="8" customFormat="1" ht="18" customHeight="1">
      <c r="A211" s="42">
        <v>210</v>
      </c>
      <c r="B211" s="183" t="s">
        <v>1588</v>
      </c>
      <c r="C211" s="180" t="s">
        <v>1589</v>
      </c>
      <c r="D211" s="43" t="str">
        <f t="shared" si="20"/>
        <v>宿主机-FitServer R2200 V5-宿主机及AI</v>
      </c>
      <c r="E211" s="43" t="s">
        <v>128</v>
      </c>
      <c r="F211" s="45" t="s">
        <v>1590</v>
      </c>
      <c r="G211" s="191" t="s">
        <v>1583</v>
      </c>
      <c r="H211" s="191" t="s">
        <v>1591</v>
      </c>
      <c r="I211" s="191" t="s">
        <v>529</v>
      </c>
      <c r="J211" s="191" t="s">
        <v>1585</v>
      </c>
      <c r="K211" s="191">
        <v>2162</v>
      </c>
      <c r="L211" s="191" t="s">
        <v>1592</v>
      </c>
      <c r="M211" s="191" t="s">
        <v>322</v>
      </c>
      <c r="N211" s="191" t="s">
        <v>1587</v>
      </c>
      <c r="O211" s="42"/>
      <c r="P211" s="42"/>
      <c r="Q211" s="42" t="s">
        <v>531</v>
      </c>
      <c r="R211" s="42" t="s">
        <v>532</v>
      </c>
      <c r="S211" s="114" t="str">
        <f t="shared" si="23"/>
        <v>06</v>
      </c>
      <c r="T211" s="114" t="str">
        <f t="shared" si="21"/>
        <v>HH列10</v>
      </c>
      <c r="U211" s="114" t="str">
        <f t="shared" si="24"/>
        <v>02</v>
      </c>
      <c r="V211" s="114" t="str">
        <f t="shared" si="22"/>
        <v>101</v>
      </c>
      <c r="W211" s="47"/>
      <c r="X211" s="114" t="s">
        <v>124</v>
      </c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  <c r="CD211" s="49"/>
      <c r="CE211" s="49"/>
      <c r="CF211" s="49"/>
      <c r="CG211" s="49"/>
      <c r="CH211" s="49"/>
      <c r="CI211" s="49"/>
      <c r="CJ211" s="49"/>
      <c r="CK211" s="49"/>
      <c r="CL211" s="49"/>
      <c r="CM211" s="49"/>
      <c r="CN211" s="49"/>
      <c r="CO211" s="49"/>
      <c r="CP211" s="49"/>
      <c r="CQ211" s="49"/>
      <c r="CR211" s="49"/>
      <c r="CS211" s="49"/>
      <c r="CT211" s="49"/>
      <c r="CU211" s="49"/>
      <c r="CV211" s="49"/>
      <c r="CW211" s="49"/>
      <c r="CX211" s="49"/>
      <c r="CY211" s="49"/>
      <c r="CZ211" s="49"/>
      <c r="DA211" s="49"/>
      <c r="DB211" s="49"/>
      <c r="DC211" s="49"/>
      <c r="DD211" s="49"/>
      <c r="DE211" s="49"/>
      <c r="DF211" s="49"/>
      <c r="DG211" s="49"/>
      <c r="DH211" s="49"/>
      <c r="DI211" s="49"/>
      <c r="DJ211" s="49"/>
      <c r="DK211" s="49"/>
      <c r="DL211" s="49"/>
      <c r="DM211" s="49"/>
      <c r="DN211" s="49"/>
      <c r="DO211" s="49"/>
      <c r="DP211" s="49"/>
      <c r="DQ211" s="49"/>
      <c r="DR211" s="49"/>
      <c r="DS211" s="49"/>
      <c r="DT211" s="49"/>
      <c r="DU211" s="49"/>
      <c r="DV211" s="49"/>
      <c r="DW211" s="49"/>
      <c r="DX211" s="49"/>
      <c r="DY211" s="49"/>
      <c r="DZ211" s="49"/>
      <c r="EA211" s="49"/>
      <c r="EB211" s="49"/>
      <c r="EC211" s="49"/>
      <c r="ED211" s="49"/>
      <c r="EE211" s="49"/>
      <c r="EF211" s="49"/>
      <c r="EG211" s="49"/>
      <c r="EH211" s="49"/>
      <c r="EI211" s="49"/>
      <c r="EJ211" s="49"/>
      <c r="EK211" s="49"/>
      <c r="EL211" s="49"/>
      <c r="EM211" s="49"/>
      <c r="EN211" s="49"/>
      <c r="EO211" s="49"/>
      <c r="EP211" s="49"/>
      <c r="EQ211" s="49"/>
      <c r="ER211" s="49"/>
      <c r="ES211" s="49"/>
      <c r="ET211" s="49"/>
      <c r="EU211" s="49"/>
      <c r="EV211" s="49"/>
      <c r="EW211" s="49"/>
      <c r="EX211" s="49"/>
      <c r="EY211" s="49"/>
      <c r="EZ211" s="49"/>
      <c r="FA211" s="49"/>
      <c r="FB211" s="49"/>
      <c r="FC211" s="49"/>
      <c r="FD211" s="49"/>
      <c r="FE211" s="49"/>
      <c r="FF211" s="49"/>
      <c r="FG211" s="49"/>
      <c r="FH211" s="49"/>
      <c r="FI211" s="49"/>
      <c r="FJ211" s="49"/>
      <c r="FK211" s="49"/>
      <c r="FL211" s="49"/>
      <c r="FM211" s="49"/>
      <c r="FN211" s="49"/>
      <c r="FO211" s="49"/>
      <c r="FP211" s="49"/>
      <c r="FQ211" s="49"/>
      <c r="FR211" s="49"/>
      <c r="FS211" s="49"/>
      <c r="FT211" s="49"/>
      <c r="FU211" s="49"/>
      <c r="FV211" s="49"/>
      <c r="FW211" s="49"/>
      <c r="FX211" s="49"/>
      <c r="FY211" s="49"/>
      <c r="FZ211" s="49"/>
      <c r="GA211" s="49"/>
      <c r="GB211" s="49"/>
      <c r="GC211" s="49"/>
      <c r="GD211" s="49"/>
      <c r="GE211" s="49"/>
      <c r="GF211" s="49"/>
      <c r="GG211" s="49"/>
      <c r="GH211" s="49"/>
      <c r="GI211" s="49"/>
      <c r="GJ211" s="49"/>
      <c r="GK211" s="49"/>
      <c r="GL211" s="49"/>
      <c r="GM211" s="49"/>
      <c r="GN211" s="49"/>
      <c r="GO211" s="49"/>
      <c r="GP211" s="49"/>
      <c r="GQ211" s="49"/>
      <c r="GR211" s="49"/>
      <c r="GS211" s="49"/>
      <c r="GT211" s="49"/>
      <c r="GU211" s="49"/>
      <c r="GV211" s="49"/>
      <c r="GW211" s="49"/>
      <c r="GX211" s="49"/>
      <c r="GY211" s="49"/>
      <c r="GZ211" s="49"/>
      <c r="HA211" s="49"/>
      <c r="HB211" s="49"/>
      <c r="HC211" s="49"/>
      <c r="HD211" s="49"/>
      <c r="HE211" s="49"/>
      <c r="HF211" s="49"/>
      <c r="HG211" s="49"/>
      <c r="HH211" s="49"/>
      <c r="HI211" s="49"/>
      <c r="HJ211" s="49"/>
      <c r="HK211" s="49"/>
      <c r="HL211" s="49"/>
      <c r="HM211" s="49"/>
      <c r="HN211" s="49"/>
      <c r="HO211" s="49"/>
      <c r="HP211" s="49"/>
      <c r="HQ211" s="49"/>
      <c r="HR211" s="49"/>
      <c r="HS211" s="49"/>
      <c r="HT211" s="49"/>
      <c r="HU211" s="49"/>
      <c r="HV211" s="49"/>
      <c r="HW211" s="49"/>
      <c r="HX211" s="49"/>
      <c r="HY211" s="49"/>
      <c r="HZ211" s="49"/>
      <c r="IA211" s="49"/>
      <c r="IB211" s="49"/>
      <c r="IC211" s="49"/>
      <c r="ID211" s="49"/>
      <c r="IE211" s="49"/>
      <c r="IF211" s="49"/>
      <c r="IG211" s="49"/>
      <c r="IH211" s="49"/>
      <c r="II211" s="49"/>
      <c r="IJ211" s="49"/>
      <c r="IK211" s="49"/>
      <c r="IL211" s="49"/>
      <c r="IM211" s="49"/>
      <c r="IN211" s="49"/>
    </row>
    <row r="212" spans="1:248" s="8" customFormat="1" ht="18" customHeight="1">
      <c r="A212" s="42">
        <v>211</v>
      </c>
      <c r="B212" s="183" t="s">
        <v>1593</v>
      </c>
      <c r="C212" s="180" t="s">
        <v>1594</v>
      </c>
      <c r="D212" s="43" t="str">
        <f t="shared" si="20"/>
        <v>宿主机-FitServer R2200 V5-宿主机及AI</v>
      </c>
      <c r="E212" s="43" t="s">
        <v>128</v>
      </c>
      <c r="F212" s="45" t="s">
        <v>1595</v>
      </c>
      <c r="G212" s="191" t="s">
        <v>1583</v>
      </c>
      <c r="H212" s="191" t="s">
        <v>1596</v>
      </c>
      <c r="I212" s="191" t="s">
        <v>529</v>
      </c>
      <c r="J212" s="191" t="s">
        <v>1585</v>
      </c>
      <c r="K212" s="191">
        <v>2162</v>
      </c>
      <c r="L212" s="191" t="s">
        <v>1597</v>
      </c>
      <c r="M212" s="191" t="s">
        <v>322</v>
      </c>
      <c r="N212" s="191" t="s">
        <v>1587</v>
      </c>
      <c r="O212" s="42"/>
      <c r="P212" s="42"/>
      <c r="Q212" s="42" t="s">
        <v>531</v>
      </c>
      <c r="R212" s="42" t="s">
        <v>532</v>
      </c>
      <c r="S212" s="114" t="str">
        <f t="shared" si="23"/>
        <v>03</v>
      </c>
      <c r="T212" s="114" t="str">
        <f t="shared" si="21"/>
        <v>HH列11</v>
      </c>
      <c r="U212" s="114" t="str">
        <f t="shared" si="24"/>
        <v>02</v>
      </c>
      <c r="V212" s="114" t="str">
        <f t="shared" si="22"/>
        <v>101</v>
      </c>
      <c r="W212" s="47"/>
      <c r="X212" s="114" t="s">
        <v>124</v>
      </c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49"/>
      <c r="CD212" s="49"/>
      <c r="CE212" s="49"/>
      <c r="CF212" s="49"/>
      <c r="CG212" s="49"/>
      <c r="CH212" s="49"/>
      <c r="CI212" s="49"/>
      <c r="CJ212" s="49"/>
      <c r="CK212" s="49"/>
      <c r="CL212" s="49"/>
      <c r="CM212" s="49"/>
      <c r="CN212" s="49"/>
      <c r="CO212" s="49"/>
      <c r="CP212" s="49"/>
      <c r="CQ212" s="49"/>
      <c r="CR212" s="49"/>
      <c r="CS212" s="49"/>
      <c r="CT212" s="49"/>
      <c r="CU212" s="49"/>
      <c r="CV212" s="49"/>
      <c r="CW212" s="49"/>
      <c r="CX212" s="49"/>
      <c r="CY212" s="49"/>
      <c r="CZ212" s="49"/>
      <c r="DA212" s="49"/>
      <c r="DB212" s="49"/>
      <c r="DC212" s="49"/>
      <c r="DD212" s="49"/>
      <c r="DE212" s="49"/>
      <c r="DF212" s="49"/>
      <c r="DG212" s="49"/>
      <c r="DH212" s="49"/>
      <c r="DI212" s="49"/>
      <c r="DJ212" s="49"/>
      <c r="DK212" s="49"/>
      <c r="DL212" s="49"/>
      <c r="DM212" s="49"/>
      <c r="DN212" s="49"/>
      <c r="DO212" s="49"/>
      <c r="DP212" s="49"/>
      <c r="DQ212" s="49"/>
      <c r="DR212" s="49"/>
      <c r="DS212" s="49"/>
      <c r="DT212" s="49"/>
      <c r="DU212" s="49"/>
      <c r="DV212" s="49"/>
      <c r="DW212" s="49"/>
      <c r="DX212" s="49"/>
      <c r="DY212" s="49"/>
      <c r="DZ212" s="49"/>
      <c r="EA212" s="49"/>
      <c r="EB212" s="49"/>
      <c r="EC212" s="49"/>
      <c r="ED212" s="49"/>
      <c r="EE212" s="49"/>
      <c r="EF212" s="49"/>
      <c r="EG212" s="49"/>
      <c r="EH212" s="49"/>
      <c r="EI212" s="49"/>
      <c r="EJ212" s="49"/>
      <c r="EK212" s="49"/>
      <c r="EL212" s="49"/>
      <c r="EM212" s="49"/>
      <c r="EN212" s="49"/>
      <c r="EO212" s="49"/>
      <c r="EP212" s="49"/>
      <c r="EQ212" s="49"/>
      <c r="ER212" s="49"/>
      <c r="ES212" s="49"/>
      <c r="ET212" s="49"/>
      <c r="EU212" s="49"/>
      <c r="EV212" s="49"/>
      <c r="EW212" s="49"/>
      <c r="EX212" s="49"/>
      <c r="EY212" s="49"/>
      <c r="EZ212" s="49"/>
      <c r="FA212" s="49"/>
      <c r="FB212" s="49"/>
      <c r="FC212" s="49"/>
      <c r="FD212" s="49"/>
      <c r="FE212" s="49"/>
      <c r="FF212" s="49"/>
      <c r="FG212" s="49"/>
      <c r="FH212" s="49"/>
      <c r="FI212" s="49"/>
      <c r="FJ212" s="49"/>
      <c r="FK212" s="49"/>
      <c r="FL212" s="49"/>
      <c r="FM212" s="49"/>
      <c r="FN212" s="49"/>
      <c r="FO212" s="49"/>
      <c r="FP212" s="49"/>
      <c r="FQ212" s="49"/>
      <c r="FR212" s="49"/>
      <c r="FS212" s="49"/>
      <c r="FT212" s="49"/>
      <c r="FU212" s="49"/>
      <c r="FV212" s="49"/>
      <c r="FW212" s="49"/>
      <c r="FX212" s="49"/>
      <c r="FY212" s="49"/>
      <c r="FZ212" s="49"/>
      <c r="GA212" s="49"/>
      <c r="GB212" s="49"/>
      <c r="GC212" s="49"/>
      <c r="GD212" s="49"/>
      <c r="GE212" s="49"/>
      <c r="GF212" s="49"/>
      <c r="GG212" s="49"/>
      <c r="GH212" s="49"/>
      <c r="GI212" s="49"/>
      <c r="GJ212" s="49"/>
      <c r="GK212" s="49"/>
      <c r="GL212" s="49"/>
      <c r="GM212" s="49"/>
      <c r="GN212" s="49"/>
      <c r="GO212" s="49"/>
      <c r="GP212" s="49"/>
      <c r="GQ212" s="49"/>
      <c r="GR212" s="49"/>
      <c r="GS212" s="49"/>
      <c r="GT212" s="49"/>
      <c r="GU212" s="49"/>
      <c r="GV212" s="49"/>
      <c r="GW212" s="49"/>
      <c r="GX212" s="49"/>
      <c r="GY212" s="49"/>
      <c r="GZ212" s="49"/>
      <c r="HA212" s="49"/>
      <c r="HB212" s="49"/>
      <c r="HC212" s="49"/>
      <c r="HD212" s="49"/>
      <c r="HE212" s="49"/>
      <c r="HF212" s="49"/>
      <c r="HG212" s="49"/>
      <c r="HH212" s="49"/>
      <c r="HI212" s="49"/>
      <c r="HJ212" s="49"/>
      <c r="HK212" s="49"/>
      <c r="HL212" s="49"/>
      <c r="HM212" s="49"/>
      <c r="HN212" s="49"/>
      <c r="HO212" s="49"/>
      <c r="HP212" s="49"/>
      <c r="HQ212" s="49"/>
      <c r="HR212" s="49"/>
      <c r="HS212" s="49"/>
      <c r="HT212" s="49"/>
      <c r="HU212" s="49"/>
      <c r="HV212" s="49"/>
      <c r="HW212" s="49"/>
      <c r="HX212" s="49"/>
      <c r="HY212" s="49"/>
      <c r="HZ212" s="49"/>
      <c r="IA212" s="49"/>
      <c r="IB212" s="49"/>
      <c r="IC212" s="49"/>
      <c r="ID212" s="49"/>
      <c r="IE212" s="49"/>
      <c r="IF212" s="49"/>
      <c r="IG212" s="49"/>
      <c r="IH212" s="49"/>
      <c r="II212" s="49"/>
      <c r="IJ212" s="49"/>
      <c r="IK212" s="49"/>
      <c r="IL212" s="49"/>
      <c r="IM212" s="49"/>
      <c r="IN212" s="49"/>
    </row>
    <row r="213" spans="1:248" s="8" customFormat="1" ht="18" customHeight="1">
      <c r="A213" s="42">
        <v>212</v>
      </c>
      <c r="B213" s="183" t="s">
        <v>1598</v>
      </c>
      <c r="C213" s="180" t="s">
        <v>1599</v>
      </c>
      <c r="D213" s="43" t="str">
        <f t="shared" si="20"/>
        <v>宿主机-FitServer R2200 V5-宿主机及AI</v>
      </c>
      <c r="E213" s="43" t="s">
        <v>128</v>
      </c>
      <c r="F213" s="45" t="s">
        <v>1600</v>
      </c>
      <c r="G213" s="191" t="s">
        <v>1583</v>
      </c>
      <c r="H213" s="191" t="s">
        <v>1601</v>
      </c>
      <c r="I213" s="191" t="s">
        <v>529</v>
      </c>
      <c r="J213" s="191" t="s">
        <v>1585</v>
      </c>
      <c r="K213" s="191">
        <v>2162</v>
      </c>
      <c r="L213" s="191" t="s">
        <v>1602</v>
      </c>
      <c r="M213" s="191" t="s">
        <v>322</v>
      </c>
      <c r="N213" s="191" t="s">
        <v>1587</v>
      </c>
      <c r="O213" s="42"/>
      <c r="P213" s="42"/>
      <c r="Q213" s="42" t="s">
        <v>531</v>
      </c>
      <c r="R213" s="42" t="s">
        <v>532</v>
      </c>
      <c r="S213" s="114" t="str">
        <f t="shared" si="23"/>
        <v>06</v>
      </c>
      <c r="T213" s="114" t="str">
        <f t="shared" si="21"/>
        <v>HH列11</v>
      </c>
      <c r="U213" s="114" t="str">
        <f t="shared" si="24"/>
        <v>02</v>
      </c>
      <c r="V213" s="114" t="str">
        <f t="shared" si="22"/>
        <v>101</v>
      </c>
      <c r="W213" s="47"/>
      <c r="X213" s="114" t="s">
        <v>124</v>
      </c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  <c r="BY213" s="49"/>
      <c r="BZ213" s="49"/>
      <c r="CA213" s="49"/>
      <c r="CB213" s="49"/>
      <c r="CC213" s="49"/>
      <c r="CD213" s="49"/>
      <c r="CE213" s="49"/>
      <c r="CF213" s="49"/>
      <c r="CG213" s="49"/>
      <c r="CH213" s="49"/>
      <c r="CI213" s="49"/>
      <c r="CJ213" s="49"/>
      <c r="CK213" s="49"/>
      <c r="CL213" s="49"/>
      <c r="CM213" s="49"/>
      <c r="CN213" s="49"/>
      <c r="CO213" s="49"/>
      <c r="CP213" s="49"/>
      <c r="CQ213" s="49"/>
      <c r="CR213" s="49"/>
      <c r="CS213" s="49"/>
      <c r="CT213" s="49"/>
      <c r="CU213" s="49"/>
      <c r="CV213" s="49"/>
      <c r="CW213" s="49"/>
      <c r="CX213" s="49"/>
      <c r="CY213" s="49"/>
      <c r="CZ213" s="49"/>
      <c r="DA213" s="49"/>
      <c r="DB213" s="49"/>
      <c r="DC213" s="49"/>
      <c r="DD213" s="49"/>
      <c r="DE213" s="49"/>
      <c r="DF213" s="49"/>
      <c r="DG213" s="49"/>
      <c r="DH213" s="49"/>
      <c r="DI213" s="49"/>
      <c r="DJ213" s="49"/>
      <c r="DK213" s="49"/>
      <c r="DL213" s="49"/>
      <c r="DM213" s="49"/>
      <c r="DN213" s="49"/>
      <c r="DO213" s="49"/>
      <c r="DP213" s="49"/>
      <c r="DQ213" s="49"/>
      <c r="DR213" s="49"/>
      <c r="DS213" s="49"/>
      <c r="DT213" s="49"/>
      <c r="DU213" s="49"/>
      <c r="DV213" s="49"/>
      <c r="DW213" s="49"/>
      <c r="DX213" s="49"/>
      <c r="DY213" s="49"/>
      <c r="DZ213" s="49"/>
      <c r="EA213" s="49"/>
      <c r="EB213" s="49"/>
      <c r="EC213" s="49"/>
      <c r="ED213" s="49"/>
      <c r="EE213" s="49"/>
      <c r="EF213" s="49"/>
      <c r="EG213" s="49"/>
      <c r="EH213" s="49"/>
      <c r="EI213" s="49"/>
      <c r="EJ213" s="49"/>
      <c r="EK213" s="49"/>
      <c r="EL213" s="49"/>
      <c r="EM213" s="49"/>
      <c r="EN213" s="49"/>
      <c r="EO213" s="49"/>
      <c r="EP213" s="49"/>
      <c r="EQ213" s="49"/>
      <c r="ER213" s="49"/>
      <c r="ES213" s="49"/>
      <c r="ET213" s="49"/>
      <c r="EU213" s="49"/>
      <c r="EV213" s="49"/>
      <c r="EW213" s="49"/>
      <c r="EX213" s="49"/>
      <c r="EY213" s="49"/>
      <c r="EZ213" s="49"/>
      <c r="FA213" s="49"/>
      <c r="FB213" s="49"/>
      <c r="FC213" s="49"/>
      <c r="FD213" s="49"/>
      <c r="FE213" s="49"/>
      <c r="FF213" s="49"/>
      <c r="FG213" s="49"/>
      <c r="FH213" s="49"/>
      <c r="FI213" s="49"/>
      <c r="FJ213" s="49"/>
      <c r="FK213" s="49"/>
      <c r="FL213" s="49"/>
      <c r="FM213" s="49"/>
      <c r="FN213" s="49"/>
      <c r="FO213" s="49"/>
      <c r="FP213" s="49"/>
      <c r="FQ213" s="49"/>
      <c r="FR213" s="49"/>
      <c r="FS213" s="49"/>
      <c r="FT213" s="49"/>
      <c r="FU213" s="49"/>
      <c r="FV213" s="49"/>
      <c r="FW213" s="49"/>
      <c r="FX213" s="49"/>
      <c r="FY213" s="49"/>
      <c r="FZ213" s="49"/>
      <c r="GA213" s="49"/>
      <c r="GB213" s="49"/>
      <c r="GC213" s="49"/>
      <c r="GD213" s="49"/>
      <c r="GE213" s="49"/>
      <c r="GF213" s="49"/>
      <c r="GG213" s="49"/>
      <c r="GH213" s="49"/>
      <c r="GI213" s="49"/>
      <c r="GJ213" s="49"/>
      <c r="GK213" s="49"/>
      <c r="GL213" s="49"/>
      <c r="GM213" s="49"/>
      <c r="GN213" s="49"/>
      <c r="GO213" s="49"/>
      <c r="GP213" s="49"/>
      <c r="GQ213" s="49"/>
      <c r="GR213" s="49"/>
      <c r="GS213" s="49"/>
      <c r="GT213" s="49"/>
      <c r="GU213" s="49"/>
      <c r="GV213" s="49"/>
      <c r="GW213" s="49"/>
      <c r="GX213" s="49"/>
      <c r="GY213" s="49"/>
      <c r="GZ213" s="49"/>
      <c r="HA213" s="49"/>
      <c r="HB213" s="49"/>
      <c r="HC213" s="49"/>
      <c r="HD213" s="49"/>
      <c r="HE213" s="49"/>
      <c r="HF213" s="49"/>
      <c r="HG213" s="49"/>
      <c r="HH213" s="49"/>
      <c r="HI213" s="49"/>
      <c r="HJ213" s="49"/>
      <c r="HK213" s="49"/>
      <c r="HL213" s="49"/>
      <c r="HM213" s="49"/>
      <c r="HN213" s="49"/>
      <c r="HO213" s="49"/>
      <c r="HP213" s="49"/>
      <c r="HQ213" s="49"/>
      <c r="HR213" s="49"/>
      <c r="HS213" s="49"/>
      <c r="HT213" s="49"/>
      <c r="HU213" s="49"/>
      <c r="HV213" s="49"/>
      <c r="HW213" s="49"/>
      <c r="HX213" s="49"/>
      <c r="HY213" s="49"/>
      <c r="HZ213" s="49"/>
      <c r="IA213" s="49"/>
      <c r="IB213" s="49"/>
      <c r="IC213" s="49"/>
      <c r="ID213" s="49"/>
      <c r="IE213" s="49"/>
      <c r="IF213" s="49"/>
      <c r="IG213" s="49"/>
      <c r="IH213" s="49"/>
      <c r="II213" s="49"/>
      <c r="IJ213" s="49"/>
      <c r="IK213" s="49"/>
      <c r="IL213" s="49"/>
      <c r="IM213" s="49"/>
      <c r="IN213" s="49"/>
    </row>
    <row r="214" spans="1:248" s="8" customFormat="1" ht="18" customHeight="1">
      <c r="A214" s="42">
        <v>213</v>
      </c>
      <c r="B214" s="183" t="s">
        <v>1603</v>
      </c>
      <c r="C214" s="180" t="s">
        <v>1604</v>
      </c>
      <c r="D214" s="43" t="str">
        <f t="shared" si="20"/>
        <v>宿主机-FitServer R2200 V5-宿主机及AI</v>
      </c>
      <c r="E214" s="43" t="s">
        <v>128</v>
      </c>
      <c r="F214" s="45" t="s">
        <v>1605</v>
      </c>
      <c r="G214" s="191" t="s">
        <v>1583</v>
      </c>
      <c r="H214" s="191" t="s">
        <v>1606</v>
      </c>
      <c r="I214" s="191" t="s">
        <v>529</v>
      </c>
      <c r="J214" s="191" t="s">
        <v>1585</v>
      </c>
      <c r="K214" s="191">
        <v>2162</v>
      </c>
      <c r="L214" s="191" t="s">
        <v>1607</v>
      </c>
      <c r="M214" s="191" t="s">
        <v>322</v>
      </c>
      <c r="N214" s="191" t="s">
        <v>1587</v>
      </c>
      <c r="O214" s="42"/>
      <c r="P214" s="42"/>
      <c r="Q214" s="42" t="s">
        <v>531</v>
      </c>
      <c r="R214" s="42" t="s">
        <v>532</v>
      </c>
      <c r="S214" s="114" t="str">
        <f t="shared" si="23"/>
        <v>12</v>
      </c>
      <c r="T214" s="114" t="str">
        <f t="shared" si="21"/>
        <v>HH列13</v>
      </c>
      <c r="U214" s="114" t="str">
        <f t="shared" si="24"/>
        <v>02</v>
      </c>
      <c r="V214" s="114" t="str">
        <f t="shared" si="22"/>
        <v>101</v>
      </c>
      <c r="W214" s="47"/>
      <c r="X214" s="114" t="s">
        <v>124</v>
      </c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49"/>
      <c r="BV214" s="49"/>
      <c r="BW214" s="49"/>
      <c r="BX214" s="49"/>
      <c r="BY214" s="49"/>
      <c r="BZ214" s="49"/>
      <c r="CA214" s="49"/>
      <c r="CB214" s="49"/>
      <c r="CC214" s="49"/>
      <c r="CD214" s="49"/>
      <c r="CE214" s="49"/>
      <c r="CF214" s="49"/>
      <c r="CG214" s="49"/>
      <c r="CH214" s="49"/>
      <c r="CI214" s="49"/>
      <c r="CJ214" s="49"/>
      <c r="CK214" s="49"/>
      <c r="CL214" s="49"/>
      <c r="CM214" s="49"/>
      <c r="CN214" s="49"/>
      <c r="CO214" s="49"/>
      <c r="CP214" s="49"/>
      <c r="CQ214" s="49"/>
      <c r="CR214" s="49"/>
      <c r="CS214" s="49"/>
      <c r="CT214" s="49"/>
      <c r="CU214" s="49"/>
      <c r="CV214" s="49"/>
      <c r="CW214" s="49"/>
      <c r="CX214" s="49"/>
      <c r="CY214" s="49"/>
      <c r="CZ214" s="49"/>
      <c r="DA214" s="49"/>
      <c r="DB214" s="49"/>
      <c r="DC214" s="49"/>
      <c r="DD214" s="49"/>
      <c r="DE214" s="49"/>
      <c r="DF214" s="49"/>
      <c r="DG214" s="49"/>
      <c r="DH214" s="49"/>
      <c r="DI214" s="49"/>
      <c r="DJ214" s="49"/>
      <c r="DK214" s="49"/>
      <c r="DL214" s="49"/>
      <c r="DM214" s="49"/>
      <c r="DN214" s="49"/>
      <c r="DO214" s="49"/>
      <c r="DP214" s="49"/>
      <c r="DQ214" s="49"/>
      <c r="DR214" s="49"/>
      <c r="DS214" s="49"/>
      <c r="DT214" s="49"/>
      <c r="DU214" s="49"/>
      <c r="DV214" s="49"/>
      <c r="DW214" s="49"/>
      <c r="DX214" s="49"/>
      <c r="DY214" s="49"/>
      <c r="DZ214" s="49"/>
      <c r="EA214" s="49"/>
      <c r="EB214" s="49"/>
      <c r="EC214" s="49"/>
      <c r="ED214" s="49"/>
      <c r="EE214" s="49"/>
      <c r="EF214" s="49"/>
      <c r="EG214" s="49"/>
      <c r="EH214" s="49"/>
      <c r="EI214" s="49"/>
      <c r="EJ214" s="49"/>
      <c r="EK214" s="49"/>
      <c r="EL214" s="49"/>
      <c r="EM214" s="49"/>
      <c r="EN214" s="49"/>
      <c r="EO214" s="49"/>
      <c r="EP214" s="49"/>
      <c r="EQ214" s="49"/>
      <c r="ER214" s="49"/>
      <c r="ES214" s="49"/>
      <c r="ET214" s="49"/>
      <c r="EU214" s="49"/>
      <c r="EV214" s="49"/>
      <c r="EW214" s="49"/>
      <c r="EX214" s="49"/>
      <c r="EY214" s="49"/>
      <c r="EZ214" s="49"/>
      <c r="FA214" s="49"/>
      <c r="FB214" s="49"/>
      <c r="FC214" s="49"/>
      <c r="FD214" s="49"/>
      <c r="FE214" s="49"/>
      <c r="FF214" s="49"/>
      <c r="FG214" s="49"/>
      <c r="FH214" s="49"/>
      <c r="FI214" s="49"/>
      <c r="FJ214" s="49"/>
      <c r="FK214" s="49"/>
      <c r="FL214" s="49"/>
      <c r="FM214" s="49"/>
      <c r="FN214" s="49"/>
      <c r="FO214" s="49"/>
      <c r="FP214" s="49"/>
      <c r="FQ214" s="49"/>
      <c r="FR214" s="49"/>
      <c r="FS214" s="49"/>
      <c r="FT214" s="49"/>
      <c r="FU214" s="49"/>
      <c r="FV214" s="49"/>
      <c r="FW214" s="49"/>
      <c r="FX214" s="49"/>
      <c r="FY214" s="49"/>
      <c r="FZ214" s="49"/>
      <c r="GA214" s="49"/>
      <c r="GB214" s="49"/>
      <c r="GC214" s="49"/>
      <c r="GD214" s="49"/>
      <c r="GE214" s="49"/>
      <c r="GF214" s="49"/>
      <c r="GG214" s="49"/>
      <c r="GH214" s="49"/>
      <c r="GI214" s="49"/>
      <c r="GJ214" s="49"/>
      <c r="GK214" s="49"/>
      <c r="GL214" s="49"/>
      <c r="GM214" s="49"/>
      <c r="GN214" s="49"/>
      <c r="GO214" s="49"/>
      <c r="GP214" s="49"/>
      <c r="GQ214" s="49"/>
      <c r="GR214" s="49"/>
      <c r="GS214" s="49"/>
      <c r="GT214" s="49"/>
      <c r="GU214" s="49"/>
      <c r="GV214" s="49"/>
      <c r="GW214" s="49"/>
      <c r="GX214" s="49"/>
      <c r="GY214" s="49"/>
      <c r="GZ214" s="49"/>
      <c r="HA214" s="49"/>
      <c r="HB214" s="49"/>
      <c r="HC214" s="49"/>
      <c r="HD214" s="49"/>
      <c r="HE214" s="49"/>
      <c r="HF214" s="49"/>
      <c r="HG214" s="49"/>
      <c r="HH214" s="49"/>
      <c r="HI214" s="49"/>
      <c r="HJ214" s="49"/>
      <c r="HK214" s="49"/>
      <c r="HL214" s="49"/>
      <c r="HM214" s="49"/>
      <c r="HN214" s="49"/>
      <c r="HO214" s="49"/>
      <c r="HP214" s="49"/>
      <c r="HQ214" s="49"/>
      <c r="HR214" s="49"/>
      <c r="HS214" s="49"/>
      <c r="HT214" s="49"/>
      <c r="HU214" s="49"/>
      <c r="HV214" s="49"/>
      <c r="HW214" s="49"/>
      <c r="HX214" s="49"/>
      <c r="HY214" s="49"/>
      <c r="HZ214" s="49"/>
      <c r="IA214" s="49"/>
      <c r="IB214" s="49"/>
      <c r="IC214" s="49"/>
      <c r="ID214" s="49"/>
      <c r="IE214" s="49"/>
      <c r="IF214" s="49"/>
      <c r="IG214" s="49"/>
      <c r="IH214" s="49"/>
      <c r="II214" s="49"/>
      <c r="IJ214" s="49"/>
      <c r="IK214" s="49"/>
      <c r="IL214" s="49"/>
      <c r="IM214" s="49"/>
      <c r="IN214" s="49"/>
    </row>
    <row r="215" spans="1:248" s="8" customFormat="1" ht="18" customHeight="1">
      <c r="A215" s="42">
        <v>214</v>
      </c>
      <c r="B215" s="183" t="s">
        <v>1608</v>
      </c>
      <c r="C215" s="180" t="s">
        <v>1609</v>
      </c>
      <c r="D215" s="43" t="str">
        <f t="shared" si="20"/>
        <v>宿主机-FitServer R2200 V5-宿主机及AI</v>
      </c>
      <c r="E215" s="43" t="s">
        <v>128</v>
      </c>
      <c r="F215" s="45" t="s">
        <v>1610</v>
      </c>
      <c r="G215" s="191" t="s">
        <v>1583</v>
      </c>
      <c r="H215" s="191" t="s">
        <v>1611</v>
      </c>
      <c r="I215" s="191" t="s">
        <v>529</v>
      </c>
      <c r="J215" s="191" t="s">
        <v>1585</v>
      </c>
      <c r="K215" s="191">
        <v>2162</v>
      </c>
      <c r="L215" s="191" t="s">
        <v>1612</v>
      </c>
      <c r="M215" s="191" t="s">
        <v>322</v>
      </c>
      <c r="N215" s="191" t="s">
        <v>1587</v>
      </c>
      <c r="O215" s="42"/>
      <c r="P215" s="42"/>
      <c r="Q215" s="42" t="s">
        <v>531</v>
      </c>
      <c r="R215" s="42" t="s">
        <v>532</v>
      </c>
      <c r="S215" s="114" t="str">
        <f t="shared" si="23"/>
        <v>15</v>
      </c>
      <c r="T215" s="114" t="str">
        <f t="shared" si="21"/>
        <v>HH列13</v>
      </c>
      <c r="U215" s="114" t="str">
        <f t="shared" si="24"/>
        <v>02</v>
      </c>
      <c r="V215" s="114" t="str">
        <f t="shared" si="22"/>
        <v>101</v>
      </c>
      <c r="W215" s="47"/>
      <c r="X215" s="114" t="s">
        <v>124</v>
      </c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  <c r="CD215" s="49"/>
      <c r="CE215" s="49"/>
      <c r="CF215" s="49"/>
      <c r="CG215" s="49"/>
      <c r="CH215" s="49"/>
      <c r="CI215" s="49"/>
      <c r="CJ215" s="49"/>
      <c r="CK215" s="49"/>
      <c r="CL215" s="49"/>
      <c r="CM215" s="49"/>
      <c r="CN215" s="49"/>
      <c r="CO215" s="49"/>
      <c r="CP215" s="49"/>
      <c r="CQ215" s="49"/>
      <c r="CR215" s="49"/>
      <c r="CS215" s="49"/>
      <c r="CT215" s="49"/>
      <c r="CU215" s="49"/>
      <c r="CV215" s="49"/>
      <c r="CW215" s="49"/>
      <c r="CX215" s="49"/>
      <c r="CY215" s="49"/>
      <c r="CZ215" s="49"/>
      <c r="DA215" s="49"/>
      <c r="DB215" s="49"/>
      <c r="DC215" s="49"/>
      <c r="DD215" s="49"/>
      <c r="DE215" s="49"/>
      <c r="DF215" s="49"/>
      <c r="DG215" s="49"/>
      <c r="DH215" s="49"/>
      <c r="DI215" s="49"/>
      <c r="DJ215" s="49"/>
      <c r="DK215" s="49"/>
      <c r="DL215" s="49"/>
      <c r="DM215" s="49"/>
      <c r="DN215" s="49"/>
      <c r="DO215" s="49"/>
      <c r="DP215" s="49"/>
      <c r="DQ215" s="49"/>
      <c r="DR215" s="49"/>
      <c r="DS215" s="49"/>
      <c r="DT215" s="49"/>
      <c r="DU215" s="49"/>
      <c r="DV215" s="49"/>
      <c r="DW215" s="49"/>
      <c r="DX215" s="49"/>
      <c r="DY215" s="49"/>
      <c r="DZ215" s="49"/>
      <c r="EA215" s="49"/>
      <c r="EB215" s="49"/>
      <c r="EC215" s="49"/>
      <c r="ED215" s="49"/>
      <c r="EE215" s="49"/>
      <c r="EF215" s="49"/>
      <c r="EG215" s="49"/>
      <c r="EH215" s="49"/>
      <c r="EI215" s="49"/>
      <c r="EJ215" s="49"/>
      <c r="EK215" s="49"/>
      <c r="EL215" s="49"/>
      <c r="EM215" s="49"/>
      <c r="EN215" s="49"/>
      <c r="EO215" s="49"/>
      <c r="EP215" s="49"/>
      <c r="EQ215" s="49"/>
      <c r="ER215" s="49"/>
      <c r="ES215" s="49"/>
      <c r="ET215" s="49"/>
      <c r="EU215" s="49"/>
      <c r="EV215" s="49"/>
      <c r="EW215" s="49"/>
      <c r="EX215" s="49"/>
      <c r="EY215" s="49"/>
      <c r="EZ215" s="49"/>
      <c r="FA215" s="49"/>
      <c r="FB215" s="49"/>
      <c r="FC215" s="49"/>
      <c r="FD215" s="49"/>
      <c r="FE215" s="49"/>
      <c r="FF215" s="49"/>
      <c r="FG215" s="49"/>
      <c r="FH215" s="49"/>
      <c r="FI215" s="49"/>
      <c r="FJ215" s="49"/>
      <c r="FK215" s="49"/>
      <c r="FL215" s="49"/>
      <c r="FM215" s="49"/>
      <c r="FN215" s="49"/>
      <c r="FO215" s="49"/>
      <c r="FP215" s="49"/>
      <c r="FQ215" s="49"/>
      <c r="FR215" s="49"/>
      <c r="FS215" s="49"/>
      <c r="FT215" s="49"/>
      <c r="FU215" s="49"/>
      <c r="FV215" s="49"/>
      <c r="FW215" s="49"/>
      <c r="FX215" s="49"/>
      <c r="FY215" s="49"/>
      <c r="FZ215" s="49"/>
      <c r="GA215" s="49"/>
      <c r="GB215" s="49"/>
      <c r="GC215" s="49"/>
      <c r="GD215" s="49"/>
      <c r="GE215" s="49"/>
      <c r="GF215" s="49"/>
      <c r="GG215" s="49"/>
      <c r="GH215" s="49"/>
      <c r="GI215" s="49"/>
      <c r="GJ215" s="49"/>
      <c r="GK215" s="49"/>
      <c r="GL215" s="49"/>
      <c r="GM215" s="49"/>
      <c r="GN215" s="49"/>
      <c r="GO215" s="49"/>
      <c r="GP215" s="49"/>
      <c r="GQ215" s="49"/>
      <c r="GR215" s="49"/>
      <c r="GS215" s="49"/>
      <c r="GT215" s="49"/>
      <c r="GU215" s="49"/>
      <c r="GV215" s="49"/>
      <c r="GW215" s="49"/>
      <c r="GX215" s="49"/>
      <c r="GY215" s="49"/>
      <c r="GZ215" s="49"/>
      <c r="HA215" s="49"/>
      <c r="HB215" s="49"/>
      <c r="HC215" s="49"/>
      <c r="HD215" s="49"/>
      <c r="HE215" s="49"/>
      <c r="HF215" s="49"/>
      <c r="HG215" s="49"/>
      <c r="HH215" s="49"/>
      <c r="HI215" s="49"/>
      <c r="HJ215" s="49"/>
      <c r="HK215" s="49"/>
      <c r="HL215" s="49"/>
      <c r="HM215" s="49"/>
      <c r="HN215" s="49"/>
      <c r="HO215" s="49"/>
      <c r="HP215" s="49"/>
      <c r="HQ215" s="49"/>
      <c r="HR215" s="49"/>
      <c r="HS215" s="49"/>
      <c r="HT215" s="49"/>
      <c r="HU215" s="49"/>
      <c r="HV215" s="49"/>
      <c r="HW215" s="49"/>
      <c r="HX215" s="49"/>
      <c r="HY215" s="49"/>
      <c r="HZ215" s="49"/>
      <c r="IA215" s="49"/>
      <c r="IB215" s="49"/>
      <c r="IC215" s="49"/>
      <c r="ID215" s="49"/>
      <c r="IE215" s="49"/>
      <c r="IF215" s="49"/>
      <c r="IG215" s="49"/>
      <c r="IH215" s="49"/>
      <c r="II215" s="49"/>
      <c r="IJ215" s="49"/>
      <c r="IK215" s="49"/>
      <c r="IL215" s="49"/>
      <c r="IM215" s="49"/>
      <c r="IN215" s="49"/>
    </row>
    <row r="216" spans="1:248" s="8" customFormat="1" ht="18" customHeight="1">
      <c r="A216" s="42">
        <v>215</v>
      </c>
      <c r="B216" s="183" t="s">
        <v>1613</v>
      </c>
      <c r="C216" s="180" t="s">
        <v>1614</v>
      </c>
      <c r="D216" s="43" t="str">
        <f t="shared" si="20"/>
        <v>宿主机-FitServer R2200 V5-宿主机及AI</v>
      </c>
      <c r="E216" s="43" t="s">
        <v>128</v>
      </c>
      <c r="F216" s="45" t="s">
        <v>1615</v>
      </c>
      <c r="G216" s="191" t="s">
        <v>1583</v>
      </c>
      <c r="H216" s="191" t="s">
        <v>1616</v>
      </c>
      <c r="I216" s="191" t="s">
        <v>529</v>
      </c>
      <c r="J216" s="191" t="s">
        <v>1585</v>
      </c>
      <c r="K216" s="191">
        <v>2162</v>
      </c>
      <c r="L216" s="191" t="s">
        <v>1617</v>
      </c>
      <c r="M216" s="191" t="s">
        <v>322</v>
      </c>
      <c r="N216" s="191" t="s">
        <v>1587</v>
      </c>
      <c r="O216" s="42"/>
      <c r="P216" s="42"/>
      <c r="Q216" s="42" t="s">
        <v>531</v>
      </c>
      <c r="R216" s="42" t="s">
        <v>532</v>
      </c>
      <c r="S216" s="114" t="str">
        <f t="shared" si="23"/>
        <v>18</v>
      </c>
      <c r="T216" s="114" t="str">
        <f t="shared" si="21"/>
        <v>HH列13</v>
      </c>
      <c r="U216" s="114" t="str">
        <f t="shared" si="24"/>
        <v>02</v>
      </c>
      <c r="V216" s="114" t="str">
        <f t="shared" si="22"/>
        <v>101</v>
      </c>
      <c r="W216" s="47"/>
      <c r="X216" s="114" t="s">
        <v>124</v>
      </c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49"/>
      <c r="CD216" s="49"/>
      <c r="CE216" s="49"/>
      <c r="CF216" s="49"/>
      <c r="CG216" s="49"/>
      <c r="CH216" s="49"/>
      <c r="CI216" s="49"/>
      <c r="CJ216" s="49"/>
      <c r="CK216" s="49"/>
      <c r="CL216" s="49"/>
      <c r="CM216" s="49"/>
      <c r="CN216" s="49"/>
      <c r="CO216" s="49"/>
      <c r="CP216" s="49"/>
      <c r="CQ216" s="49"/>
      <c r="CR216" s="49"/>
      <c r="CS216" s="49"/>
      <c r="CT216" s="49"/>
      <c r="CU216" s="49"/>
      <c r="CV216" s="49"/>
      <c r="CW216" s="49"/>
      <c r="CX216" s="49"/>
      <c r="CY216" s="49"/>
      <c r="CZ216" s="49"/>
      <c r="DA216" s="49"/>
      <c r="DB216" s="49"/>
      <c r="DC216" s="49"/>
      <c r="DD216" s="49"/>
      <c r="DE216" s="49"/>
      <c r="DF216" s="49"/>
      <c r="DG216" s="49"/>
      <c r="DH216" s="49"/>
      <c r="DI216" s="49"/>
      <c r="DJ216" s="49"/>
      <c r="DK216" s="49"/>
      <c r="DL216" s="49"/>
      <c r="DM216" s="49"/>
      <c r="DN216" s="49"/>
      <c r="DO216" s="49"/>
      <c r="DP216" s="49"/>
      <c r="DQ216" s="49"/>
      <c r="DR216" s="49"/>
      <c r="DS216" s="49"/>
      <c r="DT216" s="49"/>
      <c r="DU216" s="49"/>
      <c r="DV216" s="49"/>
      <c r="DW216" s="49"/>
      <c r="DX216" s="49"/>
      <c r="DY216" s="49"/>
      <c r="DZ216" s="49"/>
      <c r="EA216" s="49"/>
      <c r="EB216" s="49"/>
      <c r="EC216" s="49"/>
      <c r="ED216" s="49"/>
      <c r="EE216" s="49"/>
      <c r="EF216" s="49"/>
      <c r="EG216" s="49"/>
      <c r="EH216" s="49"/>
      <c r="EI216" s="49"/>
      <c r="EJ216" s="49"/>
      <c r="EK216" s="49"/>
      <c r="EL216" s="49"/>
      <c r="EM216" s="49"/>
      <c r="EN216" s="49"/>
      <c r="EO216" s="49"/>
      <c r="EP216" s="49"/>
      <c r="EQ216" s="49"/>
      <c r="ER216" s="49"/>
      <c r="ES216" s="49"/>
      <c r="ET216" s="49"/>
      <c r="EU216" s="49"/>
      <c r="EV216" s="49"/>
      <c r="EW216" s="49"/>
      <c r="EX216" s="49"/>
      <c r="EY216" s="49"/>
      <c r="EZ216" s="49"/>
      <c r="FA216" s="49"/>
      <c r="FB216" s="49"/>
      <c r="FC216" s="49"/>
      <c r="FD216" s="49"/>
      <c r="FE216" s="49"/>
      <c r="FF216" s="49"/>
      <c r="FG216" s="49"/>
      <c r="FH216" s="49"/>
      <c r="FI216" s="49"/>
      <c r="FJ216" s="49"/>
      <c r="FK216" s="49"/>
      <c r="FL216" s="49"/>
      <c r="FM216" s="49"/>
      <c r="FN216" s="49"/>
      <c r="FO216" s="49"/>
      <c r="FP216" s="49"/>
      <c r="FQ216" s="49"/>
      <c r="FR216" s="49"/>
      <c r="FS216" s="49"/>
      <c r="FT216" s="49"/>
      <c r="FU216" s="49"/>
      <c r="FV216" s="49"/>
      <c r="FW216" s="49"/>
      <c r="FX216" s="49"/>
      <c r="FY216" s="49"/>
      <c r="FZ216" s="49"/>
      <c r="GA216" s="49"/>
      <c r="GB216" s="49"/>
      <c r="GC216" s="49"/>
      <c r="GD216" s="49"/>
      <c r="GE216" s="49"/>
      <c r="GF216" s="49"/>
      <c r="GG216" s="49"/>
      <c r="GH216" s="49"/>
      <c r="GI216" s="49"/>
      <c r="GJ216" s="49"/>
      <c r="GK216" s="49"/>
      <c r="GL216" s="49"/>
      <c r="GM216" s="49"/>
      <c r="GN216" s="49"/>
      <c r="GO216" s="49"/>
      <c r="GP216" s="49"/>
      <c r="GQ216" s="49"/>
      <c r="GR216" s="49"/>
      <c r="GS216" s="49"/>
      <c r="GT216" s="49"/>
      <c r="GU216" s="49"/>
      <c r="GV216" s="49"/>
      <c r="GW216" s="49"/>
      <c r="GX216" s="49"/>
      <c r="GY216" s="49"/>
      <c r="GZ216" s="49"/>
      <c r="HA216" s="49"/>
      <c r="HB216" s="49"/>
      <c r="HC216" s="49"/>
      <c r="HD216" s="49"/>
      <c r="HE216" s="49"/>
      <c r="HF216" s="49"/>
      <c r="HG216" s="49"/>
      <c r="HH216" s="49"/>
      <c r="HI216" s="49"/>
      <c r="HJ216" s="49"/>
      <c r="HK216" s="49"/>
      <c r="HL216" s="49"/>
      <c r="HM216" s="49"/>
      <c r="HN216" s="49"/>
      <c r="HO216" s="49"/>
      <c r="HP216" s="49"/>
      <c r="HQ216" s="49"/>
      <c r="HR216" s="49"/>
      <c r="HS216" s="49"/>
      <c r="HT216" s="49"/>
      <c r="HU216" s="49"/>
      <c r="HV216" s="49"/>
      <c r="HW216" s="49"/>
      <c r="HX216" s="49"/>
      <c r="HY216" s="49"/>
      <c r="HZ216" s="49"/>
      <c r="IA216" s="49"/>
      <c r="IB216" s="49"/>
      <c r="IC216" s="49"/>
      <c r="ID216" s="49"/>
      <c r="IE216" s="49"/>
      <c r="IF216" s="49"/>
      <c r="IG216" s="49"/>
      <c r="IH216" s="49"/>
      <c r="II216" s="49"/>
      <c r="IJ216" s="49"/>
      <c r="IK216" s="49"/>
      <c r="IL216" s="49"/>
      <c r="IM216" s="49"/>
      <c r="IN216" s="49"/>
    </row>
    <row r="217" spans="1:248" s="8" customFormat="1" ht="18" customHeight="1">
      <c r="A217" s="42">
        <v>216</v>
      </c>
      <c r="B217" s="183" t="s">
        <v>1618</v>
      </c>
      <c r="C217" s="180" t="s">
        <v>1619</v>
      </c>
      <c r="D217" s="43" t="str">
        <f t="shared" si="20"/>
        <v>GPU服务器(T4)-H3C R5300G3</v>
      </c>
      <c r="E217" s="43" t="s">
        <v>141</v>
      </c>
      <c r="F217" s="45" t="s">
        <v>1620</v>
      </c>
      <c r="G217" s="191" t="s">
        <v>1583</v>
      </c>
      <c r="H217" s="191" t="s">
        <v>1621</v>
      </c>
      <c r="I217" s="191" t="s">
        <v>529</v>
      </c>
      <c r="J217" s="191" t="s">
        <v>1585</v>
      </c>
      <c r="K217" s="191">
        <v>2162</v>
      </c>
      <c r="L217" s="191" t="s">
        <v>1622</v>
      </c>
      <c r="M217" s="191" t="s">
        <v>322</v>
      </c>
      <c r="N217" s="191" t="s">
        <v>1587</v>
      </c>
      <c r="O217" s="42"/>
      <c r="P217" s="42"/>
      <c r="Q217" s="42" t="s">
        <v>531</v>
      </c>
      <c r="R217" s="42" t="s">
        <v>532</v>
      </c>
      <c r="S217" s="114" t="str">
        <f t="shared" si="23"/>
        <v>09</v>
      </c>
      <c r="T217" s="114" t="str">
        <f t="shared" si="21"/>
        <v>HH列10</v>
      </c>
      <c r="U217" s="114" t="str">
        <f t="shared" si="24"/>
        <v>04</v>
      </c>
      <c r="V217" s="114" t="str">
        <f t="shared" si="22"/>
        <v>101</v>
      </c>
      <c r="W217" s="47"/>
      <c r="X217" s="114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B217" s="49"/>
      <c r="CC217" s="49"/>
      <c r="CD217" s="49"/>
      <c r="CE217" s="49"/>
      <c r="CF217" s="49"/>
      <c r="CG217" s="49"/>
      <c r="CH217" s="49"/>
      <c r="CI217" s="49"/>
      <c r="CJ217" s="49"/>
      <c r="CK217" s="49"/>
      <c r="CL217" s="49"/>
      <c r="CM217" s="49"/>
      <c r="CN217" s="49"/>
      <c r="CO217" s="49"/>
      <c r="CP217" s="49"/>
      <c r="CQ217" s="49"/>
      <c r="CR217" s="49"/>
      <c r="CS217" s="49"/>
      <c r="CT217" s="49"/>
      <c r="CU217" s="49"/>
      <c r="CV217" s="49"/>
      <c r="CW217" s="49"/>
      <c r="CX217" s="49"/>
      <c r="CY217" s="49"/>
      <c r="CZ217" s="49"/>
      <c r="DA217" s="49"/>
      <c r="DB217" s="49"/>
      <c r="DC217" s="49"/>
      <c r="DD217" s="49"/>
      <c r="DE217" s="49"/>
      <c r="DF217" s="49"/>
      <c r="DG217" s="49"/>
      <c r="DH217" s="49"/>
      <c r="DI217" s="49"/>
      <c r="DJ217" s="49"/>
      <c r="DK217" s="49"/>
      <c r="DL217" s="49"/>
      <c r="DM217" s="49"/>
      <c r="DN217" s="49"/>
      <c r="DO217" s="49"/>
      <c r="DP217" s="49"/>
      <c r="DQ217" s="49"/>
      <c r="DR217" s="49"/>
      <c r="DS217" s="49"/>
      <c r="DT217" s="49"/>
      <c r="DU217" s="49"/>
      <c r="DV217" s="49"/>
      <c r="DW217" s="49"/>
      <c r="DX217" s="49"/>
      <c r="DY217" s="49"/>
      <c r="DZ217" s="49"/>
      <c r="EA217" s="49"/>
      <c r="EB217" s="49"/>
      <c r="EC217" s="49"/>
      <c r="ED217" s="49"/>
      <c r="EE217" s="49"/>
      <c r="EF217" s="49"/>
      <c r="EG217" s="49"/>
      <c r="EH217" s="49"/>
      <c r="EI217" s="49"/>
      <c r="EJ217" s="49"/>
      <c r="EK217" s="49"/>
      <c r="EL217" s="49"/>
      <c r="EM217" s="49"/>
      <c r="EN217" s="49"/>
      <c r="EO217" s="49"/>
      <c r="EP217" s="49"/>
      <c r="EQ217" s="49"/>
      <c r="ER217" s="49"/>
      <c r="ES217" s="49"/>
      <c r="ET217" s="49"/>
      <c r="EU217" s="49"/>
      <c r="EV217" s="49"/>
      <c r="EW217" s="49"/>
      <c r="EX217" s="49"/>
      <c r="EY217" s="49"/>
      <c r="EZ217" s="49"/>
      <c r="FA217" s="49"/>
      <c r="FB217" s="49"/>
      <c r="FC217" s="49"/>
      <c r="FD217" s="49"/>
      <c r="FE217" s="49"/>
      <c r="FF217" s="49"/>
      <c r="FG217" s="49"/>
      <c r="FH217" s="49"/>
      <c r="FI217" s="49"/>
      <c r="FJ217" s="49"/>
      <c r="FK217" s="49"/>
      <c r="FL217" s="49"/>
      <c r="FM217" s="49"/>
      <c r="FN217" s="49"/>
      <c r="FO217" s="49"/>
      <c r="FP217" s="49"/>
      <c r="FQ217" s="49"/>
      <c r="FR217" s="49"/>
      <c r="FS217" s="49"/>
      <c r="FT217" s="49"/>
      <c r="FU217" s="49"/>
      <c r="FV217" s="49"/>
      <c r="FW217" s="49"/>
      <c r="FX217" s="49"/>
      <c r="FY217" s="49"/>
      <c r="FZ217" s="49"/>
      <c r="GA217" s="49"/>
      <c r="GB217" s="49"/>
      <c r="GC217" s="49"/>
      <c r="GD217" s="49"/>
      <c r="GE217" s="49"/>
      <c r="GF217" s="49"/>
      <c r="GG217" s="49"/>
      <c r="GH217" s="49"/>
      <c r="GI217" s="49"/>
      <c r="GJ217" s="49"/>
      <c r="GK217" s="49"/>
      <c r="GL217" s="49"/>
      <c r="GM217" s="49"/>
      <c r="GN217" s="49"/>
      <c r="GO217" s="49"/>
      <c r="GP217" s="49"/>
      <c r="GQ217" s="49"/>
      <c r="GR217" s="49"/>
      <c r="GS217" s="49"/>
      <c r="GT217" s="49"/>
      <c r="GU217" s="49"/>
      <c r="GV217" s="49"/>
      <c r="GW217" s="49"/>
      <c r="GX217" s="49"/>
      <c r="GY217" s="49"/>
      <c r="GZ217" s="49"/>
      <c r="HA217" s="49"/>
      <c r="HB217" s="49"/>
      <c r="HC217" s="49"/>
      <c r="HD217" s="49"/>
      <c r="HE217" s="49"/>
      <c r="HF217" s="49"/>
      <c r="HG217" s="49"/>
      <c r="HH217" s="49"/>
      <c r="HI217" s="49"/>
      <c r="HJ217" s="49"/>
      <c r="HK217" s="49"/>
      <c r="HL217" s="49"/>
      <c r="HM217" s="49"/>
      <c r="HN217" s="49"/>
      <c r="HO217" s="49"/>
      <c r="HP217" s="49"/>
      <c r="HQ217" s="49"/>
      <c r="HR217" s="49"/>
      <c r="HS217" s="49"/>
      <c r="HT217" s="49"/>
      <c r="HU217" s="49"/>
      <c r="HV217" s="49"/>
      <c r="HW217" s="49"/>
      <c r="HX217" s="49"/>
      <c r="HY217" s="49"/>
      <c r="HZ217" s="49"/>
      <c r="IA217" s="49"/>
      <c r="IB217" s="49"/>
      <c r="IC217" s="49"/>
      <c r="ID217" s="49"/>
      <c r="IE217" s="49"/>
      <c r="IF217" s="49"/>
      <c r="IG217" s="49"/>
      <c r="IH217" s="49"/>
      <c r="II217" s="49"/>
      <c r="IJ217" s="49"/>
      <c r="IK217" s="49"/>
      <c r="IL217" s="49"/>
      <c r="IM217" s="49"/>
      <c r="IN217" s="49"/>
    </row>
    <row r="218" spans="1:248" s="8" customFormat="1" ht="18" customHeight="1">
      <c r="A218" s="42">
        <v>217</v>
      </c>
      <c r="B218" s="183" t="s">
        <v>1623</v>
      </c>
      <c r="C218" s="180" t="s">
        <v>1624</v>
      </c>
      <c r="D218" s="43" t="str">
        <f t="shared" si="20"/>
        <v>GPU服务器(T4)-H3C R5300G3</v>
      </c>
      <c r="E218" s="43" t="s">
        <v>141</v>
      </c>
      <c r="F218" s="45" t="s">
        <v>1625</v>
      </c>
      <c r="G218" s="191" t="s">
        <v>1583</v>
      </c>
      <c r="H218" s="191" t="s">
        <v>1626</v>
      </c>
      <c r="I218" s="191" t="s">
        <v>529</v>
      </c>
      <c r="J218" s="191" t="s">
        <v>1585</v>
      </c>
      <c r="K218" s="191">
        <v>2162</v>
      </c>
      <c r="L218" s="191" t="s">
        <v>1627</v>
      </c>
      <c r="M218" s="191" t="s">
        <v>322</v>
      </c>
      <c r="N218" s="191" t="s">
        <v>1587</v>
      </c>
      <c r="O218" s="42"/>
      <c r="P218" s="42"/>
      <c r="Q218" s="42" t="s">
        <v>531</v>
      </c>
      <c r="R218" s="42" t="s">
        <v>532</v>
      </c>
      <c r="S218" s="114" t="str">
        <f t="shared" si="23"/>
        <v>09</v>
      </c>
      <c r="T218" s="114" t="str">
        <f t="shared" si="21"/>
        <v>HH列11</v>
      </c>
      <c r="U218" s="114" t="str">
        <f t="shared" si="24"/>
        <v>04</v>
      </c>
      <c r="V218" s="114" t="str">
        <f t="shared" si="22"/>
        <v>101</v>
      </c>
      <c r="W218" s="47"/>
      <c r="X218" s="114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49"/>
      <c r="CD218" s="49"/>
      <c r="CE218" s="49"/>
      <c r="CF218" s="49"/>
      <c r="CG218" s="49"/>
      <c r="CH218" s="49"/>
      <c r="CI218" s="49"/>
      <c r="CJ218" s="49"/>
      <c r="CK218" s="49"/>
      <c r="CL218" s="49"/>
      <c r="CM218" s="49"/>
      <c r="CN218" s="49"/>
      <c r="CO218" s="49"/>
      <c r="CP218" s="49"/>
      <c r="CQ218" s="49"/>
      <c r="CR218" s="49"/>
      <c r="CS218" s="49"/>
      <c r="CT218" s="49"/>
      <c r="CU218" s="49"/>
      <c r="CV218" s="49"/>
      <c r="CW218" s="49"/>
      <c r="CX218" s="49"/>
      <c r="CY218" s="49"/>
      <c r="CZ218" s="49"/>
      <c r="DA218" s="49"/>
      <c r="DB218" s="49"/>
      <c r="DC218" s="49"/>
      <c r="DD218" s="49"/>
      <c r="DE218" s="49"/>
      <c r="DF218" s="49"/>
      <c r="DG218" s="49"/>
      <c r="DH218" s="49"/>
      <c r="DI218" s="49"/>
      <c r="DJ218" s="49"/>
      <c r="DK218" s="49"/>
      <c r="DL218" s="49"/>
      <c r="DM218" s="49"/>
      <c r="DN218" s="49"/>
      <c r="DO218" s="49"/>
      <c r="DP218" s="49"/>
      <c r="DQ218" s="49"/>
      <c r="DR218" s="49"/>
      <c r="DS218" s="49"/>
      <c r="DT218" s="49"/>
      <c r="DU218" s="49"/>
      <c r="DV218" s="49"/>
      <c r="DW218" s="49"/>
      <c r="DX218" s="49"/>
      <c r="DY218" s="49"/>
      <c r="DZ218" s="49"/>
      <c r="EA218" s="49"/>
      <c r="EB218" s="49"/>
      <c r="EC218" s="49"/>
      <c r="ED218" s="49"/>
      <c r="EE218" s="49"/>
      <c r="EF218" s="49"/>
      <c r="EG218" s="49"/>
      <c r="EH218" s="49"/>
      <c r="EI218" s="49"/>
      <c r="EJ218" s="49"/>
      <c r="EK218" s="49"/>
      <c r="EL218" s="49"/>
      <c r="EM218" s="49"/>
      <c r="EN218" s="49"/>
      <c r="EO218" s="49"/>
      <c r="EP218" s="49"/>
      <c r="EQ218" s="49"/>
      <c r="ER218" s="49"/>
      <c r="ES218" s="49"/>
      <c r="ET218" s="49"/>
      <c r="EU218" s="49"/>
      <c r="EV218" s="49"/>
      <c r="EW218" s="49"/>
      <c r="EX218" s="49"/>
      <c r="EY218" s="49"/>
      <c r="EZ218" s="49"/>
      <c r="FA218" s="49"/>
      <c r="FB218" s="49"/>
      <c r="FC218" s="49"/>
      <c r="FD218" s="49"/>
      <c r="FE218" s="49"/>
      <c r="FF218" s="49"/>
      <c r="FG218" s="49"/>
      <c r="FH218" s="49"/>
      <c r="FI218" s="49"/>
      <c r="FJ218" s="49"/>
      <c r="FK218" s="49"/>
      <c r="FL218" s="49"/>
      <c r="FM218" s="49"/>
      <c r="FN218" s="49"/>
      <c r="FO218" s="49"/>
      <c r="FP218" s="49"/>
      <c r="FQ218" s="49"/>
      <c r="FR218" s="49"/>
      <c r="FS218" s="49"/>
      <c r="FT218" s="49"/>
      <c r="FU218" s="49"/>
      <c r="FV218" s="49"/>
      <c r="FW218" s="49"/>
      <c r="FX218" s="49"/>
      <c r="FY218" s="49"/>
      <c r="FZ218" s="49"/>
      <c r="GA218" s="49"/>
      <c r="GB218" s="49"/>
      <c r="GC218" s="49"/>
      <c r="GD218" s="49"/>
      <c r="GE218" s="49"/>
      <c r="GF218" s="49"/>
      <c r="GG218" s="49"/>
      <c r="GH218" s="49"/>
      <c r="GI218" s="49"/>
      <c r="GJ218" s="49"/>
      <c r="GK218" s="49"/>
      <c r="GL218" s="49"/>
      <c r="GM218" s="49"/>
      <c r="GN218" s="49"/>
      <c r="GO218" s="49"/>
      <c r="GP218" s="49"/>
      <c r="GQ218" s="49"/>
      <c r="GR218" s="49"/>
      <c r="GS218" s="49"/>
      <c r="GT218" s="49"/>
      <c r="GU218" s="49"/>
      <c r="GV218" s="49"/>
      <c r="GW218" s="49"/>
      <c r="GX218" s="49"/>
      <c r="GY218" s="49"/>
      <c r="GZ218" s="49"/>
      <c r="HA218" s="49"/>
      <c r="HB218" s="49"/>
      <c r="HC218" s="49"/>
      <c r="HD218" s="49"/>
      <c r="HE218" s="49"/>
      <c r="HF218" s="49"/>
      <c r="HG218" s="49"/>
      <c r="HH218" s="49"/>
      <c r="HI218" s="49"/>
      <c r="HJ218" s="49"/>
      <c r="HK218" s="49"/>
      <c r="HL218" s="49"/>
      <c r="HM218" s="49"/>
      <c r="HN218" s="49"/>
      <c r="HO218" s="49"/>
      <c r="HP218" s="49"/>
      <c r="HQ218" s="49"/>
      <c r="HR218" s="49"/>
      <c r="HS218" s="49"/>
      <c r="HT218" s="49"/>
      <c r="HU218" s="49"/>
      <c r="HV218" s="49"/>
      <c r="HW218" s="49"/>
      <c r="HX218" s="49"/>
      <c r="HY218" s="49"/>
      <c r="HZ218" s="49"/>
      <c r="IA218" s="49"/>
      <c r="IB218" s="49"/>
      <c r="IC218" s="49"/>
      <c r="ID218" s="49"/>
      <c r="IE218" s="49"/>
      <c r="IF218" s="49"/>
      <c r="IG218" s="49"/>
      <c r="IH218" s="49"/>
      <c r="II218" s="49"/>
      <c r="IJ218" s="49"/>
      <c r="IK218" s="49"/>
      <c r="IL218" s="49"/>
      <c r="IM218" s="49"/>
      <c r="IN218" s="49"/>
    </row>
    <row r="219" spans="1:248" s="8" customFormat="1" ht="18" customHeight="1">
      <c r="A219" s="42">
        <v>218</v>
      </c>
      <c r="B219" s="183" t="s">
        <v>1628</v>
      </c>
      <c r="C219" s="180" t="s">
        <v>1629</v>
      </c>
      <c r="D219" s="43" t="str">
        <f t="shared" si="20"/>
        <v>GPU服务器(A10)-H3C R5300G3</v>
      </c>
      <c r="E219" s="43" t="s">
        <v>141</v>
      </c>
      <c r="F219" s="45" t="s">
        <v>1630</v>
      </c>
      <c r="G219" s="191" t="s">
        <v>1583</v>
      </c>
      <c r="H219" s="191" t="s">
        <v>1631</v>
      </c>
      <c r="I219" s="191" t="s">
        <v>529</v>
      </c>
      <c r="J219" s="191" t="s">
        <v>1585</v>
      </c>
      <c r="K219" s="191">
        <v>2162</v>
      </c>
      <c r="L219" s="191" t="s">
        <v>1632</v>
      </c>
      <c r="M219" s="191" t="s">
        <v>322</v>
      </c>
      <c r="N219" s="191" t="s">
        <v>1587</v>
      </c>
      <c r="O219" s="42"/>
      <c r="P219" s="42"/>
      <c r="Q219" s="42" t="s">
        <v>531</v>
      </c>
      <c r="R219" s="42" t="s">
        <v>532</v>
      </c>
      <c r="S219" s="114" t="str">
        <f t="shared" si="23"/>
        <v>14</v>
      </c>
      <c r="T219" s="114" t="str">
        <f t="shared" si="21"/>
        <v>HH列10</v>
      </c>
      <c r="U219" s="114" t="str">
        <f t="shared" si="24"/>
        <v>04</v>
      </c>
      <c r="V219" s="114" t="str">
        <f t="shared" si="22"/>
        <v>101</v>
      </c>
      <c r="W219" s="47"/>
      <c r="X219" s="114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  <c r="CD219" s="49"/>
      <c r="CE219" s="49"/>
      <c r="CF219" s="49"/>
      <c r="CG219" s="49"/>
      <c r="CH219" s="49"/>
      <c r="CI219" s="49"/>
      <c r="CJ219" s="49"/>
      <c r="CK219" s="49"/>
      <c r="CL219" s="49"/>
      <c r="CM219" s="49"/>
      <c r="CN219" s="49"/>
      <c r="CO219" s="49"/>
      <c r="CP219" s="49"/>
      <c r="CQ219" s="49"/>
      <c r="CR219" s="49"/>
      <c r="CS219" s="49"/>
      <c r="CT219" s="49"/>
      <c r="CU219" s="49"/>
      <c r="CV219" s="49"/>
      <c r="CW219" s="49"/>
      <c r="CX219" s="49"/>
      <c r="CY219" s="49"/>
      <c r="CZ219" s="49"/>
      <c r="DA219" s="49"/>
      <c r="DB219" s="49"/>
      <c r="DC219" s="49"/>
      <c r="DD219" s="49"/>
      <c r="DE219" s="49"/>
      <c r="DF219" s="49"/>
      <c r="DG219" s="49"/>
      <c r="DH219" s="49"/>
      <c r="DI219" s="49"/>
      <c r="DJ219" s="49"/>
      <c r="DK219" s="49"/>
      <c r="DL219" s="49"/>
      <c r="DM219" s="49"/>
      <c r="DN219" s="49"/>
      <c r="DO219" s="49"/>
      <c r="DP219" s="49"/>
      <c r="DQ219" s="49"/>
      <c r="DR219" s="49"/>
      <c r="DS219" s="49"/>
      <c r="DT219" s="49"/>
      <c r="DU219" s="49"/>
      <c r="DV219" s="49"/>
      <c r="DW219" s="49"/>
      <c r="DX219" s="49"/>
      <c r="DY219" s="49"/>
      <c r="DZ219" s="49"/>
      <c r="EA219" s="49"/>
      <c r="EB219" s="49"/>
      <c r="EC219" s="49"/>
      <c r="ED219" s="49"/>
      <c r="EE219" s="49"/>
      <c r="EF219" s="49"/>
      <c r="EG219" s="49"/>
      <c r="EH219" s="49"/>
      <c r="EI219" s="49"/>
      <c r="EJ219" s="49"/>
      <c r="EK219" s="49"/>
      <c r="EL219" s="49"/>
      <c r="EM219" s="49"/>
      <c r="EN219" s="49"/>
      <c r="EO219" s="49"/>
      <c r="EP219" s="49"/>
      <c r="EQ219" s="49"/>
      <c r="ER219" s="49"/>
      <c r="ES219" s="49"/>
      <c r="ET219" s="49"/>
      <c r="EU219" s="49"/>
      <c r="EV219" s="49"/>
      <c r="EW219" s="49"/>
      <c r="EX219" s="49"/>
      <c r="EY219" s="49"/>
      <c r="EZ219" s="49"/>
      <c r="FA219" s="49"/>
      <c r="FB219" s="49"/>
      <c r="FC219" s="49"/>
      <c r="FD219" s="49"/>
      <c r="FE219" s="49"/>
      <c r="FF219" s="49"/>
      <c r="FG219" s="49"/>
      <c r="FH219" s="49"/>
      <c r="FI219" s="49"/>
      <c r="FJ219" s="49"/>
      <c r="FK219" s="49"/>
      <c r="FL219" s="49"/>
      <c r="FM219" s="49"/>
      <c r="FN219" s="49"/>
      <c r="FO219" s="49"/>
      <c r="FP219" s="49"/>
      <c r="FQ219" s="49"/>
      <c r="FR219" s="49"/>
      <c r="FS219" s="49"/>
      <c r="FT219" s="49"/>
      <c r="FU219" s="49"/>
      <c r="FV219" s="49"/>
      <c r="FW219" s="49"/>
      <c r="FX219" s="49"/>
      <c r="FY219" s="49"/>
      <c r="FZ219" s="49"/>
      <c r="GA219" s="49"/>
      <c r="GB219" s="49"/>
      <c r="GC219" s="49"/>
      <c r="GD219" s="49"/>
      <c r="GE219" s="49"/>
      <c r="GF219" s="49"/>
      <c r="GG219" s="49"/>
      <c r="GH219" s="49"/>
      <c r="GI219" s="49"/>
      <c r="GJ219" s="49"/>
      <c r="GK219" s="49"/>
      <c r="GL219" s="49"/>
      <c r="GM219" s="49"/>
      <c r="GN219" s="49"/>
      <c r="GO219" s="49"/>
      <c r="GP219" s="49"/>
      <c r="GQ219" s="49"/>
      <c r="GR219" s="49"/>
      <c r="GS219" s="49"/>
      <c r="GT219" s="49"/>
      <c r="GU219" s="49"/>
      <c r="GV219" s="49"/>
      <c r="GW219" s="49"/>
      <c r="GX219" s="49"/>
      <c r="GY219" s="49"/>
      <c r="GZ219" s="49"/>
      <c r="HA219" s="49"/>
      <c r="HB219" s="49"/>
      <c r="HC219" s="49"/>
      <c r="HD219" s="49"/>
      <c r="HE219" s="49"/>
      <c r="HF219" s="49"/>
      <c r="HG219" s="49"/>
      <c r="HH219" s="49"/>
      <c r="HI219" s="49"/>
      <c r="HJ219" s="49"/>
      <c r="HK219" s="49"/>
      <c r="HL219" s="49"/>
      <c r="HM219" s="49"/>
      <c r="HN219" s="49"/>
      <c r="HO219" s="49"/>
      <c r="HP219" s="49"/>
      <c r="HQ219" s="49"/>
      <c r="HR219" s="49"/>
      <c r="HS219" s="49"/>
      <c r="HT219" s="49"/>
      <c r="HU219" s="49"/>
      <c r="HV219" s="49"/>
      <c r="HW219" s="49"/>
      <c r="HX219" s="49"/>
      <c r="HY219" s="49"/>
      <c r="HZ219" s="49"/>
      <c r="IA219" s="49"/>
      <c r="IB219" s="49"/>
      <c r="IC219" s="49"/>
      <c r="ID219" s="49"/>
      <c r="IE219" s="49"/>
      <c r="IF219" s="49"/>
      <c r="IG219" s="49"/>
      <c r="IH219" s="49"/>
      <c r="II219" s="49"/>
      <c r="IJ219" s="49"/>
      <c r="IK219" s="49"/>
      <c r="IL219" s="49"/>
      <c r="IM219" s="49"/>
      <c r="IN219" s="49"/>
    </row>
    <row r="220" spans="1:248" s="8" customFormat="1" ht="18" customHeight="1">
      <c r="A220" s="42">
        <v>219</v>
      </c>
      <c r="B220" s="183" t="s">
        <v>1633</v>
      </c>
      <c r="C220" s="180" t="s">
        <v>1634</v>
      </c>
      <c r="D220" s="43" t="str">
        <f t="shared" si="20"/>
        <v>GPU服务器(A10)-H3C R5300G3</v>
      </c>
      <c r="E220" s="43" t="s">
        <v>141</v>
      </c>
      <c r="F220" s="45" t="s">
        <v>1635</v>
      </c>
      <c r="G220" s="191" t="s">
        <v>1583</v>
      </c>
      <c r="H220" s="191" t="s">
        <v>1636</v>
      </c>
      <c r="I220" s="191" t="s">
        <v>529</v>
      </c>
      <c r="J220" s="191" t="s">
        <v>1585</v>
      </c>
      <c r="K220" s="191">
        <v>2162</v>
      </c>
      <c r="L220" s="191" t="s">
        <v>1637</v>
      </c>
      <c r="M220" s="191" t="s">
        <v>322</v>
      </c>
      <c r="N220" s="191" t="s">
        <v>1587</v>
      </c>
      <c r="O220" s="42"/>
      <c r="P220" s="42"/>
      <c r="Q220" s="42" t="s">
        <v>531</v>
      </c>
      <c r="R220" s="42" t="s">
        <v>532</v>
      </c>
      <c r="S220" s="114" t="str">
        <f t="shared" si="23"/>
        <v>19</v>
      </c>
      <c r="T220" s="114" t="str">
        <f t="shared" si="21"/>
        <v>HH列10</v>
      </c>
      <c r="U220" s="114" t="str">
        <f t="shared" si="24"/>
        <v>04</v>
      </c>
      <c r="V220" s="114" t="str">
        <f t="shared" si="22"/>
        <v>101</v>
      </c>
      <c r="W220" s="47"/>
      <c r="X220" s="114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49"/>
      <c r="CD220" s="49"/>
      <c r="CE220" s="49"/>
      <c r="CF220" s="49"/>
      <c r="CG220" s="49"/>
      <c r="CH220" s="49"/>
      <c r="CI220" s="49"/>
      <c r="CJ220" s="49"/>
      <c r="CK220" s="49"/>
      <c r="CL220" s="49"/>
      <c r="CM220" s="49"/>
      <c r="CN220" s="49"/>
      <c r="CO220" s="49"/>
      <c r="CP220" s="49"/>
      <c r="CQ220" s="49"/>
      <c r="CR220" s="49"/>
      <c r="CS220" s="49"/>
      <c r="CT220" s="49"/>
      <c r="CU220" s="49"/>
      <c r="CV220" s="49"/>
      <c r="CW220" s="49"/>
      <c r="CX220" s="49"/>
      <c r="CY220" s="49"/>
      <c r="CZ220" s="49"/>
      <c r="DA220" s="49"/>
      <c r="DB220" s="49"/>
      <c r="DC220" s="49"/>
      <c r="DD220" s="49"/>
      <c r="DE220" s="49"/>
      <c r="DF220" s="49"/>
      <c r="DG220" s="49"/>
      <c r="DH220" s="49"/>
      <c r="DI220" s="49"/>
      <c r="DJ220" s="49"/>
      <c r="DK220" s="49"/>
      <c r="DL220" s="49"/>
      <c r="DM220" s="49"/>
      <c r="DN220" s="49"/>
      <c r="DO220" s="49"/>
      <c r="DP220" s="49"/>
      <c r="DQ220" s="49"/>
      <c r="DR220" s="49"/>
      <c r="DS220" s="49"/>
      <c r="DT220" s="49"/>
      <c r="DU220" s="49"/>
      <c r="DV220" s="49"/>
      <c r="DW220" s="49"/>
      <c r="DX220" s="49"/>
      <c r="DY220" s="49"/>
      <c r="DZ220" s="49"/>
      <c r="EA220" s="49"/>
      <c r="EB220" s="49"/>
      <c r="EC220" s="49"/>
      <c r="ED220" s="49"/>
      <c r="EE220" s="49"/>
      <c r="EF220" s="49"/>
      <c r="EG220" s="49"/>
      <c r="EH220" s="49"/>
      <c r="EI220" s="49"/>
      <c r="EJ220" s="49"/>
      <c r="EK220" s="49"/>
      <c r="EL220" s="49"/>
      <c r="EM220" s="49"/>
      <c r="EN220" s="49"/>
      <c r="EO220" s="49"/>
      <c r="EP220" s="49"/>
      <c r="EQ220" s="49"/>
      <c r="ER220" s="49"/>
      <c r="ES220" s="49"/>
      <c r="ET220" s="49"/>
      <c r="EU220" s="49"/>
      <c r="EV220" s="49"/>
      <c r="EW220" s="49"/>
      <c r="EX220" s="49"/>
      <c r="EY220" s="49"/>
      <c r="EZ220" s="49"/>
      <c r="FA220" s="49"/>
      <c r="FB220" s="49"/>
      <c r="FC220" s="49"/>
      <c r="FD220" s="49"/>
      <c r="FE220" s="49"/>
      <c r="FF220" s="49"/>
      <c r="FG220" s="49"/>
      <c r="FH220" s="49"/>
      <c r="FI220" s="49"/>
      <c r="FJ220" s="49"/>
      <c r="FK220" s="49"/>
      <c r="FL220" s="49"/>
      <c r="FM220" s="49"/>
      <c r="FN220" s="49"/>
      <c r="FO220" s="49"/>
      <c r="FP220" s="49"/>
      <c r="FQ220" s="49"/>
      <c r="FR220" s="49"/>
      <c r="FS220" s="49"/>
      <c r="FT220" s="49"/>
      <c r="FU220" s="49"/>
      <c r="FV220" s="49"/>
      <c r="FW220" s="49"/>
      <c r="FX220" s="49"/>
      <c r="FY220" s="49"/>
      <c r="FZ220" s="49"/>
      <c r="GA220" s="49"/>
      <c r="GB220" s="49"/>
      <c r="GC220" s="49"/>
      <c r="GD220" s="49"/>
      <c r="GE220" s="49"/>
      <c r="GF220" s="49"/>
      <c r="GG220" s="49"/>
      <c r="GH220" s="49"/>
      <c r="GI220" s="49"/>
      <c r="GJ220" s="49"/>
      <c r="GK220" s="49"/>
      <c r="GL220" s="49"/>
      <c r="GM220" s="49"/>
      <c r="GN220" s="49"/>
      <c r="GO220" s="49"/>
      <c r="GP220" s="49"/>
      <c r="GQ220" s="49"/>
      <c r="GR220" s="49"/>
      <c r="GS220" s="49"/>
      <c r="GT220" s="49"/>
      <c r="GU220" s="49"/>
      <c r="GV220" s="49"/>
      <c r="GW220" s="49"/>
      <c r="GX220" s="49"/>
      <c r="GY220" s="49"/>
      <c r="GZ220" s="49"/>
      <c r="HA220" s="49"/>
      <c r="HB220" s="49"/>
      <c r="HC220" s="49"/>
      <c r="HD220" s="49"/>
      <c r="HE220" s="49"/>
      <c r="HF220" s="49"/>
      <c r="HG220" s="49"/>
      <c r="HH220" s="49"/>
      <c r="HI220" s="49"/>
      <c r="HJ220" s="49"/>
      <c r="HK220" s="49"/>
      <c r="HL220" s="49"/>
      <c r="HM220" s="49"/>
      <c r="HN220" s="49"/>
      <c r="HO220" s="49"/>
      <c r="HP220" s="49"/>
      <c r="HQ220" s="49"/>
      <c r="HR220" s="49"/>
      <c r="HS220" s="49"/>
      <c r="HT220" s="49"/>
      <c r="HU220" s="49"/>
      <c r="HV220" s="49"/>
      <c r="HW220" s="49"/>
      <c r="HX220" s="49"/>
      <c r="HY220" s="49"/>
      <c r="HZ220" s="49"/>
      <c r="IA220" s="49"/>
      <c r="IB220" s="49"/>
      <c r="IC220" s="49"/>
      <c r="ID220" s="49"/>
      <c r="IE220" s="49"/>
      <c r="IF220" s="49"/>
      <c r="IG220" s="49"/>
      <c r="IH220" s="49"/>
      <c r="II220" s="49"/>
      <c r="IJ220" s="49"/>
      <c r="IK220" s="49"/>
      <c r="IL220" s="49"/>
      <c r="IM220" s="49"/>
      <c r="IN220" s="49"/>
    </row>
    <row r="221" spans="1:248" s="8" customFormat="1" ht="18" customHeight="1">
      <c r="A221" s="42">
        <v>220</v>
      </c>
      <c r="B221" s="183" t="s">
        <v>1638</v>
      </c>
      <c r="C221" s="180" t="s">
        <v>1639</v>
      </c>
      <c r="D221" s="43" t="str">
        <f t="shared" si="20"/>
        <v>GPU服务器(A10)-H3C R5300G3</v>
      </c>
      <c r="E221" s="43" t="s">
        <v>141</v>
      </c>
      <c r="F221" s="45" t="s">
        <v>1640</v>
      </c>
      <c r="G221" s="191" t="s">
        <v>1583</v>
      </c>
      <c r="H221" s="191" t="s">
        <v>1641</v>
      </c>
      <c r="I221" s="191" t="s">
        <v>529</v>
      </c>
      <c r="J221" s="191" t="s">
        <v>1585</v>
      </c>
      <c r="K221" s="191">
        <v>2162</v>
      </c>
      <c r="L221" s="191" t="s">
        <v>1642</v>
      </c>
      <c r="M221" s="191" t="s">
        <v>322</v>
      </c>
      <c r="N221" s="191" t="s">
        <v>1587</v>
      </c>
      <c r="O221" s="42"/>
      <c r="P221" s="42"/>
      <c r="Q221" s="42" t="s">
        <v>531</v>
      </c>
      <c r="R221" s="42" t="s">
        <v>532</v>
      </c>
      <c r="S221" s="114" t="str">
        <f t="shared" si="23"/>
        <v>14</v>
      </c>
      <c r="T221" s="114" t="str">
        <f t="shared" si="21"/>
        <v>HH列11</v>
      </c>
      <c r="U221" s="114" t="str">
        <f t="shared" si="24"/>
        <v>04</v>
      </c>
      <c r="V221" s="114" t="str">
        <f t="shared" si="22"/>
        <v>101</v>
      </c>
      <c r="W221" s="47"/>
      <c r="X221" s="114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49"/>
      <c r="CD221" s="49"/>
      <c r="CE221" s="49"/>
      <c r="CF221" s="49"/>
      <c r="CG221" s="49"/>
      <c r="CH221" s="49"/>
      <c r="CI221" s="49"/>
      <c r="CJ221" s="49"/>
      <c r="CK221" s="49"/>
      <c r="CL221" s="49"/>
      <c r="CM221" s="49"/>
      <c r="CN221" s="49"/>
      <c r="CO221" s="49"/>
      <c r="CP221" s="49"/>
      <c r="CQ221" s="49"/>
      <c r="CR221" s="49"/>
      <c r="CS221" s="49"/>
      <c r="CT221" s="49"/>
      <c r="CU221" s="49"/>
      <c r="CV221" s="49"/>
      <c r="CW221" s="49"/>
      <c r="CX221" s="49"/>
      <c r="CY221" s="49"/>
      <c r="CZ221" s="49"/>
      <c r="DA221" s="49"/>
      <c r="DB221" s="49"/>
      <c r="DC221" s="49"/>
      <c r="DD221" s="49"/>
      <c r="DE221" s="49"/>
      <c r="DF221" s="49"/>
      <c r="DG221" s="49"/>
      <c r="DH221" s="49"/>
      <c r="DI221" s="49"/>
      <c r="DJ221" s="49"/>
      <c r="DK221" s="49"/>
      <c r="DL221" s="49"/>
      <c r="DM221" s="49"/>
      <c r="DN221" s="49"/>
      <c r="DO221" s="49"/>
      <c r="DP221" s="49"/>
      <c r="DQ221" s="49"/>
      <c r="DR221" s="49"/>
      <c r="DS221" s="49"/>
      <c r="DT221" s="49"/>
      <c r="DU221" s="49"/>
      <c r="DV221" s="49"/>
      <c r="DW221" s="49"/>
      <c r="DX221" s="49"/>
      <c r="DY221" s="49"/>
      <c r="DZ221" s="49"/>
      <c r="EA221" s="49"/>
      <c r="EB221" s="49"/>
      <c r="EC221" s="49"/>
      <c r="ED221" s="49"/>
      <c r="EE221" s="49"/>
      <c r="EF221" s="49"/>
      <c r="EG221" s="49"/>
      <c r="EH221" s="49"/>
      <c r="EI221" s="49"/>
      <c r="EJ221" s="49"/>
      <c r="EK221" s="49"/>
      <c r="EL221" s="49"/>
      <c r="EM221" s="49"/>
      <c r="EN221" s="49"/>
      <c r="EO221" s="49"/>
      <c r="EP221" s="49"/>
      <c r="EQ221" s="49"/>
      <c r="ER221" s="49"/>
      <c r="ES221" s="49"/>
      <c r="ET221" s="49"/>
      <c r="EU221" s="49"/>
      <c r="EV221" s="49"/>
      <c r="EW221" s="49"/>
      <c r="EX221" s="49"/>
      <c r="EY221" s="49"/>
      <c r="EZ221" s="49"/>
      <c r="FA221" s="49"/>
      <c r="FB221" s="49"/>
      <c r="FC221" s="49"/>
      <c r="FD221" s="49"/>
      <c r="FE221" s="49"/>
      <c r="FF221" s="49"/>
      <c r="FG221" s="49"/>
      <c r="FH221" s="49"/>
      <c r="FI221" s="49"/>
      <c r="FJ221" s="49"/>
      <c r="FK221" s="49"/>
      <c r="FL221" s="49"/>
      <c r="FM221" s="49"/>
      <c r="FN221" s="49"/>
      <c r="FO221" s="49"/>
      <c r="FP221" s="49"/>
      <c r="FQ221" s="49"/>
      <c r="FR221" s="49"/>
      <c r="FS221" s="49"/>
      <c r="FT221" s="49"/>
      <c r="FU221" s="49"/>
      <c r="FV221" s="49"/>
      <c r="FW221" s="49"/>
      <c r="FX221" s="49"/>
      <c r="FY221" s="49"/>
      <c r="FZ221" s="49"/>
      <c r="GA221" s="49"/>
      <c r="GB221" s="49"/>
      <c r="GC221" s="49"/>
      <c r="GD221" s="49"/>
      <c r="GE221" s="49"/>
      <c r="GF221" s="49"/>
      <c r="GG221" s="49"/>
      <c r="GH221" s="49"/>
      <c r="GI221" s="49"/>
      <c r="GJ221" s="49"/>
      <c r="GK221" s="49"/>
      <c r="GL221" s="49"/>
      <c r="GM221" s="49"/>
      <c r="GN221" s="49"/>
      <c r="GO221" s="49"/>
      <c r="GP221" s="49"/>
      <c r="GQ221" s="49"/>
      <c r="GR221" s="49"/>
      <c r="GS221" s="49"/>
      <c r="GT221" s="49"/>
      <c r="GU221" s="49"/>
      <c r="GV221" s="49"/>
      <c r="GW221" s="49"/>
      <c r="GX221" s="49"/>
      <c r="GY221" s="49"/>
      <c r="GZ221" s="49"/>
      <c r="HA221" s="49"/>
      <c r="HB221" s="49"/>
      <c r="HC221" s="49"/>
      <c r="HD221" s="49"/>
      <c r="HE221" s="49"/>
      <c r="HF221" s="49"/>
      <c r="HG221" s="49"/>
      <c r="HH221" s="49"/>
      <c r="HI221" s="49"/>
      <c r="HJ221" s="49"/>
      <c r="HK221" s="49"/>
      <c r="HL221" s="49"/>
      <c r="HM221" s="49"/>
      <c r="HN221" s="49"/>
      <c r="HO221" s="49"/>
      <c r="HP221" s="49"/>
      <c r="HQ221" s="49"/>
      <c r="HR221" s="49"/>
      <c r="HS221" s="49"/>
      <c r="HT221" s="49"/>
      <c r="HU221" s="49"/>
      <c r="HV221" s="49"/>
      <c r="HW221" s="49"/>
      <c r="HX221" s="49"/>
      <c r="HY221" s="49"/>
      <c r="HZ221" s="49"/>
      <c r="IA221" s="49"/>
      <c r="IB221" s="49"/>
      <c r="IC221" s="49"/>
      <c r="ID221" s="49"/>
      <c r="IE221" s="49"/>
      <c r="IF221" s="49"/>
      <c r="IG221" s="49"/>
      <c r="IH221" s="49"/>
      <c r="II221" s="49"/>
      <c r="IJ221" s="49"/>
      <c r="IK221" s="49"/>
      <c r="IL221" s="49"/>
      <c r="IM221" s="49"/>
      <c r="IN221" s="49"/>
    </row>
    <row r="222" spans="1:248" s="8" customFormat="1" ht="18" customHeight="1">
      <c r="A222" s="42">
        <v>221</v>
      </c>
      <c r="B222" s="183" t="s">
        <v>1643</v>
      </c>
      <c r="C222" s="180" t="s">
        <v>1644</v>
      </c>
      <c r="D222" s="43" t="str">
        <f t="shared" si="20"/>
        <v>GPU服务器(A10)-H3C R5300G3</v>
      </c>
      <c r="E222" s="43" t="s">
        <v>141</v>
      </c>
      <c r="F222" s="45" t="s">
        <v>1645</v>
      </c>
      <c r="G222" s="191" t="s">
        <v>1583</v>
      </c>
      <c r="H222" s="191" t="s">
        <v>1646</v>
      </c>
      <c r="I222" s="191" t="s">
        <v>529</v>
      </c>
      <c r="J222" s="191" t="s">
        <v>1585</v>
      </c>
      <c r="K222" s="191">
        <v>2162</v>
      </c>
      <c r="L222" s="191" t="s">
        <v>1647</v>
      </c>
      <c r="M222" s="191" t="s">
        <v>322</v>
      </c>
      <c r="N222" s="191" t="s">
        <v>1587</v>
      </c>
      <c r="O222" s="42"/>
      <c r="P222" s="42"/>
      <c r="Q222" s="42" t="s">
        <v>531</v>
      </c>
      <c r="R222" s="42" t="s">
        <v>532</v>
      </c>
      <c r="S222" s="114" t="str">
        <f t="shared" si="23"/>
        <v>19</v>
      </c>
      <c r="T222" s="114" t="str">
        <f t="shared" si="21"/>
        <v>HH列11</v>
      </c>
      <c r="U222" s="114" t="str">
        <f t="shared" si="24"/>
        <v>04</v>
      </c>
      <c r="V222" s="114" t="str">
        <f t="shared" si="22"/>
        <v>101</v>
      </c>
      <c r="W222" s="47"/>
      <c r="X222" s="114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49"/>
      <c r="CD222" s="49"/>
      <c r="CE222" s="49"/>
      <c r="CF222" s="49"/>
      <c r="CG222" s="49"/>
      <c r="CH222" s="49"/>
      <c r="CI222" s="49"/>
      <c r="CJ222" s="49"/>
      <c r="CK222" s="49"/>
      <c r="CL222" s="49"/>
      <c r="CM222" s="49"/>
      <c r="CN222" s="49"/>
      <c r="CO222" s="49"/>
      <c r="CP222" s="49"/>
      <c r="CQ222" s="49"/>
      <c r="CR222" s="49"/>
      <c r="CS222" s="49"/>
      <c r="CT222" s="49"/>
      <c r="CU222" s="49"/>
      <c r="CV222" s="49"/>
      <c r="CW222" s="49"/>
      <c r="CX222" s="49"/>
      <c r="CY222" s="49"/>
      <c r="CZ222" s="49"/>
      <c r="DA222" s="49"/>
      <c r="DB222" s="49"/>
      <c r="DC222" s="49"/>
      <c r="DD222" s="49"/>
      <c r="DE222" s="49"/>
      <c r="DF222" s="49"/>
      <c r="DG222" s="49"/>
      <c r="DH222" s="49"/>
      <c r="DI222" s="49"/>
      <c r="DJ222" s="49"/>
      <c r="DK222" s="49"/>
      <c r="DL222" s="49"/>
      <c r="DM222" s="49"/>
      <c r="DN222" s="49"/>
      <c r="DO222" s="49"/>
      <c r="DP222" s="49"/>
      <c r="DQ222" s="49"/>
      <c r="DR222" s="49"/>
      <c r="DS222" s="49"/>
      <c r="DT222" s="49"/>
      <c r="DU222" s="49"/>
      <c r="DV222" s="49"/>
      <c r="DW222" s="49"/>
      <c r="DX222" s="49"/>
      <c r="DY222" s="49"/>
      <c r="DZ222" s="49"/>
      <c r="EA222" s="49"/>
      <c r="EB222" s="49"/>
      <c r="EC222" s="49"/>
      <c r="ED222" s="49"/>
      <c r="EE222" s="49"/>
      <c r="EF222" s="49"/>
      <c r="EG222" s="49"/>
      <c r="EH222" s="49"/>
      <c r="EI222" s="49"/>
      <c r="EJ222" s="49"/>
      <c r="EK222" s="49"/>
      <c r="EL222" s="49"/>
      <c r="EM222" s="49"/>
      <c r="EN222" s="49"/>
      <c r="EO222" s="49"/>
      <c r="EP222" s="49"/>
      <c r="EQ222" s="49"/>
      <c r="ER222" s="49"/>
      <c r="ES222" s="49"/>
      <c r="ET222" s="49"/>
      <c r="EU222" s="49"/>
      <c r="EV222" s="49"/>
      <c r="EW222" s="49"/>
      <c r="EX222" s="49"/>
      <c r="EY222" s="49"/>
      <c r="EZ222" s="49"/>
      <c r="FA222" s="49"/>
      <c r="FB222" s="49"/>
      <c r="FC222" s="49"/>
      <c r="FD222" s="49"/>
      <c r="FE222" s="49"/>
      <c r="FF222" s="49"/>
      <c r="FG222" s="49"/>
      <c r="FH222" s="49"/>
      <c r="FI222" s="49"/>
      <c r="FJ222" s="49"/>
      <c r="FK222" s="49"/>
      <c r="FL222" s="49"/>
      <c r="FM222" s="49"/>
      <c r="FN222" s="49"/>
      <c r="FO222" s="49"/>
      <c r="FP222" s="49"/>
      <c r="FQ222" s="49"/>
      <c r="FR222" s="49"/>
      <c r="FS222" s="49"/>
      <c r="FT222" s="49"/>
      <c r="FU222" s="49"/>
      <c r="FV222" s="49"/>
      <c r="FW222" s="49"/>
      <c r="FX222" s="49"/>
      <c r="FY222" s="49"/>
      <c r="FZ222" s="49"/>
      <c r="GA222" s="49"/>
      <c r="GB222" s="49"/>
      <c r="GC222" s="49"/>
      <c r="GD222" s="49"/>
      <c r="GE222" s="49"/>
      <c r="GF222" s="49"/>
      <c r="GG222" s="49"/>
      <c r="GH222" s="49"/>
      <c r="GI222" s="49"/>
      <c r="GJ222" s="49"/>
      <c r="GK222" s="49"/>
      <c r="GL222" s="49"/>
      <c r="GM222" s="49"/>
      <c r="GN222" s="49"/>
      <c r="GO222" s="49"/>
      <c r="GP222" s="49"/>
      <c r="GQ222" s="49"/>
      <c r="GR222" s="49"/>
      <c r="GS222" s="49"/>
      <c r="GT222" s="49"/>
      <c r="GU222" s="49"/>
      <c r="GV222" s="49"/>
      <c r="GW222" s="49"/>
      <c r="GX222" s="49"/>
      <c r="GY222" s="49"/>
      <c r="GZ222" s="49"/>
      <c r="HA222" s="49"/>
      <c r="HB222" s="49"/>
      <c r="HC222" s="49"/>
      <c r="HD222" s="49"/>
      <c r="HE222" s="49"/>
      <c r="HF222" s="49"/>
      <c r="HG222" s="49"/>
      <c r="HH222" s="49"/>
      <c r="HI222" s="49"/>
      <c r="HJ222" s="49"/>
      <c r="HK222" s="49"/>
      <c r="HL222" s="49"/>
      <c r="HM222" s="49"/>
      <c r="HN222" s="49"/>
      <c r="HO222" s="49"/>
      <c r="HP222" s="49"/>
      <c r="HQ222" s="49"/>
      <c r="HR222" s="49"/>
      <c r="HS222" s="49"/>
      <c r="HT222" s="49"/>
      <c r="HU222" s="49"/>
      <c r="HV222" s="49"/>
      <c r="HW222" s="49"/>
      <c r="HX222" s="49"/>
      <c r="HY222" s="49"/>
      <c r="HZ222" s="49"/>
      <c r="IA222" s="49"/>
      <c r="IB222" s="49"/>
      <c r="IC222" s="49"/>
      <c r="ID222" s="49"/>
      <c r="IE222" s="49"/>
      <c r="IF222" s="49"/>
      <c r="IG222" s="49"/>
      <c r="IH222" s="49"/>
      <c r="II222" s="49"/>
      <c r="IJ222" s="49"/>
      <c r="IK222" s="49"/>
      <c r="IL222" s="49"/>
      <c r="IM222" s="49"/>
      <c r="IN222" s="49"/>
    </row>
    <row r="223" spans="1:248" s="8" customFormat="1" ht="18" customHeight="1">
      <c r="A223" s="42">
        <v>222</v>
      </c>
      <c r="B223" s="183" t="s">
        <v>1648</v>
      </c>
      <c r="C223" s="180" t="s">
        <v>1649</v>
      </c>
      <c r="D223" s="43" t="str">
        <f t="shared" si="20"/>
        <v>GPU服务器(A10)-H3C R5300G3</v>
      </c>
      <c r="E223" s="43" t="s">
        <v>141</v>
      </c>
      <c r="F223" s="45" t="s">
        <v>1650</v>
      </c>
      <c r="G223" s="191" t="s">
        <v>1583</v>
      </c>
      <c r="H223" s="191" t="s">
        <v>1651</v>
      </c>
      <c r="I223" s="191" t="s">
        <v>529</v>
      </c>
      <c r="J223" s="191" t="s">
        <v>1585</v>
      </c>
      <c r="K223" s="191">
        <v>2162</v>
      </c>
      <c r="L223" s="191" t="s">
        <v>1652</v>
      </c>
      <c r="M223" s="191" t="s">
        <v>322</v>
      </c>
      <c r="N223" s="191" t="s">
        <v>1587</v>
      </c>
      <c r="O223" s="42"/>
      <c r="P223" s="42"/>
      <c r="Q223" s="42" t="s">
        <v>531</v>
      </c>
      <c r="R223" s="42" t="s">
        <v>532</v>
      </c>
      <c r="S223" s="114" t="str">
        <f t="shared" si="23"/>
        <v>21</v>
      </c>
      <c r="T223" s="114" t="str">
        <f t="shared" si="21"/>
        <v>HH列13</v>
      </c>
      <c r="U223" s="114" t="str">
        <f t="shared" si="24"/>
        <v>04</v>
      </c>
      <c r="V223" s="114" t="str">
        <f t="shared" si="22"/>
        <v>101</v>
      </c>
      <c r="W223" s="47"/>
      <c r="X223" s="114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49"/>
      <c r="CD223" s="49"/>
      <c r="CE223" s="49"/>
      <c r="CF223" s="49"/>
      <c r="CG223" s="49"/>
      <c r="CH223" s="49"/>
      <c r="CI223" s="49"/>
      <c r="CJ223" s="49"/>
      <c r="CK223" s="49"/>
      <c r="CL223" s="49"/>
      <c r="CM223" s="49"/>
      <c r="CN223" s="49"/>
      <c r="CO223" s="49"/>
      <c r="CP223" s="49"/>
      <c r="CQ223" s="49"/>
      <c r="CR223" s="49"/>
      <c r="CS223" s="49"/>
      <c r="CT223" s="49"/>
      <c r="CU223" s="49"/>
      <c r="CV223" s="49"/>
      <c r="CW223" s="49"/>
      <c r="CX223" s="49"/>
      <c r="CY223" s="49"/>
      <c r="CZ223" s="49"/>
      <c r="DA223" s="49"/>
      <c r="DB223" s="49"/>
      <c r="DC223" s="49"/>
      <c r="DD223" s="49"/>
      <c r="DE223" s="49"/>
      <c r="DF223" s="49"/>
      <c r="DG223" s="49"/>
      <c r="DH223" s="49"/>
      <c r="DI223" s="49"/>
      <c r="DJ223" s="49"/>
      <c r="DK223" s="49"/>
      <c r="DL223" s="49"/>
      <c r="DM223" s="49"/>
      <c r="DN223" s="49"/>
      <c r="DO223" s="49"/>
      <c r="DP223" s="49"/>
      <c r="DQ223" s="49"/>
      <c r="DR223" s="49"/>
      <c r="DS223" s="49"/>
      <c r="DT223" s="49"/>
      <c r="DU223" s="49"/>
      <c r="DV223" s="49"/>
      <c r="DW223" s="49"/>
      <c r="DX223" s="49"/>
      <c r="DY223" s="49"/>
      <c r="DZ223" s="49"/>
      <c r="EA223" s="49"/>
      <c r="EB223" s="49"/>
      <c r="EC223" s="49"/>
      <c r="ED223" s="49"/>
      <c r="EE223" s="49"/>
      <c r="EF223" s="49"/>
      <c r="EG223" s="49"/>
      <c r="EH223" s="49"/>
      <c r="EI223" s="49"/>
      <c r="EJ223" s="49"/>
      <c r="EK223" s="49"/>
      <c r="EL223" s="49"/>
      <c r="EM223" s="49"/>
      <c r="EN223" s="49"/>
      <c r="EO223" s="49"/>
      <c r="EP223" s="49"/>
      <c r="EQ223" s="49"/>
      <c r="ER223" s="49"/>
      <c r="ES223" s="49"/>
      <c r="ET223" s="49"/>
      <c r="EU223" s="49"/>
      <c r="EV223" s="49"/>
      <c r="EW223" s="49"/>
      <c r="EX223" s="49"/>
      <c r="EY223" s="49"/>
      <c r="EZ223" s="49"/>
      <c r="FA223" s="49"/>
      <c r="FB223" s="49"/>
      <c r="FC223" s="49"/>
      <c r="FD223" s="49"/>
      <c r="FE223" s="49"/>
      <c r="FF223" s="49"/>
      <c r="FG223" s="49"/>
      <c r="FH223" s="49"/>
      <c r="FI223" s="49"/>
      <c r="FJ223" s="49"/>
      <c r="FK223" s="49"/>
      <c r="FL223" s="49"/>
      <c r="FM223" s="49"/>
      <c r="FN223" s="49"/>
      <c r="FO223" s="49"/>
      <c r="FP223" s="49"/>
      <c r="FQ223" s="49"/>
      <c r="FR223" s="49"/>
      <c r="FS223" s="49"/>
      <c r="FT223" s="49"/>
      <c r="FU223" s="49"/>
      <c r="FV223" s="49"/>
      <c r="FW223" s="49"/>
      <c r="FX223" s="49"/>
      <c r="FY223" s="49"/>
      <c r="FZ223" s="49"/>
      <c r="GA223" s="49"/>
      <c r="GB223" s="49"/>
      <c r="GC223" s="49"/>
      <c r="GD223" s="49"/>
      <c r="GE223" s="49"/>
      <c r="GF223" s="49"/>
      <c r="GG223" s="49"/>
      <c r="GH223" s="49"/>
      <c r="GI223" s="49"/>
      <c r="GJ223" s="49"/>
      <c r="GK223" s="49"/>
      <c r="GL223" s="49"/>
      <c r="GM223" s="49"/>
      <c r="GN223" s="49"/>
      <c r="GO223" s="49"/>
      <c r="GP223" s="49"/>
      <c r="GQ223" s="49"/>
      <c r="GR223" s="49"/>
      <c r="GS223" s="49"/>
      <c r="GT223" s="49"/>
      <c r="GU223" s="49"/>
      <c r="GV223" s="49"/>
      <c r="GW223" s="49"/>
      <c r="GX223" s="49"/>
      <c r="GY223" s="49"/>
      <c r="GZ223" s="49"/>
      <c r="HA223" s="49"/>
      <c r="HB223" s="49"/>
      <c r="HC223" s="49"/>
      <c r="HD223" s="49"/>
      <c r="HE223" s="49"/>
      <c r="HF223" s="49"/>
      <c r="HG223" s="49"/>
      <c r="HH223" s="49"/>
      <c r="HI223" s="49"/>
      <c r="HJ223" s="49"/>
      <c r="HK223" s="49"/>
      <c r="HL223" s="49"/>
      <c r="HM223" s="49"/>
      <c r="HN223" s="49"/>
      <c r="HO223" s="49"/>
      <c r="HP223" s="49"/>
      <c r="HQ223" s="49"/>
      <c r="HR223" s="49"/>
      <c r="HS223" s="49"/>
      <c r="HT223" s="49"/>
      <c r="HU223" s="49"/>
      <c r="HV223" s="49"/>
      <c r="HW223" s="49"/>
      <c r="HX223" s="49"/>
      <c r="HY223" s="49"/>
      <c r="HZ223" s="49"/>
      <c r="IA223" s="49"/>
      <c r="IB223" s="49"/>
      <c r="IC223" s="49"/>
      <c r="ID223" s="49"/>
      <c r="IE223" s="49"/>
      <c r="IF223" s="49"/>
      <c r="IG223" s="49"/>
      <c r="IH223" s="49"/>
      <c r="II223" s="49"/>
      <c r="IJ223" s="49"/>
      <c r="IK223" s="49"/>
      <c r="IL223" s="49"/>
      <c r="IM223" s="49"/>
      <c r="IN223" s="49"/>
    </row>
    <row r="224" spans="1:248" s="8" customFormat="1" ht="18" customHeight="1">
      <c r="A224" s="42">
        <v>223</v>
      </c>
      <c r="B224" s="183" t="s">
        <v>1653</v>
      </c>
      <c r="C224" s="180" t="s">
        <v>1654</v>
      </c>
      <c r="D224" s="43" t="str">
        <f t="shared" ref="D224:D231" si="25">IF(LEN(B224)-LEN(SUBSTITUTE(B224,"-",""))&lt;&gt;1,MID(B224,1,FIND("$",SUBSTITUTE(B224,"-","$",LEN(B224)-LEN(SUBSTITUTE(B224,"-",""))),1)-1),MID(B224,1,FIND("-",B224,1)-1))&amp;"-"&amp;E224&amp;IF(X224="","","-"&amp;X224)</f>
        <v>安全资源池硬件服务器-FitServer R2200 V5</v>
      </c>
      <c r="E224" s="43" t="s">
        <v>128</v>
      </c>
      <c r="F224" s="45" t="s">
        <v>1655</v>
      </c>
      <c r="G224" s="191" t="s">
        <v>1583</v>
      </c>
      <c r="H224" s="191" t="s">
        <v>1656</v>
      </c>
      <c r="I224" s="191" t="s">
        <v>529</v>
      </c>
      <c r="J224" s="191" t="s">
        <v>1585</v>
      </c>
      <c r="K224" s="191">
        <v>2162</v>
      </c>
      <c r="L224" s="191" t="s">
        <v>1657</v>
      </c>
      <c r="M224" s="191" t="s">
        <v>322</v>
      </c>
      <c r="N224" s="191" t="s">
        <v>1587</v>
      </c>
      <c r="O224" s="42"/>
      <c r="P224" s="42"/>
      <c r="Q224" s="42" t="s">
        <v>531</v>
      </c>
      <c r="R224" s="42" t="s">
        <v>532</v>
      </c>
      <c r="S224" s="114" t="str">
        <f t="shared" si="23"/>
        <v>24</v>
      </c>
      <c r="T224" s="114" t="str">
        <f t="shared" si="21"/>
        <v>HH列06</v>
      </c>
      <c r="U224" s="114" t="str">
        <f t="shared" si="24"/>
        <v>02</v>
      </c>
      <c r="V224" s="114" t="str">
        <f t="shared" si="22"/>
        <v>101</v>
      </c>
      <c r="W224" s="47"/>
      <c r="X224" s="114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B224" s="49"/>
      <c r="CC224" s="49"/>
      <c r="CD224" s="49"/>
      <c r="CE224" s="49"/>
      <c r="CF224" s="49"/>
      <c r="CG224" s="49"/>
      <c r="CH224" s="49"/>
      <c r="CI224" s="49"/>
      <c r="CJ224" s="49"/>
      <c r="CK224" s="49"/>
      <c r="CL224" s="49"/>
      <c r="CM224" s="49"/>
      <c r="CN224" s="49"/>
      <c r="CO224" s="49"/>
      <c r="CP224" s="49"/>
      <c r="CQ224" s="49"/>
      <c r="CR224" s="49"/>
      <c r="CS224" s="49"/>
      <c r="CT224" s="49"/>
      <c r="CU224" s="49"/>
      <c r="CV224" s="49"/>
      <c r="CW224" s="49"/>
      <c r="CX224" s="49"/>
      <c r="CY224" s="49"/>
      <c r="CZ224" s="49"/>
      <c r="DA224" s="49"/>
      <c r="DB224" s="49"/>
      <c r="DC224" s="49"/>
      <c r="DD224" s="49"/>
      <c r="DE224" s="49"/>
      <c r="DF224" s="49"/>
      <c r="DG224" s="49"/>
      <c r="DH224" s="49"/>
      <c r="DI224" s="49"/>
      <c r="DJ224" s="49"/>
      <c r="DK224" s="49"/>
      <c r="DL224" s="49"/>
      <c r="DM224" s="49"/>
      <c r="DN224" s="49"/>
      <c r="DO224" s="49"/>
      <c r="DP224" s="49"/>
      <c r="DQ224" s="49"/>
      <c r="DR224" s="49"/>
      <c r="DS224" s="49"/>
      <c r="DT224" s="49"/>
      <c r="DU224" s="49"/>
      <c r="DV224" s="49"/>
      <c r="DW224" s="49"/>
      <c r="DX224" s="49"/>
      <c r="DY224" s="49"/>
      <c r="DZ224" s="49"/>
      <c r="EA224" s="49"/>
      <c r="EB224" s="49"/>
      <c r="EC224" s="49"/>
      <c r="ED224" s="49"/>
      <c r="EE224" s="49"/>
      <c r="EF224" s="49"/>
      <c r="EG224" s="49"/>
      <c r="EH224" s="49"/>
      <c r="EI224" s="49"/>
      <c r="EJ224" s="49"/>
      <c r="EK224" s="49"/>
      <c r="EL224" s="49"/>
      <c r="EM224" s="49"/>
      <c r="EN224" s="49"/>
      <c r="EO224" s="49"/>
      <c r="EP224" s="49"/>
      <c r="EQ224" s="49"/>
      <c r="ER224" s="49"/>
      <c r="ES224" s="49"/>
      <c r="ET224" s="49"/>
      <c r="EU224" s="49"/>
      <c r="EV224" s="49"/>
      <c r="EW224" s="49"/>
      <c r="EX224" s="49"/>
      <c r="EY224" s="49"/>
      <c r="EZ224" s="49"/>
      <c r="FA224" s="49"/>
      <c r="FB224" s="49"/>
      <c r="FC224" s="49"/>
      <c r="FD224" s="49"/>
      <c r="FE224" s="49"/>
      <c r="FF224" s="49"/>
      <c r="FG224" s="49"/>
      <c r="FH224" s="49"/>
      <c r="FI224" s="49"/>
      <c r="FJ224" s="49"/>
      <c r="FK224" s="49"/>
      <c r="FL224" s="49"/>
      <c r="FM224" s="49"/>
      <c r="FN224" s="49"/>
      <c r="FO224" s="49"/>
      <c r="FP224" s="49"/>
      <c r="FQ224" s="49"/>
      <c r="FR224" s="49"/>
      <c r="FS224" s="49"/>
      <c r="FT224" s="49"/>
      <c r="FU224" s="49"/>
      <c r="FV224" s="49"/>
      <c r="FW224" s="49"/>
      <c r="FX224" s="49"/>
      <c r="FY224" s="49"/>
      <c r="FZ224" s="49"/>
      <c r="GA224" s="49"/>
      <c r="GB224" s="49"/>
      <c r="GC224" s="49"/>
      <c r="GD224" s="49"/>
      <c r="GE224" s="49"/>
      <c r="GF224" s="49"/>
      <c r="GG224" s="49"/>
      <c r="GH224" s="49"/>
      <c r="GI224" s="49"/>
      <c r="GJ224" s="49"/>
      <c r="GK224" s="49"/>
      <c r="GL224" s="49"/>
      <c r="GM224" s="49"/>
      <c r="GN224" s="49"/>
      <c r="GO224" s="49"/>
      <c r="GP224" s="49"/>
      <c r="GQ224" s="49"/>
      <c r="GR224" s="49"/>
      <c r="GS224" s="49"/>
      <c r="GT224" s="49"/>
      <c r="GU224" s="49"/>
      <c r="GV224" s="49"/>
      <c r="GW224" s="49"/>
      <c r="GX224" s="49"/>
      <c r="GY224" s="49"/>
      <c r="GZ224" s="49"/>
      <c r="HA224" s="49"/>
      <c r="HB224" s="49"/>
      <c r="HC224" s="49"/>
      <c r="HD224" s="49"/>
      <c r="HE224" s="49"/>
      <c r="HF224" s="49"/>
      <c r="HG224" s="49"/>
      <c r="HH224" s="49"/>
      <c r="HI224" s="49"/>
      <c r="HJ224" s="49"/>
      <c r="HK224" s="49"/>
      <c r="HL224" s="49"/>
      <c r="HM224" s="49"/>
      <c r="HN224" s="49"/>
      <c r="HO224" s="49"/>
      <c r="HP224" s="49"/>
      <c r="HQ224" s="49"/>
      <c r="HR224" s="49"/>
      <c r="HS224" s="49"/>
      <c r="HT224" s="49"/>
      <c r="HU224" s="49"/>
      <c r="HV224" s="49"/>
      <c r="HW224" s="49"/>
      <c r="HX224" s="49"/>
      <c r="HY224" s="49"/>
      <c r="HZ224" s="49"/>
      <c r="IA224" s="49"/>
      <c r="IB224" s="49"/>
      <c r="IC224" s="49"/>
      <c r="ID224" s="49"/>
      <c r="IE224" s="49"/>
      <c r="IF224" s="49"/>
      <c r="IG224" s="49"/>
      <c r="IH224" s="49"/>
      <c r="II224" s="49"/>
      <c r="IJ224" s="49"/>
      <c r="IK224" s="49"/>
      <c r="IL224" s="49"/>
      <c r="IM224" s="49"/>
      <c r="IN224" s="49"/>
    </row>
    <row r="225" spans="1:248" s="8" customFormat="1" ht="18" customHeight="1">
      <c r="A225" s="42">
        <v>224</v>
      </c>
      <c r="B225" s="183" t="s">
        <v>1658</v>
      </c>
      <c r="C225" s="180" t="s">
        <v>1659</v>
      </c>
      <c r="D225" s="43" t="str">
        <f t="shared" si="25"/>
        <v>安全资源池硬件服务器-FitServer R2200 V5</v>
      </c>
      <c r="E225" s="43" t="s">
        <v>128</v>
      </c>
      <c r="F225" s="45" t="s">
        <v>1660</v>
      </c>
      <c r="G225" s="191" t="s">
        <v>1583</v>
      </c>
      <c r="H225" s="191" t="s">
        <v>1661</v>
      </c>
      <c r="I225" s="191" t="s">
        <v>529</v>
      </c>
      <c r="J225" s="191" t="s">
        <v>1585</v>
      </c>
      <c r="K225" s="191">
        <v>2162</v>
      </c>
      <c r="L225" s="191" t="s">
        <v>1662</v>
      </c>
      <c r="M225" s="191" t="s">
        <v>322</v>
      </c>
      <c r="N225" s="191" t="s">
        <v>1587</v>
      </c>
      <c r="O225" s="42"/>
      <c r="P225" s="42"/>
      <c r="Q225" s="42" t="s">
        <v>531</v>
      </c>
      <c r="R225" s="42" t="s">
        <v>532</v>
      </c>
      <c r="S225" s="114" t="str">
        <f t="shared" si="23"/>
        <v>24</v>
      </c>
      <c r="T225" s="114" t="str">
        <f t="shared" si="21"/>
        <v>HH列07</v>
      </c>
      <c r="U225" s="114" t="str">
        <f t="shared" si="24"/>
        <v>02</v>
      </c>
      <c r="V225" s="114" t="str">
        <f t="shared" si="22"/>
        <v>101</v>
      </c>
      <c r="W225" s="47"/>
      <c r="X225" s="114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/>
      <c r="CD225" s="49"/>
      <c r="CE225" s="49"/>
      <c r="CF225" s="49"/>
      <c r="CG225" s="49"/>
      <c r="CH225" s="49"/>
      <c r="CI225" s="49"/>
      <c r="CJ225" s="49"/>
      <c r="CK225" s="49"/>
      <c r="CL225" s="49"/>
      <c r="CM225" s="49"/>
      <c r="CN225" s="49"/>
      <c r="CO225" s="49"/>
      <c r="CP225" s="49"/>
      <c r="CQ225" s="49"/>
      <c r="CR225" s="49"/>
      <c r="CS225" s="49"/>
      <c r="CT225" s="49"/>
      <c r="CU225" s="49"/>
      <c r="CV225" s="49"/>
      <c r="CW225" s="49"/>
      <c r="CX225" s="49"/>
      <c r="CY225" s="49"/>
      <c r="CZ225" s="49"/>
      <c r="DA225" s="49"/>
      <c r="DB225" s="49"/>
      <c r="DC225" s="49"/>
      <c r="DD225" s="49"/>
      <c r="DE225" s="49"/>
      <c r="DF225" s="49"/>
      <c r="DG225" s="49"/>
      <c r="DH225" s="49"/>
      <c r="DI225" s="49"/>
      <c r="DJ225" s="49"/>
      <c r="DK225" s="49"/>
      <c r="DL225" s="49"/>
      <c r="DM225" s="49"/>
      <c r="DN225" s="49"/>
      <c r="DO225" s="49"/>
      <c r="DP225" s="49"/>
      <c r="DQ225" s="49"/>
      <c r="DR225" s="49"/>
      <c r="DS225" s="49"/>
      <c r="DT225" s="49"/>
      <c r="DU225" s="49"/>
      <c r="DV225" s="49"/>
      <c r="DW225" s="49"/>
      <c r="DX225" s="49"/>
      <c r="DY225" s="49"/>
      <c r="DZ225" s="49"/>
      <c r="EA225" s="49"/>
      <c r="EB225" s="49"/>
      <c r="EC225" s="49"/>
      <c r="ED225" s="49"/>
      <c r="EE225" s="49"/>
      <c r="EF225" s="49"/>
      <c r="EG225" s="49"/>
      <c r="EH225" s="49"/>
      <c r="EI225" s="49"/>
      <c r="EJ225" s="49"/>
      <c r="EK225" s="49"/>
      <c r="EL225" s="49"/>
      <c r="EM225" s="49"/>
      <c r="EN225" s="49"/>
      <c r="EO225" s="49"/>
      <c r="EP225" s="49"/>
      <c r="EQ225" s="49"/>
      <c r="ER225" s="49"/>
      <c r="ES225" s="49"/>
      <c r="ET225" s="49"/>
      <c r="EU225" s="49"/>
      <c r="EV225" s="49"/>
      <c r="EW225" s="49"/>
      <c r="EX225" s="49"/>
      <c r="EY225" s="49"/>
      <c r="EZ225" s="49"/>
      <c r="FA225" s="49"/>
      <c r="FB225" s="49"/>
      <c r="FC225" s="49"/>
      <c r="FD225" s="49"/>
      <c r="FE225" s="49"/>
      <c r="FF225" s="49"/>
      <c r="FG225" s="49"/>
      <c r="FH225" s="49"/>
      <c r="FI225" s="49"/>
      <c r="FJ225" s="49"/>
      <c r="FK225" s="49"/>
      <c r="FL225" s="49"/>
      <c r="FM225" s="49"/>
      <c r="FN225" s="49"/>
      <c r="FO225" s="49"/>
      <c r="FP225" s="49"/>
      <c r="FQ225" s="49"/>
      <c r="FR225" s="49"/>
      <c r="FS225" s="49"/>
      <c r="FT225" s="49"/>
      <c r="FU225" s="49"/>
      <c r="FV225" s="49"/>
      <c r="FW225" s="49"/>
      <c r="FX225" s="49"/>
      <c r="FY225" s="49"/>
      <c r="FZ225" s="49"/>
      <c r="GA225" s="49"/>
      <c r="GB225" s="49"/>
      <c r="GC225" s="49"/>
      <c r="GD225" s="49"/>
      <c r="GE225" s="49"/>
      <c r="GF225" s="49"/>
      <c r="GG225" s="49"/>
      <c r="GH225" s="49"/>
      <c r="GI225" s="49"/>
      <c r="GJ225" s="49"/>
      <c r="GK225" s="49"/>
      <c r="GL225" s="49"/>
      <c r="GM225" s="49"/>
      <c r="GN225" s="49"/>
      <c r="GO225" s="49"/>
      <c r="GP225" s="49"/>
      <c r="GQ225" s="49"/>
      <c r="GR225" s="49"/>
      <c r="GS225" s="49"/>
      <c r="GT225" s="49"/>
      <c r="GU225" s="49"/>
      <c r="GV225" s="49"/>
      <c r="GW225" s="49"/>
      <c r="GX225" s="49"/>
      <c r="GY225" s="49"/>
      <c r="GZ225" s="49"/>
      <c r="HA225" s="49"/>
      <c r="HB225" s="49"/>
      <c r="HC225" s="49"/>
      <c r="HD225" s="49"/>
      <c r="HE225" s="49"/>
      <c r="HF225" s="49"/>
      <c r="HG225" s="49"/>
      <c r="HH225" s="49"/>
      <c r="HI225" s="49"/>
      <c r="HJ225" s="49"/>
      <c r="HK225" s="49"/>
      <c r="HL225" s="49"/>
      <c r="HM225" s="49"/>
      <c r="HN225" s="49"/>
      <c r="HO225" s="49"/>
      <c r="HP225" s="49"/>
      <c r="HQ225" s="49"/>
      <c r="HR225" s="49"/>
      <c r="HS225" s="49"/>
      <c r="HT225" s="49"/>
      <c r="HU225" s="49"/>
      <c r="HV225" s="49"/>
      <c r="HW225" s="49"/>
      <c r="HX225" s="49"/>
      <c r="HY225" s="49"/>
      <c r="HZ225" s="49"/>
      <c r="IA225" s="49"/>
      <c r="IB225" s="49"/>
      <c r="IC225" s="49"/>
      <c r="ID225" s="49"/>
      <c r="IE225" s="49"/>
      <c r="IF225" s="49"/>
      <c r="IG225" s="49"/>
      <c r="IH225" s="49"/>
      <c r="II225" s="49"/>
      <c r="IJ225" s="49"/>
      <c r="IK225" s="49"/>
      <c r="IL225" s="49"/>
      <c r="IM225" s="49"/>
      <c r="IN225" s="49"/>
    </row>
    <row r="226" spans="1:248" s="8" customFormat="1" ht="18" customHeight="1">
      <c r="A226" s="42">
        <v>225</v>
      </c>
      <c r="B226" s="183" t="s">
        <v>1663</v>
      </c>
      <c r="C226" s="180" t="s">
        <v>1664</v>
      </c>
      <c r="D226" s="43" t="str">
        <f t="shared" si="25"/>
        <v>安全资源池硬件服务器-FitServer R2200 V5</v>
      </c>
      <c r="E226" s="43" t="s">
        <v>128</v>
      </c>
      <c r="F226" s="45" t="s">
        <v>1665</v>
      </c>
      <c r="G226" s="191" t="s">
        <v>1583</v>
      </c>
      <c r="H226" s="191" t="s">
        <v>1666</v>
      </c>
      <c r="I226" s="191" t="s">
        <v>529</v>
      </c>
      <c r="J226" s="191" t="s">
        <v>1585</v>
      </c>
      <c r="K226" s="191">
        <v>2162</v>
      </c>
      <c r="L226" s="191" t="s">
        <v>1667</v>
      </c>
      <c r="M226" s="191" t="s">
        <v>322</v>
      </c>
      <c r="N226" s="191" t="s">
        <v>1587</v>
      </c>
      <c r="O226" s="42"/>
      <c r="P226" s="42"/>
      <c r="Q226" s="42" t="s">
        <v>531</v>
      </c>
      <c r="R226" s="42" t="s">
        <v>532</v>
      </c>
      <c r="S226" s="114" t="str">
        <f t="shared" si="23"/>
        <v>18</v>
      </c>
      <c r="T226" s="114" t="str">
        <f t="shared" si="21"/>
        <v>HH列08</v>
      </c>
      <c r="U226" s="114" t="str">
        <f t="shared" si="24"/>
        <v>02</v>
      </c>
      <c r="V226" s="114" t="str">
        <f t="shared" si="22"/>
        <v>101</v>
      </c>
      <c r="W226" s="47"/>
      <c r="X226" s="114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49"/>
      <c r="BV226" s="49"/>
      <c r="BW226" s="49"/>
      <c r="BX226" s="49"/>
      <c r="BY226" s="49"/>
      <c r="BZ226" s="49"/>
      <c r="CA226" s="49"/>
      <c r="CB226" s="49"/>
      <c r="CC226" s="49"/>
      <c r="CD226" s="49"/>
      <c r="CE226" s="49"/>
      <c r="CF226" s="49"/>
      <c r="CG226" s="49"/>
      <c r="CH226" s="49"/>
      <c r="CI226" s="49"/>
      <c r="CJ226" s="49"/>
      <c r="CK226" s="49"/>
      <c r="CL226" s="49"/>
      <c r="CM226" s="49"/>
      <c r="CN226" s="49"/>
      <c r="CO226" s="49"/>
      <c r="CP226" s="49"/>
      <c r="CQ226" s="49"/>
      <c r="CR226" s="49"/>
      <c r="CS226" s="49"/>
      <c r="CT226" s="49"/>
      <c r="CU226" s="49"/>
      <c r="CV226" s="49"/>
      <c r="CW226" s="49"/>
      <c r="CX226" s="49"/>
      <c r="CY226" s="49"/>
      <c r="CZ226" s="49"/>
      <c r="DA226" s="49"/>
      <c r="DB226" s="49"/>
      <c r="DC226" s="49"/>
      <c r="DD226" s="49"/>
      <c r="DE226" s="49"/>
      <c r="DF226" s="49"/>
      <c r="DG226" s="49"/>
      <c r="DH226" s="49"/>
      <c r="DI226" s="49"/>
      <c r="DJ226" s="49"/>
      <c r="DK226" s="49"/>
      <c r="DL226" s="49"/>
      <c r="DM226" s="49"/>
      <c r="DN226" s="49"/>
      <c r="DO226" s="49"/>
      <c r="DP226" s="49"/>
      <c r="DQ226" s="49"/>
      <c r="DR226" s="49"/>
      <c r="DS226" s="49"/>
      <c r="DT226" s="49"/>
      <c r="DU226" s="49"/>
      <c r="DV226" s="49"/>
      <c r="DW226" s="49"/>
      <c r="DX226" s="49"/>
      <c r="DY226" s="49"/>
      <c r="DZ226" s="49"/>
      <c r="EA226" s="49"/>
      <c r="EB226" s="49"/>
      <c r="EC226" s="49"/>
      <c r="ED226" s="49"/>
      <c r="EE226" s="49"/>
      <c r="EF226" s="49"/>
      <c r="EG226" s="49"/>
      <c r="EH226" s="49"/>
      <c r="EI226" s="49"/>
      <c r="EJ226" s="49"/>
      <c r="EK226" s="49"/>
      <c r="EL226" s="49"/>
      <c r="EM226" s="49"/>
      <c r="EN226" s="49"/>
      <c r="EO226" s="49"/>
      <c r="EP226" s="49"/>
      <c r="EQ226" s="49"/>
      <c r="ER226" s="49"/>
      <c r="ES226" s="49"/>
      <c r="ET226" s="49"/>
      <c r="EU226" s="49"/>
      <c r="EV226" s="49"/>
      <c r="EW226" s="49"/>
      <c r="EX226" s="49"/>
      <c r="EY226" s="49"/>
      <c r="EZ226" s="49"/>
      <c r="FA226" s="49"/>
      <c r="FB226" s="49"/>
      <c r="FC226" s="49"/>
      <c r="FD226" s="49"/>
      <c r="FE226" s="49"/>
      <c r="FF226" s="49"/>
      <c r="FG226" s="49"/>
      <c r="FH226" s="49"/>
      <c r="FI226" s="49"/>
      <c r="FJ226" s="49"/>
      <c r="FK226" s="49"/>
      <c r="FL226" s="49"/>
      <c r="FM226" s="49"/>
      <c r="FN226" s="49"/>
      <c r="FO226" s="49"/>
      <c r="FP226" s="49"/>
      <c r="FQ226" s="49"/>
      <c r="FR226" s="49"/>
      <c r="FS226" s="49"/>
      <c r="FT226" s="49"/>
      <c r="FU226" s="49"/>
      <c r="FV226" s="49"/>
      <c r="FW226" s="49"/>
      <c r="FX226" s="49"/>
      <c r="FY226" s="49"/>
      <c r="FZ226" s="49"/>
      <c r="GA226" s="49"/>
      <c r="GB226" s="49"/>
      <c r="GC226" s="49"/>
      <c r="GD226" s="49"/>
      <c r="GE226" s="49"/>
      <c r="GF226" s="49"/>
      <c r="GG226" s="49"/>
      <c r="GH226" s="49"/>
      <c r="GI226" s="49"/>
      <c r="GJ226" s="49"/>
      <c r="GK226" s="49"/>
      <c r="GL226" s="49"/>
      <c r="GM226" s="49"/>
      <c r="GN226" s="49"/>
      <c r="GO226" s="49"/>
      <c r="GP226" s="49"/>
      <c r="GQ226" s="49"/>
      <c r="GR226" s="49"/>
      <c r="GS226" s="49"/>
      <c r="GT226" s="49"/>
      <c r="GU226" s="49"/>
      <c r="GV226" s="49"/>
      <c r="GW226" s="49"/>
      <c r="GX226" s="49"/>
      <c r="GY226" s="49"/>
      <c r="GZ226" s="49"/>
      <c r="HA226" s="49"/>
      <c r="HB226" s="49"/>
      <c r="HC226" s="49"/>
      <c r="HD226" s="49"/>
      <c r="HE226" s="49"/>
      <c r="HF226" s="49"/>
      <c r="HG226" s="49"/>
      <c r="HH226" s="49"/>
      <c r="HI226" s="49"/>
      <c r="HJ226" s="49"/>
      <c r="HK226" s="49"/>
      <c r="HL226" s="49"/>
      <c r="HM226" s="49"/>
      <c r="HN226" s="49"/>
      <c r="HO226" s="49"/>
      <c r="HP226" s="49"/>
      <c r="HQ226" s="49"/>
      <c r="HR226" s="49"/>
      <c r="HS226" s="49"/>
      <c r="HT226" s="49"/>
      <c r="HU226" s="49"/>
      <c r="HV226" s="49"/>
      <c r="HW226" s="49"/>
      <c r="HX226" s="49"/>
      <c r="HY226" s="49"/>
      <c r="HZ226" s="49"/>
      <c r="IA226" s="49"/>
      <c r="IB226" s="49"/>
      <c r="IC226" s="49"/>
      <c r="ID226" s="49"/>
      <c r="IE226" s="49"/>
      <c r="IF226" s="49"/>
      <c r="IG226" s="49"/>
      <c r="IH226" s="49"/>
      <c r="II226" s="49"/>
      <c r="IJ226" s="49"/>
      <c r="IK226" s="49"/>
      <c r="IL226" s="49"/>
      <c r="IM226" s="49"/>
      <c r="IN226" s="49"/>
    </row>
    <row r="227" spans="1:248" s="8" customFormat="1" ht="18" customHeight="1">
      <c r="A227" s="42">
        <v>226</v>
      </c>
      <c r="B227" s="183" t="s">
        <v>1668</v>
      </c>
      <c r="C227" s="180" t="s">
        <v>1669</v>
      </c>
      <c r="D227" s="43" t="str">
        <f t="shared" si="25"/>
        <v>专线网关服务器-FitServer R2200 V5</v>
      </c>
      <c r="E227" s="43" t="s">
        <v>128</v>
      </c>
      <c r="F227" s="45" t="s">
        <v>1670</v>
      </c>
      <c r="G227" s="191" t="s">
        <v>1583</v>
      </c>
      <c r="H227" s="191" t="s">
        <v>1671</v>
      </c>
      <c r="I227" s="191" t="s">
        <v>529</v>
      </c>
      <c r="J227" s="191" t="s">
        <v>1585</v>
      </c>
      <c r="K227" s="191">
        <v>2162</v>
      </c>
      <c r="L227" s="191" t="s">
        <v>1672</v>
      </c>
      <c r="M227" s="191" t="s">
        <v>322</v>
      </c>
      <c r="N227" s="191" t="s">
        <v>1587</v>
      </c>
      <c r="O227" s="42"/>
      <c r="P227" s="42"/>
      <c r="Q227" s="42" t="s">
        <v>531</v>
      </c>
      <c r="R227" s="42" t="s">
        <v>532</v>
      </c>
      <c r="S227" s="114" t="str">
        <f t="shared" si="23"/>
        <v>27</v>
      </c>
      <c r="T227" s="114" t="str">
        <f t="shared" si="21"/>
        <v>HH列06</v>
      </c>
      <c r="U227" s="114" t="str">
        <f t="shared" si="24"/>
        <v>02</v>
      </c>
      <c r="V227" s="114" t="str">
        <f t="shared" si="22"/>
        <v>101</v>
      </c>
      <c r="W227" s="47"/>
      <c r="X227" s="114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  <c r="BY227" s="49"/>
      <c r="BZ227" s="49"/>
      <c r="CA227" s="49"/>
      <c r="CB227" s="49"/>
      <c r="CC227" s="49"/>
      <c r="CD227" s="49"/>
      <c r="CE227" s="49"/>
      <c r="CF227" s="49"/>
      <c r="CG227" s="49"/>
      <c r="CH227" s="49"/>
      <c r="CI227" s="49"/>
      <c r="CJ227" s="49"/>
      <c r="CK227" s="49"/>
      <c r="CL227" s="49"/>
      <c r="CM227" s="49"/>
      <c r="CN227" s="49"/>
      <c r="CO227" s="49"/>
      <c r="CP227" s="49"/>
      <c r="CQ227" s="49"/>
      <c r="CR227" s="49"/>
      <c r="CS227" s="49"/>
      <c r="CT227" s="49"/>
      <c r="CU227" s="49"/>
      <c r="CV227" s="49"/>
      <c r="CW227" s="49"/>
      <c r="CX227" s="49"/>
      <c r="CY227" s="49"/>
      <c r="CZ227" s="49"/>
      <c r="DA227" s="49"/>
      <c r="DB227" s="49"/>
      <c r="DC227" s="49"/>
      <c r="DD227" s="49"/>
      <c r="DE227" s="49"/>
      <c r="DF227" s="49"/>
      <c r="DG227" s="49"/>
      <c r="DH227" s="49"/>
      <c r="DI227" s="49"/>
      <c r="DJ227" s="49"/>
      <c r="DK227" s="49"/>
      <c r="DL227" s="49"/>
      <c r="DM227" s="49"/>
      <c r="DN227" s="49"/>
      <c r="DO227" s="49"/>
      <c r="DP227" s="49"/>
      <c r="DQ227" s="49"/>
      <c r="DR227" s="49"/>
      <c r="DS227" s="49"/>
      <c r="DT227" s="49"/>
      <c r="DU227" s="49"/>
      <c r="DV227" s="49"/>
      <c r="DW227" s="49"/>
      <c r="DX227" s="49"/>
      <c r="DY227" s="49"/>
      <c r="DZ227" s="49"/>
      <c r="EA227" s="49"/>
      <c r="EB227" s="49"/>
      <c r="EC227" s="49"/>
      <c r="ED227" s="49"/>
      <c r="EE227" s="49"/>
      <c r="EF227" s="49"/>
      <c r="EG227" s="49"/>
      <c r="EH227" s="49"/>
      <c r="EI227" s="49"/>
      <c r="EJ227" s="49"/>
      <c r="EK227" s="49"/>
      <c r="EL227" s="49"/>
      <c r="EM227" s="49"/>
      <c r="EN227" s="49"/>
      <c r="EO227" s="49"/>
      <c r="EP227" s="49"/>
      <c r="EQ227" s="49"/>
      <c r="ER227" s="49"/>
      <c r="ES227" s="49"/>
      <c r="ET227" s="49"/>
      <c r="EU227" s="49"/>
      <c r="EV227" s="49"/>
      <c r="EW227" s="49"/>
      <c r="EX227" s="49"/>
      <c r="EY227" s="49"/>
      <c r="EZ227" s="49"/>
      <c r="FA227" s="49"/>
      <c r="FB227" s="49"/>
      <c r="FC227" s="49"/>
      <c r="FD227" s="49"/>
      <c r="FE227" s="49"/>
      <c r="FF227" s="49"/>
      <c r="FG227" s="49"/>
      <c r="FH227" s="49"/>
      <c r="FI227" s="49"/>
      <c r="FJ227" s="49"/>
      <c r="FK227" s="49"/>
      <c r="FL227" s="49"/>
      <c r="FM227" s="49"/>
      <c r="FN227" s="49"/>
      <c r="FO227" s="49"/>
      <c r="FP227" s="49"/>
      <c r="FQ227" s="49"/>
      <c r="FR227" s="49"/>
      <c r="FS227" s="49"/>
      <c r="FT227" s="49"/>
      <c r="FU227" s="49"/>
      <c r="FV227" s="49"/>
      <c r="FW227" s="49"/>
      <c r="FX227" s="49"/>
      <c r="FY227" s="49"/>
      <c r="FZ227" s="49"/>
      <c r="GA227" s="49"/>
      <c r="GB227" s="49"/>
      <c r="GC227" s="49"/>
      <c r="GD227" s="49"/>
      <c r="GE227" s="49"/>
      <c r="GF227" s="49"/>
      <c r="GG227" s="49"/>
      <c r="GH227" s="49"/>
      <c r="GI227" s="49"/>
      <c r="GJ227" s="49"/>
      <c r="GK227" s="49"/>
      <c r="GL227" s="49"/>
      <c r="GM227" s="49"/>
      <c r="GN227" s="49"/>
      <c r="GO227" s="49"/>
      <c r="GP227" s="49"/>
      <c r="GQ227" s="49"/>
      <c r="GR227" s="49"/>
      <c r="GS227" s="49"/>
      <c r="GT227" s="49"/>
      <c r="GU227" s="49"/>
      <c r="GV227" s="49"/>
      <c r="GW227" s="49"/>
      <c r="GX227" s="49"/>
      <c r="GY227" s="49"/>
      <c r="GZ227" s="49"/>
      <c r="HA227" s="49"/>
      <c r="HB227" s="49"/>
      <c r="HC227" s="49"/>
      <c r="HD227" s="49"/>
      <c r="HE227" s="49"/>
      <c r="HF227" s="49"/>
      <c r="HG227" s="49"/>
      <c r="HH227" s="49"/>
      <c r="HI227" s="49"/>
      <c r="HJ227" s="49"/>
      <c r="HK227" s="49"/>
      <c r="HL227" s="49"/>
      <c r="HM227" s="49"/>
      <c r="HN227" s="49"/>
      <c r="HO227" s="49"/>
      <c r="HP227" s="49"/>
      <c r="HQ227" s="49"/>
      <c r="HR227" s="49"/>
      <c r="HS227" s="49"/>
      <c r="HT227" s="49"/>
      <c r="HU227" s="49"/>
      <c r="HV227" s="49"/>
      <c r="HW227" s="49"/>
      <c r="HX227" s="49"/>
      <c r="HY227" s="49"/>
      <c r="HZ227" s="49"/>
      <c r="IA227" s="49"/>
      <c r="IB227" s="49"/>
      <c r="IC227" s="49"/>
      <c r="ID227" s="49"/>
      <c r="IE227" s="49"/>
      <c r="IF227" s="49"/>
      <c r="IG227" s="49"/>
      <c r="IH227" s="49"/>
      <c r="II227" s="49"/>
      <c r="IJ227" s="49"/>
      <c r="IK227" s="49"/>
      <c r="IL227" s="49"/>
      <c r="IM227" s="49"/>
      <c r="IN227" s="49"/>
    </row>
    <row r="228" spans="1:248" s="8" customFormat="1" ht="18" customHeight="1">
      <c r="A228" s="42">
        <v>227</v>
      </c>
      <c r="B228" s="183" t="s">
        <v>1673</v>
      </c>
      <c r="C228" s="180" t="s">
        <v>1674</v>
      </c>
      <c r="D228" s="43" t="str">
        <f t="shared" si="25"/>
        <v>专线网关服务器-FitServer R2200 V5</v>
      </c>
      <c r="E228" s="43" t="s">
        <v>128</v>
      </c>
      <c r="F228" s="45" t="s">
        <v>1675</v>
      </c>
      <c r="G228" s="191" t="s">
        <v>1583</v>
      </c>
      <c r="H228" s="191" t="s">
        <v>1676</v>
      </c>
      <c r="I228" s="191" t="s">
        <v>529</v>
      </c>
      <c r="J228" s="191" t="s">
        <v>1585</v>
      </c>
      <c r="K228" s="191">
        <v>2162</v>
      </c>
      <c r="L228" s="191" t="s">
        <v>1677</v>
      </c>
      <c r="M228" s="191" t="s">
        <v>322</v>
      </c>
      <c r="N228" s="191" t="s">
        <v>1587</v>
      </c>
      <c r="O228" s="42"/>
      <c r="P228" s="42"/>
      <c r="Q228" s="42" t="s">
        <v>531</v>
      </c>
      <c r="R228" s="42" t="s">
        <v>532</v>
      </c>
      <c r="S228" s="114" t="str">
        <f t="shared" si="23"/>
        <v>27</v>
      </c>
      <c r="T228" s="114" t="str">
        <f t="shared" si="21"/>
        <v>HH列07</v>
      </c>
      <c r="U228" s="114" t="str">
        <f t="shared" si="24"/>
        <v>02</v>
      </c>
      <c r="V228" s="114" t="str">
        <f t="shared" si="22"/>
        <v>101</v>
      </c>
      <c r="W228" s="47"/>
      <c r="X228" s="114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49"/>
      <c r="BV228" s="49"/>
      <c r="BW228" s="49"/>
      <c r="BX228" s="49"/>
      <c r="BY228" s="49"/>
      <c r="BZ228" s="49"/>
      <c r="CA228" s="49"/>
      <c r="CB228" s="49"/>
      <c r="CC228" s="49"/>
      <c r="CD228" s="49"/>
      <c r="CE228" s="49"/>
      <c r="CF228" s="49"/>
      <c r="CG228" s="49"/>
      <c r="CH228" s="49"/>
      <c r="CI228" s="49"/>
      <c r="CJ228" s="49"/>
      <c r="CK228" s="49"/>
      <c r="CL228" s="49"/>
      <c r="CM228" s="49"/>
      <c r="CN228" s="49"/>
      <c r="CO228" s="49"/>
      <c r="CP228" s="49"/>
      <c r="CQ228" s="49"/>
      <c r="CR228" s="49"/>
      <c r="CS228" s="49"/>
      <c r="CT228" s="49"/>
      <c r="CU228" s="49"/>
      <c r="CV228" s="49"/>
      <c r="CW228" s="49"/>
      <c r="CX228" s="49"/>
      <c r="CY228" s="49"/>
      <c r="CZ228" s="49"/>
      <c r="DA228" s="49"/>
      <c r="DB228" s="49"/>
      <c r="DC228" s="49"/>
      <c r="DD228" s="49"/>
      <c r="DE228" s="49"/>
      <c r="DF228" s="49"/>
      <c r="DG228" s="49"/>
      <c r="DH228" s="49"/>
      <c r="DI228" s="49"/>
      <c r="DJ228" s="49"/>
      <c r="DK228" s="49"/>
      <c r="DL228" s="49"/>
      <c r="DM228" s="49"/>
      <c r="DN228" s="49"/>
      <c r="DO228" s="49"/>
      <c r="DP228" s="49"/>
      <c r="DQ228" s="49"/>
      <c r="DR228" s="49"/>
      <c r="DS228" s="49"/>
      <c r="DT228" s="49"/>
      <c r="DU228" s="49"/>
      <c r="DV228" s="49"/>
      <c r="DW228" s="49"/>
      <c r="DX228" s="49"/>
      <c r="DY228" s="49"/>
      <c r="DZ228" s="49"/>
      <c r="EA228" s="49"/>
      <c r="EB228" s="49"/>
      <c r="EC228" s="49"/>
      <c r="ED228" s="49"/>
      <c r="EE228" s="49"/>
      <c r="EF228" s="49"/>
      <c r="EG228" s="49"/>
      <c r="EH228" s="49"/>
      <c r="EI228" s="49"/>
      <c r="EJ228" s="49"/>
      <c r="EK228" s="49"/>
      <c r="EL228" s="49"/>
      <c r="EM228" s="49"/>
      <c r="EN228" s="49"/>
      <c r="EO228" s="49"/>
      <c r="EP228" s="49"/>
      <c r="EQ228" s="49"/>
      <c r="ER228" s="49"/>
      <c r="ES228" s="49"/>
      <c r="ET228" s="49"/>
      <c r="EU228" s="49"/>
      <c r="EV228" s="49"/>
      <c r="EW228" s="49"/>
      <c r="EX228" s="49"/>
      <c r="EY228" s="49"/>
      <c r="EZ228" s="49"/>
      <c r="FA228" s="49"/>
      <c r="FB228" s="49"/>
      <c r="FC228" s="49"/>
      <c r="FD228" s="49"/>
      <c r="FE228" s="49"/>
      <c r="FF228" s="49"/>
      <c r="FG228" s="49"/>
      <c r="FH228" s="49"/>
      <c r="FI228" s="49"/>
      <c r="FJ228" s="49"/>
      <c r="FK228" s="49"/>
      <c r="FL228" s="49"/>
      <c r="FM228" s="49"/>
      <c r="FN228" s="49"/>
      <c r="FO228" s="49"/>
      <c r="FP228" s="49"/>
      <c r="FQ228" s="49"/>
      <c r="FR228" s="49"/>
      <c r="FS228" s="49"/>
      <c r="FT228" s="49"/>
      <c r="FU228" s="49"/>
      <c r="FV228" s="49"/>
      <c r="FW228" s="49"/>
      <c r="FX228" s="49"/>
      <c r="FY228" s="49"/>
      <c r="FZ228" s="49"/>
      <c r="GA228" s="49"/>
      <c r="GB228" s="49"/>
      <c r="GC228" s="49"/>
      <c r="GD228" s="49"/>
      <c r="GE228" s="49"/>
      <c r="GF228" s="49"/>
      <c r="GG228" s="49"/>
      <c r="GH228" s="49"/>
      <c r="GI228" s="49"/>
      <c r="GJ228" s="49"/>
      <c r="GK228" s="49"/>
      <c r="GL228" s="49"/>
      <c r="GM228" s="49"/>
      <c r="GN228" s="49"/>
      <c r="GO228" s="49"/>
      <c r="GP228" s="49"/>
      <c r="GQ228" s="49"/>
      <c r="GR228" s="49"/>
      <c r="GS228" s="49"/>
      <c r="GT228" s="49"/>
      <c r="GU228" s="49"/>
      <c r="GV228" s="49"/>
      <c r="GW228" s="49"/>
      <c r="GX228" s="49"/>
      <c r="GY228" s="49"/>
      <c r="GZ228" s="49"/>
      <c r="HA228" s="49"/>
      <c r="HB228" s="49"/>
      <c r="HC228" s="49"/>
      <c r="HD228" s="49"/>
      <c r="HE228" s="49"/>
      <c r="HF228" s="49"/>
      <c r="HG228" s="49"/>
      <c r="HH228" s="49"/>
      <c r="HI228" s="49"/>
      <c r="HJ228" s="49"/>
      <c r="HK228" s="49"/>
      <c r="HL228" s="49"/>
      <c r="HM228" s="49"/>
      <c r="HN228" s="49"/>
      <c r="HO228" s="49"/>
      <c r="HP228" s="49"/>
      <c r="HQ228" s="49"/>
      <c r="HR228" s="49"/>
      <c r="HS228" s="49"/>
      <c r="HT228" s="49"/>
      <c r="HU228" s="49"/>
      <c r="HV228" s="49"/>
      <c r="HW228" s="49"/>
      <c r="HX228" s="49"/>
      <c r="HY228" s="49"/>
      <c r="HZ228" s="49"/>
      <c r="IA228" s="49"/>
      <c r="IB228" s="49"/>
      <c r="IC228" s="49"/>
      <c r="ID228" s="49"/>
      <c r="IE228" s="49"/>
      <c r="IF228" s="49"/>
      <c r="IG228" s="49"/>
      <c r="IH228" s="49"/>
      <c r="II228" s="49"/>
      <c r="IJ228" s="49"/>
      <c r="IK228" s="49"/>
      <c r="IL228" s="49"/>
      <c r="IM228" s="49"/>
      <c r="IN228" s="49"/>
    </row>
    <row r="229" spans="1:248" s="8" customFormat="1" ht="18" customHeight="1">
      <c r="A229" s="42">
        <v>228</v>
      </c>
      <c r="B229" s="183" t="s">
        <v>1678</v>
      </c>
      <c r="C229" s="180" t="s">
        <v>1679</v>
      </c>
      <c r="D229" s="43" t="str">
        <f t="shared" si="25"/>
        <v>专线网关服务器-FitServer R2200 V5</v>
      </c>
      <c r="E229" s="43" t="s">
        <v>128</v>
      </c>
      <c r="F229" s="45" t="s">
        <v>1680</v>
      </c>
      <c r="G229" s="191" t="s">
        <v>1583</v>
      </c>
      <c r="H229" s="191" t="s">
        <v>1681</v>
      </c>
      <c r="I229" s="191" t="s">
        <v>529</v>
      </c>
      <c r="J229" s="191" t="s">
        <v>1585</v>
      </c>
      <c r="K229" s="191">
        <v>2162</v>
      </c>
      <c r="L229" s="191" t="s">
        <v>1682</v>
      </c>
      <c r="M229" s="191" t="s">
        <v>322</v>
      </c>
      <c r="N229" s="191" t="s">
        <v>1587</v>
      </c>
      <c r="O229" s="42"/>
      <c r="P229" s="42"/>
      <c r="Q229" s="42" t="s">
        <v>531</v>
      </c>
      <c r="R229" s="42" t="s">
        <v>532</v>
      </c>
      <c r="S229" s="114" t="str">
        <f t="shared" si="23"/>
        <v>21</v>
      </c>
      <c r="T229" s="114" t="str">
        <f t="shared" si="21"/>
        <v>HH列08</v>
      </c>
      <c r="U229" s="114" t="str">
        <f t="shared" si="24"/>
        <v>02</v>
      </c>
      <c r="V229" s="114" t="str">
        <f t="shared" si="22"/>
        <v>101</v>
      </c>
      <c r="W229" s="47"/>
      <c r="X229" s="114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B229" s="49"/>
      <c r="CC229" s="49"/>
      <c r="CD229" s="49"/>
      <c r="CE229" s="49"/>
      <c r="CF229" s="49"/>
      <c r="CG229" s="49"/>
      <c r="CH229" s="49"/>
      <c r="CI229" s="49"/>
      <c r="CJ229" s="49"/>
      <c r="CK229" s="49"/>
      <c r="CL229" s="49"/>
      <c r="CM229" s="49"/>
      <c r="CN229" s="49"/>
      <c r="CO229" s="49"/>
      <c r="CP229" s="49"/>
      <c r="CQ229" s="49"/>
      <c r="CR229" s="49"/>
      <c r="CS229" s="49"/>
      <c r="CT229" s="49"/>
      <c r="CU229" s="49"/>
      <c r="CV229" s="49"/>
      <c r="CW229" s="49"/>
      <c r="CX229" s="49"/>
      <c r="CY229" s="49"/>
      <c r="CZ229" s="49"/>
      <c r="DA229" s="49"/>
      <c r="DB229" s="49"/>
      <c r="DC229" s="49"/>
      <c r="DD229" s="49"/>
      <c r="DE229" s="49"/>
      <c r="DF229" s="49"/>
      <c r="DG229" s="49"/>
      <c r="DH229" s="49"/>
      <c r="DI229" s="49"/>
      <c r="DJ229" s="49"/>
      <c r="DK229" s="49"/>
      <c r="DL229" s="49"/>
      <c r="DM229" s="49"/>
      <c r="DN229" s="49"/>
      <c r="DO229" s="49"/>
      <c r="DP229" s="49"/>
      <c r="DQ229" s="49"/>
      <c r="DR229" s="49"/>
      <c r="DS229" s="49"/>
      <c r="DT229" s="49"/>
      <c r="DU229" s="49"/>
      <c r="DV229" s="49"/>
      <c r="DW229" s="49"/>
      <c r="DX229" s="49"/>
      <c r="DY229" s="49"/>
      <c r="DZ229" s="49"/>
      <c r="EA229" s="49"/>
      <c r="EB229" s="49"/>
      <c r="EC229" s="49"/>
      <c r="ED229" s="49"/>
      <c r="EE229" s="49"/>
      <c r="EF229" s="49"/>
      <c r="EG229" s="49"/>
      <c r="EH229" s="49"/>
      <c r="EI229" s="49"/>
      <c r="EJ229" s="49"/>
      <c r="EK229" s="49"/>
      <c r="EL229" s="49"/>
      <c r="EM229" s="49"/>
      <c r="EN229" s="49"/>
      <c r="EO229" s="49"/>
      <c r="EP229" s="49"/>
      <c r="EQ229" s="49"/>
      <c r="ER229" s="49"/>
      <c r="ES229" s="49"/>
      <c r="ET229" s="49"/>
      <c r="EU229" s="49"/>
      <c r="EV229" s="49"/>
      <c r="EW229" s="49"/>
      <c r="EX229" s="49"/>
      <c r="EY229" s="49"/>
      <c r="EZ229" s="49"/>
      <c r="FA229" s="49"/>
      <c r="FB229" s="49"/>
      <c r="FC229" s="49"/>
      <c r="FD229" s="49"/>
      <c r="FE229" s="49"/>
      <c r="FF229" s="49"/>
      <c r="FG229" s="49"/>
      <c r="FH229" s="49"/>
      <c r="FI229" s="49"/>
      <c r="FJ229" s="49"/>
      <c r="FK229" s="49"/>
      <c r="FL229" s="49"/>
      <c r="FM229" s="49"/>
      <c r="FN229" s="49"/>
      <c r="FO229" s="49"/>
      <c r="FP229" s="49"/>
      <c r="FQ229" s="49"/>
      <c r="FR229" s="49"/>
      <c r="FS229" s="49"/>
      <c r="FT229" s="49"/>
      <c r="FU229" s="49"/>
      <c r="FV229" s="49"/>
      <c r="FW229" s="49"/>
      <c r="FX229" s="49"/>
      <c r="FY229" s="49"/>
      <c r="FZ229" s="49"/>
      <c r="GA229" s="49"/>
      <c r="GB229" s="49"/>
      <c r="GC229" s="49"/>
      <c r="GD229" s="49"/>
      <c r="GE229" s="49"/>
      <c r="GF229" s="49"/>
      <c r="GG229" s="49"/>
      <c r="GH229" s="49"/>
      <c r="GI229" s="49"/>
      <c r="GJ229" s="49"/>
      <c r="GK229" s="49"/>
      <c r="GL229" s="49"/>
      <c r="GM229" s="49"/>
      <c r="GN229" s="49"/>
      <c r="GO229" s="49"/>
      <c r="GP229" s="49"/>
      <c r="GQ229" s="49"/>
      <c r="GR229" s="49"/>
      <c r="GS229" s="49"/>
      <c r="GT229" s="49"/>
      <c r="GU229" s="49"/>
      <c r="GV229" s="49"/>
      <c r="GW229" s="49"/>
      <c r="GX229" s="49"/>
      <c r="GY229" s="49"/>
      <c r="GZ229" s="49"/>
      <c r="HA229" s="49"/>
      <c r="HB229" s="49"/>
      <c r="HC229" s="49"/>
      <c r="HD229" s="49"/>
      <c r="HE229" s="49"/>
      <c r="HF229" s="49"/>
      <c r="HG229" s="49"/>
      <c r="HH229" s="49"/>
      <c r="HI229" s="49"/>
      <c r="HJ229" s="49"/>
      <c r="HK229" s="49"/>
      <c r="HL229" s="49"/>
      <c r="HM229" s="49"/>
      <c r="HN229" s="49"/>
      <c r="HO229" s="49"/>
      <c r="HP229" s="49"/>
      <c r="HQ229" s="49"/>
      <c r="HR229" s="49"/>
      <c r="HS229" s="49"/>
      <c r="HT229" s="49"/>
      <c r="HU229" s="49"/>
      <c r="HV229" s="49"/>
      <c r="HW229" s="49"/>
      <c r="HX229" s="49"/>
      <c r="HY229" s="49"/>
      <c r="HZ229" s="49"/>
      <c r="IA229" s="49"/>
      <c r="IB229" s="49"/>
      <c r="IC229" s="49"/>
      <c r="ID229" s="49"/>
      <c r="IE229" s="49"/>
      <c r="IF229" s="49"/>
      <c r="IG229" s="49"/>
      <c r="IH229" s="49"/>
      <c r="II229" s="49"/>
      <c r="IJ229" s="49"/>
      <c r="IK229" s="49"/>
      <c r="IL229" s="49"/>
      <c r="IM229" s="49"/>
      <c r="IN229" s="49"/>
    </row>
    <row r="230" spans="1:248" s="8" customFormat="1" ht="18" customHeight="1">
      <c r="A230" s="42">
        <v>229</v>
      </c>
      <c r="B230" s="183" t="s">
        <v>45</v>
      </c>
      <c r="C230" s="180" t="s">
        <v>1683</v>
      </c>
      <c r="D230" s="43" t="str">
        <f t="shared" si="25"/>
        <v>云调采集机-FitServer R2200 V5</v>
      </c>
      <c r="E230" s="43" t="s">
        <v>128</v>
      </c>
      <c r="F230" s="45" t="s">
        <v>1684</v>
      </c>
      <c r="G230" s="191">
        <v>2198</v>
      </c>
      <c r="H230" s="191" t="s">
        <v>1685</v>
      </c>
      <c r="I230" s="191" t="s">
        <v>322</v>
      </c>
      <c r="J230" s="191" t="s">
        <v>1686</v>
      </c>
      <c r="K230" s="191">
        <v>2162</v>
      </c>
      <c r="L230" s="191" t="s">
        <v>1687</v>
      </c>
      <c r="M230" s="191" t="s">
        <v>322</v>
      </c>
      <c r="N230" s="191" t="s">
        <v>1587</v>
      </c>
      <c r="O230" s="42"/>
      <c r="P230" s="42"/>
      <c r="Q230" s="42" t="s">
        <v>531</v>
      </c>
      <c r="R230" s="42" t="s">
        <v>532</v>
      </c>
      <c r="S230" s="114" t="str">
        <f t="shared" si="23"/>
        <v>21</v>
      </c>
      <c r="T230" s="114" t="str">
        <f t="shared" si="21"/>
        <v>HH列10</v>
      </c>
      <c r="U230" s="114" t="str">
        <f t="shared" si="24"/>
        <v>02</v>
      </c>
      <c r="V230" s="114" t="str">
        <f t="shared" si="22"/>
        <v>101</v>
      </c>
      <c r="W230" s="47"/>
      <c r="X230" s="114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  <c r="BY230" s="49"/>
      <c r="BZ230" s="49"/>
      <c r="CA230" s="49"/>
      <c r="CB230" s="49"/>
      <c r="CC230" s="49"/>
      <c r="CD230" s="49"/>
      <c r="CE230" s="49"/>
      <c r="CF230" s="49"/>
      <c r="CG230" s="49"/>
      <c r="CH230" s="49"/>
      <c r="CI230" s="49"/>
      <c r="CJ230" s="49"/>
      <c r="CK230" s="49"/>
      <c r="CL230" s="49"/>
      <c r="CM230" s="49"/>
      <c r="CN230" s="49"/>
      <c r="CO230" s="49"/>
      <c r="CP230" s="49"/>
      <c r="CQ230" s="49"/>
      <c r="CR230" s="49"/>
      <c r="CS230" s="49"/>
      <c r="CT230" s="49"/>
      <c r="CU230" s="49"/>
      <c r="CV230" s="49"/>
      <c r="CW230" s="49"/>
      <c r="CX230" s="49"/>
      <c r="CY230" s="49"/>
      <c r="CZ230" s="49"/>
      <c r="DA230" s="49"/>
      <c r="DB230" s="49"/>
      <c r="DC230" s="49"/>
      <c r="DD230" s="49"/>
      <c r="DE230" s="49"/>
      <c r="DF230" s="49"/>
      <c r="DG230" s="49"/>
      <c r="DH230" s="49"/>
      <c r="DI230" s="49"/>
      <c r="DJ230" s="49"/>
      <c r="DK230" s="49"/>
      <c r="DL230" s="49"/>
      <c r="DM230" s="49"/>
      <c r="DN230" s="49"/>
      <c r="DO230" s="49"/>
      <c r="DP230" s="49"/>
      <c r="DQ230" s="49"/>
      <c r="DR230" s="49"/>
      <c r="DS230" s="49"/>
      <c r="DT230" s="49"/>
      <c r="DU230" s="49"/>
      <c r="DV230" s="49"/>
      <c r="DW230" s="49"/>
      <c r="DX230" s="49"/>
      <c r="DY230" s="49"/>
      <c r="DZ230" s="49"/>
      <c r="EA230" s="49"/>
      <c r="EB230" s="49"/>
      <c r="EC230" s="49"/>
      <c r="ED230" s="49"/>
      <c r="EE230" s="49"/>
      <c r="EF230" s="49"/>
      <c r="EG230" s="49"/>
      <c r="EH230" s="49"/>
      <c r="EI230" s="49"/>
      <c r="EJ230" s="49"/>
      <c r="EK230" s="49"/>
      <c r="EL230" s="49"/>
      <c r="EM230" s="49"/>
      <c r="EN230" s="49"/>
      <c r="EO230" s="49"/>
      <c r="EP230" s="49"/>
      <c r="EQ230" s="49"/>
      <c r="ER230" s="49"/>
      <c r="ES230" s="49"/>
      <c r="ET230" s="49"/>
      <c r="EU230" s="49"/>
      <c r="EV230" s="49"/>
      <c r="EW230" s="49"/>
      <c r="EX230" s="49"/>
      <c r="EY230" s="49"/>
      <c r="EZ230" s="49"/>
      <c r="FA230" s="49"/>
      <c r="FB230" s="49"/>
      <c r="FC230" s="49"/>
      <c r="FD230" s="49"/>
      <c r="FE230" s="49"/>
      <c r="FF230" s="49"/>
      <c r="FG230" s="49"/>
      <c r="FH230" s="49"/>
      <c r="FI230" s="49"/>
      <c r="FJ230" s="49"/>
      <c r="FK230" s="49"/>
      <c r="FL230" s="49"/>
      <c r="FM230" s="49"/>
      <c r="FN230" s="49"/>
      <c r="FO230" s="49"/>
      <c r="FP230" s="49"/>
      <c r="FQ230" s="49"/>
      <c r="FR230" s="49"/>
      <c r="FS230" s="49"/>
      <c r="FT230" s="49"/>
      <c r="FU230" s="49"/>
      <c r="FV230" s="49"/>
      <c r="FW230" s="49"/>
      <c r="FX230" s="49"/>
      <c r="FY230" s="49"/>
      <c r="FZ230" s="49"/>
      <c r="GA230" s="49"/>
      <c r="GB230" s="49"/>
      <c r="GC230" s="49"/>
      <c r="GD230" s="49"/>
      <c r="GE230" s="49"/>
      <c r="GF230" s="49"/>
      <c r="GG230" s="49"/>
      <c r="GH230" s="49"/>
      <c r="GI230" s="49"/>
      <c r="GJ230" s="49"/>
      <c r="GK230" s="49"/>
      <c r="GL230" s="49"/>
      <c r="GM230" s="49"/>
      <c r="GN230" s="49"/>
      <c r="GO230" s="49"/>
      <c r="GP230" s="49"/>
      <c r="GQ230" s="49"/>
      <c r="GR230" s="49"/>
      <c r="GS230" s="49"/>
      <c r="GT230" s="49"/>
      <c r="GU230" s="49"/>
      <c r="GV230" s="49"/>
      <c r="GW230" s="49"/>
      <c r="GX230" s="49"/>
      <c r="GY230" s="49"/>
      <c r="GZ230" s="49"/>
      <c r="HA230" s="49"/>
      <c r="HB230" s="49"/>
      <c r="HC230" s="49"/>
      <c r="HD230" s="49"/>
      <c r="HE230" s="49"/>
      <c r="HF230" s="49"/>
      <c r="HG230" s="49"/>
      <c r="HH230" s="49"/>
      <c r="HI230" s="49"/>
      <c r="HJ230" s="49"/>
      <c r="HK230" s="49"/>
      <c r="HL230" s="49"/>
      <c r="HM230" s="49"/>
      <c r="HN230" s="49"/>
      <c r="HO230" s="49"/>
      <c r="HP230" s="49"/>
      <c r="HQ230" s="49"/>
      <c r="HR230" s="49"/>
      <c r="HS230" s="49"/>
      <c r="HT230" s="49"/>
      <c r="HU230" s="49"/>
      <c r="HV230" s="49"/>
      <c r="HW230" s="49"/>
      <c r="HX230" s="49"/>
      <c r="HY230" s="49"/>
      <c r="HZ230" s="49"/>
      <c r="IA230" s="49"/>
      <c r="IB230" s="49"/>
      <c r="IC230" s="49"/>
      <c r="ID230" s="49"/>
      <c r="IE230" s="49"/>
      <c r="IF230" s="49"/>
      <c r="IG230" s="49"/>
      <c r="IH230" s="49"/>
      <c r="II230" s="49"/>
      <c r="IJ230" s="49"/>
      <c r="IK230" s="49"/>
      <c r="IL230" s="49"/>
      <c r="IM230" s="49"/>
      <c r="IN230" s="49"/>
    </row>
    <row r="231" spans="1:248" s="8" customFormat="1" ht="18" customHeight="1">
      <c r="A231" s="42">
        <v>230</v>
      </c>
      <c r="B231" s="183" t="s">
        <v>48</v>
      </c>
      <c r="C231" s="180" t="s">
        <v>1688</v>
      </c>
      <c r="D231" s="43" t="str">
        <f t="shared" si="25"/>
        <v>云调采集机-FitServer R2200 V5</v>
      </c>
      <c r="E231" s="43" t="s">
        <v>128</v>
      </c>
      <c r="F231" s="45" t="s">
        <v>1689</v>
      </c>
      <c r="G231" s="191">
        <v>2198</v>
      </c>
      <c r="H231" s="191" t="s">
        <v>1690</v>
      </c>
      <c r="I231" s="191" t="s">
        <v>322</v>
      </c>
      <c r="J231" s="191" t="s">
        <v>1686</v>
      </c>
      <c r="K231" s="191">
        <v>2162</v>
      </c>
      <c r="L231" s="191" t="s">
        <v>1691</v>
      </c>
      <c r="M231" s="191" t="s">
        <v>322</v>
      </c>
      <c r="N231" s="191" t="s">
        <v>1587</v>
      </c>
      <c r="O231" s="42"/>
      <c r="P231" s="42"/>
      <c r="Q231" s="42" t="s">
        <v>531</v>
      </c>
      <c r="R231" s="42" t="s">
        <v>532</v>
      </c>
      <c r="S231" s="114" t="str">
        <f t="shared" si="23"/>
        <v>15</v>
      </c>
      <c r="T231" s="114" t="str">
        <f t="shared" si="21"/>
        <v>HH列11</v>
      </c>
      <c r="U231" s="114" t="str">
        <f t="shared" si="24"/>
        <v>02</v>
      </c>
      <c r="V231" s="114" t="str">
        <f t="shared" si="22"/>
        <v>101</v>
      </c>
      <c r="W231" s="47"/>
      <c r="X231" s="114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/>
      <c r="CD231" s="49"/>
      <c r="CE231" s="49"/>
      <c r="CF231" s="49"/>
      <c r="CG231" s="49"/>
      <c r="CH231" s="49"/>
      <c r="CI231" s="49"/>
      <c r="CJ231" s="49"/>
      <c r="CK231" s="49"/>
      <c r="CL231" s="49"/>
      <c r="CM231" s="49"/>
      <c r="CN231" s="49"/>
      <c r="CO231" s="49"/>
      <c r="CP231" s="49"/>
      <c r="CQ231" s="49"/>
      <c r="CR231" s="49"/>
      <c r="CS231" s="49"/>
      <c r="CT231" s="49"/>
      <c r="CU231" s="49"/>
      <c r="CV231" s="49"/>
      <c r="CW231" s="49"/>
      <c r="CX231" s="49"/>
      <c r="CY231" s="49"/>
      <c r="CZ231" s="49"/>
      <c r="DA231" s="49"/>
      <c r="DB231" s="49"/>
      <c r="DC231" s="49"/>
      <c r="DD231" s="49"/>
      <c r="DE231" s="49"/>
      <c r="DF231" s="49"/>
      <c r="DG231" s="49"/>
      <c r="DH231" s="49"/>
      <c r="DI231" s="49"/>
      <c r="DJ231" s="49"/>
      <c r="DK231" s="49"/>
      <c r="DL231" s="49"/>
      <c r="DM231" s="49"/>
      <c r="DN231" s="49"/>
      <c r="DO231" s="49"/>
      <c r="DP231" s="49"/>
      <c r="DQ231" s="49"/>
      <c r="DR231" s="49"/>
      <c r="DS231" s="49"/>
      <c r="DT231" s="49"/>
      <c r="DU231" s="49"/>
      <c r="DV231" s="49"/>
      <c r="DW231" s="49"/>
      <c r="DX231" s="49"/>
      <c r="DY231" s="49"/>
      <c r="DZ231" s="49"/>
      <c r="EA231" s="49"/>
      <c r="EB231" s="49"/>
      <c r="EC231" s="49"/>
      <c r="ED231" s="49"/>
      <c r="EE231" s="49"/>
      <c r="EF231" s="49"/>
      <c r="EG231" s="49"/>
      <c r="EH231" s="49"/>
      <c r="EI231" s="49"/>
      <c r="EJ231" s="49"/>
      <c r="EK231" s="49"/>
      <c r="EL231" s="49"/>
      <c r="EM231" s="49"/>
      <c r="EN231" s="49"/>
      <c r="EO231" s="49"/>
      <c r="EP231" s="49"/>
      <c r="EQ231" s="49"/>
      <c r="ER231" s="49"/>
      <c r="ES231" s="49"/>
      <c r="ET231" s="49"/>
      <c r="EU231" s="49"/>
      <c r="EV231" s="49"/>
      <c r="EW231" s="49"/>
      <c r="EX231" s="49"/>
      <c r="EY231" s="49"/>
      <c r="EZ231" s="49"/>
      <c r="FA231" s="49"/>
      <c r="FB231" s="49"/>
      <c r="FC231" s="49"/>
      <c r="FD231" s="49"/>
      <c r="FE231" s="49"/>
      <c r="FF231" s="49"/>
      <c r="FG231" s="49"/>
      <c r="FH231" s="49"/>
      <c r="FI231" s="49"/>
      <c r="FJ231" s="49"/>
      <c r="FK231" s="49"/>
      <c r="FL231" s="49"/>
      <c r="FM231" s="49"/>
      <c r="FN231" s="49"/>
      <c r="FO231" s="49"/>
      <c r="FP231" s="49"/>
      <c r="FQ231" s="49"/>
      <c r="FR231" s="49"/>
      <c r="FS231" s="49"/>
      <c r="FT231" s="49"/>
      <c r="FU231" s="49"/>
      <c r="FV231" s="49"/>
      <c r="FW231" s="49"/>
      <c r="FX231" s="49"/>
      <c r="FY231" s="49"/>
      <c r="FZ231" s="49"/>
      <c r="GA231" s="49"/>
      <c r="GB231" s="49"/>
      <c r="GC231" s="49"/>
      <c r="GD231" s="49"/>
      <c r="GE231" s="49"/>
      <c r="GF231" s="49"/>
      <c r="GG231" s="49"/>
      <c r="GH231" s="49"/>
      <c r="GI231" s="49"/>
      <c r="GJ231" s="49"/>
      <c r="GK231" s="49"/>
      <c r="GL231" s="49"/>
      <c r="GM231" s="49"/>
      <c r="GN231" s="49"/>
      <c r="GO231" s="49"/>
      <c r="GP231" s="49"/>
      <c r="GQ231" s="49"/>
      <c r="GR231" s="49"/>
      <c r="GS231" s="49"/>
      <c r="GT231" s="49"/>
      <c r="GU231" s="49"/>
      <c r="GV231" s="49"/>
      <c r="GW231" s="49"/>
      <c r="GX231" s="49"/>
      <c r="GY231" s="49"/>
      <c r="GZ231" s="49"/>
      <c r="HA231" s="49"/>
      <c r="HB231" s="49"/>
      <c r="HC231" s="49"/>
      <c r="HD231" s="49"/>
      <c r="HE231" s="49"/>
      <c r="HF231" s="49"/>
      <c r="HG231" s="49"/>
      <c r="HH231" s="49"/>
      <c r="HI231" s="49"/>
      <c r="HJ231" s="49"/>
      <c r="HK231" s="49"/>
      <c r="HL231" s="49"/>
      <c r="HM231" s="49"/>
      <c r="HN231" s="49"/>
      <c r="HO231" s="49"/>
      <c r="HP231" s="49"/>
      <c r="HQ231" s="49"/>
      <c r="HR231" s="49"/>
      <c r="HS231" s="49"/>
      <c r="HT231" s="49"/>
      <c r="HU231" s="49"/>
      <c r="HV231" s="49"/>
      <c r="HW231" s="49"/>
      <c r="HX231" s="49"/>
      <c r="HY231" s="49"/>
      <c r="HZ231" s="49"/>
      <c r="IA231" s="49"/>
      <c r="IB231" s="49"/>
      <c r="IC231" s="49"/>
      <c r="ID231" s="49"/>
      <c r="IE231" s="49"/>
      <c r="IF231" s="49"/>
      <c r="IG231" s="49"/>
      <c r="IH231" s="49"/>
      <c r="II231" s="49"/>
      <c r="IJ231" s="49"/>
      <c r="IK231" s="49"/>
      <c r="IL231" s="49"/>
      <c r="IM231" s="49"/>
      <c r="IN231" s="49"/>
    </row>
  </sheetData>
  <phoneticPr fontId="45" type="noConversion"/>
  <conditionalFormatting sqref="F91">
    <cfRule type="duplicateValues" dxfId="1" priority="1"/>
    <cfRule type="duplicateValues" dxfId="0" priority="2"/>
  </conditionalFormatting>
  <hyperlinks>
    <hyperlink ref="R2" r:id="rId1" xr:uid="{F5157F2C-0474-4EA3-B224-E3C11607130D}"/>
    <hyperlink ref="R3:R231" r:id="rId2" display="root/ctyun@123" xr:uid="{9DB59B34-C04A-41D0-8D48-C954FBAE705E}"/>
  </hyperlinks>
  <pageMargins left="0.69930555555555596" right="0.69930555555555596" top="0.75" bottom="0.75" header="0.3" footer="0.3"/>
  <pageSetup paperSize="9" orientation="portrait" horizontalDpi="1200" verticalDpi="1200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9"/>
  <sheetViews>
    <sheetView zoomScale="115" zoomScaleNormal="115" workbookViewId="0">
      <selection activeCell="C25" sqref="C25"/>
    </sheetView>
  </sheetViews>
  <sheetFormatPr defaultColWidth="44.4140625" defaultRowHeight="14"/>
  <cols>
    <col min="1" max="1" width="7.25" style="76" customWidth="1"/>
    <col min="2" max="2" width="32.1640625" style="214" customWidth="1"/>
    <col min="3" max="3" width="29.83203125" style="76" customWidth="1"/>
    <col min="4" max="4" width="32.75" style="76" customWidth="1"/>
    <col min="5" max="5" width="34.1640625" style="215" customWidth="1"/>
    <col min="6" max="6" width="9.75" style="215" customWidth="1"/>
    <col min="7" max="7" width="10.75" style="215" customWidth="1"/>
    <col min="8" max="8" width="8.25" style="76" customWidth="1"/>
    <col min="9" max="9" width="6.83203125" style="76" customWidth="1"/>
    <col min="10" max="10" width="22.1640625" style="76" customWidth="1"/>
    <col min="11" max="16384" width="44.4140625" style="76"/>
  </cols>
  <sheetData>
    <row r="1" spans="1:10" ht="28">
      <c r="A1" s="192" t="s">
        <v>65</v>
      </c>
      <c r="B1" s="193" t="s">
        <v>1692</v>
      </c>
      <c r="C1" s="193" t="s">
        <v>1693</v>
      </c>
      <c r="D1" s="193" t="s">
        <v>1694</v>
      </c>
      <c r="E1" s="193" t="s">
        <v>1695</v>
      </c>
      <c r="F1" s="193" t="s">
        <v>1696</v>
      </c>
      <c r="G1" s="193" t="s">
        <v>1697</v>
      </c>
      <c r="H1" s="193" t="s">
        <v>1698</v>
      </c>
      <c r="I1" s="193" t="s">
        <v>1699</v>
      </c>
      <c r="J1" s="193" t="s">
        <v>1700</v>
      </c>
    </row>
    <row r="2" spans="1:10">
      <c r="A2" s="194">
        <v>1</v>
      </c>
      <c r="B2" s="195" t="s">
        <v>1701</v>
      </c>
      <c r="C2" s="196"/>
      <c r="D2" s="196"/>
      <c r="E2" s="196"/>
      <c r="F2" s="197" t="s">
        <v>1702</v>
      </c>
      <c r="G2" s="197" t="s">
        <v>1702</v>
      </c>
      <c r="H2" s="197" t="s">
        <v>1702</v>
      </c>
      <c r="I2" s="197" t="s">
        <v>1702</v>
      </c>
      <c r="J2" s="198" t="s">
        <v>1703</v>
      </c>
    </row>
    <row r="3" spans="1:10">
      <c r="A3" s="194">
        <v>2</v>
      </c>
      <c r="B3" s="195" t="s">
        <v>1704</v>
      </c>
      <c r="C3" s="196"/>
      <c r="D3" s="196"/>
      <c r="E3" s="196"/>
      <c r="F3" s="197" t="s">
        <v>1702</v>
      </c>
      <c r="G3" s="197" t="s">
        <v>1702</v>
      </c>
      <c r="H3" s="197" t="s">
        <v>1702</v>
      </c>
      <c r="I3" s="197" t="s">
        <v>1702</v>
      </c>
      <c r="J3" s="198" t="s">
        <v>1703</v>
      </c>
    </row>
    <row r="4" spans="1:10">
      <c r="A4" s="194">
        <v>3</v>
      </c>
      <c r="B4" s="195" t="s">
        <v>1705</v>
      </c>
      <c r="C4" s="196"/>
      <c r="D4" s="196"/>
      <c r="E4" s="196"/>
      <c r="F4" s="197" t="s">
        <v>1702</v>
      </c>
      <c r="G4" s="197" t="s">
        <v>1702</v>
      </c>
      <c r="H4" s="197" t="s">
        <v>1702</v>
      </c>
      <c r="I4" s="197" t="s">
        <v>1702</v>
      </c>
      <c r="J4" s="198" t="s">
        <v>1703</v>
      </c>
    </row>
    <row r="5" spans="1:10">
      <c r="A5" s="194">
        <v>4</v>
      </c>
      <c r="B5" s="195" t="s">
        <v>1706</v>
      </c>
      <c r="C5" s="196"/>
      <c r="D5" s="196"/>
      <c r="E5" s="196"/>
      <c r="F5" s="197" t="s">
        <v>1702</v>
      </c>
      <c r="G5" s="197" t="s">
        <v>1702</v>
      </c>
      <c r="H5" s="197" t="s">
        <v>1702</v>
      </c>
      <c r="I5" s="197" t="s">
        <v>1702</v>
      </c>
      <c r="J5" s="198" t="s">
        <v>1703</v>
      </c>
    </row>
    <row r="6" spans="1:10">
      <c r="A6" s="194">
        <v>5</v>
      </c>
      <c r="B6" s="195" t="s">
        <v>1707</v>
      </c>
      <c r="C6" s="196"/>
      <c r="D6" s="196"/>
      <c r="E6" s="196"/>
      <c r="F6" s="197"/>
      <c r="G6" s="197"/>
      <c r="H6" s="197"/>
      <c r="I6" s="197"/>
      <c r="J6" s="198" t="s">
        <v>1703</v>
      </c>
    </row>
    <row r="7" spans="1:10">
      <c r="A7" s="194">
        <v>6</v>
      </c>
      <c r="B7" s="195" t="s">
        <v>1708</v>
      </c>
      <c r="C7" s="196"/>
      <c r="D7" s="196"/>
      <c r="E7" s="196"/>
      <c r="F7" s="197" t="s">
        <v>1702</v>
      </c>
      <c r="G7" s="197" t="s">
        <v>1702</v>
      </c>
      <c r="H7" s="197" t="s">
        <v>1702</v>
      </c>
      <c r="I7" s="197" t="s">
        <v>1702</v>
      </c>
      <c r="J7" s="198" t="s">
        <v>1703</v>
      </c>
    </row>
    <row r="8" spans="1:10">
      <c r="A8" s="194">
        <v>7</v>
      </c>
      <c r="B8" s="195" t="s">
        <v>1709</v>
      </c>
      <c r="C8" s="196"/>
      <c r="D8" s="196"/>
      <c r="E8" s="196"/>
      <c r="F8" s="197" t="s">
        <v>1702</v>
      </c>
      <c r="G8" s="197" t="s">
        <v>1702</v>
      </c>
      <c r="H8" s="197" t="s">
        <v>1702</v>
      </c>
      <c r="I8" s="197" t="s">
        <v>1702</v>
      </c>
      <c r="J8" s="198" t="s">
        <v>1703</v>
      </c>
    </row>
    <row r="9" spans="1:10">
      <c r="A9" s="194">
        <v>8</v>
      </c>
      <c r="B9" s="195" t="s">
        <v>1710</v>
      </c>
      <c r="C9" s="196"/>
      <c r="D9" s="196"/>
      <c r="E9" s="196"/>
      <c r="F9" s="197" t="s">
        <v>1702</v>
      </c>
      <c r="G9" s="197" t="s">
        <v>1702</v>
      </c>
      <c r="H9" s="197" t="s">
        <v>1702</v>
      </c>
      <c r="I9" s="197" t="s">
        <v>1702</v>
      </c>
      <c r="J9" s="198" t="s">
        <v>1703</v>
      </c>
    </row>
    <row r="10" spans="1:10">
      <c r="A10" s="194">
        <v>9</v>
      </c>
      <c r="B10" s="195" t="s">
        <v>1711</v>
      </c>
      <c r="C10" s="196"/>
      <c r="D10" s="196"/>
      <c r="E10" s="196"/>
      <c r="F10" s="197" t="s">
        <v>1702</v>
      </c>
      <c r="G10" s="197" t="s">
        <v>1702</v>
      </c>
      <c r="H10" s="197" t="s">
        <v>1702</v>
      </c>
      <c r="I10" s="197" t="s">
        <v>1702</v>
      </c>
      <c r="J10" s="198" t="s">
        <v>1703</v>
      </c>
    </row>
    <row r="11" spans="1:10">
      <c r="A11" s="194">
        <v>10</v>
      </c>
      <c r="B11" s="195" t="s">
        <v>1712</v>
      </c>
      <c r="C11" s="196"/>
      <c r="D11" s="196"/>
      <c r="E11" s="196"/>
      <c r="F11" s="197"/>
      <c r="G11" s="197"/>
      <c r="H11" s="197"/>
      <c r="I11" s="197"/>
      <c r="J11" s="198" t="s">
        <v>1703</v>
      </c>
    </row>
    <row r="12" spans="1:10" ht="15">
      <c r="A12" s="194">
        <v>11</v>
      </c>
      <c r="B12" s="199" t="s">
        <v>1713</v>
      </c>
      <c r="C12" s="224" t="s">
        <v>1714</v>
      </c>
      <c r="D12" s="226" t="s">
        <v>1715</v>
      </c>
      <c r="E12" s="200" t="s">
        <v>1716</v>
      </c>
      <c r="F12" s="201" t="s">
        <v>1717</v>
      </c>
      <c r="G12" s="201" t="s">
        <v>1718</v>
      </c>
      <c r="H12" s="202">
        <v>1001</v>
      </c>
      <c r="I12" s="202">
        <v>1001</v>
      </c>
      <c r="J12" s="203" t="s">
        <v>1719</v>
      </c>
    </row>
    <row r="13" spans="1:10" ht="15">
      <c r="A13" s="194">
        <v>12</v>
      </c>
      <c r="B13" s="199" t="s">
        <v>1720</v>
      </c>
      <c r="C13" s="225"/>
      <c r="D13" s="227"/>
      <c r="E13" s="200" t="s">
        <v>1721</v>
      </c>
      <c r="F13" s="201" t="s">
        <v>1722</v>
      </c>
      <c r="G13" s="201" t="s">
        <v>1718</v>
      </c>
      <c r="H13" s="202">
        <v>1001</v>
      </c>
      <c r="I13" s="202">
        <v>1001</v>
      </c>
      <c r="J13" s="203" t="s">
        <v>1719</v>
      </c>
    </row>
    <row r="14" spans="1:10" ht="15">
      <c r="A14" s="194">
        <v>13</v>
      </c>
      <c r="B14" s="199" t="s">
        <v>1723</v>
      </c>
      <c r="C14" s="224" t="s">
        <v>1724</v>
      </c>
      <c r="D14" s="226" t="s">
        <v>1725</v>
      </c>
      <c r="E14" s="200" t="s">
        <v>1726</v>
      </c>
      <c r="F14" s="201" t="s">
        <v>1717</v>
      </c>
      <c r="G14" s="201" t="s">
        <v>1718</v>
      </c>
      <c r="H14" s="202">
        <v>1002</v>
      </c>
      <c r="I14" s="202">
        <v>1002</v>
      </c>
      <c r="J14" s="204" t="s">
        <v>1727</v>
      </c>
    </row>
    <row r="15" spans="1:10" ht="15">
      <c r="A15" s="194">
        <v>14</v>
      </c>
      <c r="B15" s="199" t="s">
        <v>1728</v>
      </c>
      <c r="C15" s="225"/>
      <c r="D15" s="227"/>
      <c r="E15" s="200" t="s">
        <v>1729</v>
      </c>
      <c r="F15" s="201" t="s">
        <v>1722</v>
      </c>
      <c r="G15" s="201" t="s">
        <v>1718</v>
      </c>
      <c r="H15" s="202">
        <v>1002</v>
      </c>
      <c r="I15" s="202">
        <v>1002</v>
      </c>
      <c r="J15" s="204" t="s">
        <v>1727</v>
      </c>
    </row>
    <row r="16" spans="1:10" ht="15">
      <c r="A16" s="194">
        <v>15</v>
      </c>
      <c r="B16" s="205" t="s">
        <v>1730</v>
      </c>
      <c r="C16" s="228" t="s">
        <v>1731</v>
      </c>
      <c r="D16" s="230" t="s">
        <v>1732</v>
      </c>
      <c r="E16" s="206" t="s">
        <v>1733</v>
      </c>
      <c r="F16" s="207" t="s">
        <v>1734</v>
      </c>
      <c r="G16" s="207" t="s">
        <v>1735</v>
      </c>
      <c r="H16" s="208">
        <v>1003</v>
      </c>
      <c r="I16" s="208">
        <v>1003</v>
      </c>
      <c r="J16" s="209" t="s">
        <v>1719</v>
      </c>
    </row>
    <row r="17" spans="1:10" ht="15">
      <c r="A17" s="194">
        <v>16</v>
      </c>
      <c r="B17" s="205" t="s">
        <v>1736</v>
      </c>
      <c r="C17" s="229"/>
      <c r="D17" s="231"/>
      <c r="E17" s="206" t="s">
        <v>1737</v>
      </c>
      <c r="F17" s="207" t="s">
        <v>1738</v>
      </c>
      <c r="G17" s="207" t="s">
        <v>1735</v>
      </c>
      <c r="H17" s="208">
        <v>1003</v>
      </c>
      <c r="I17" s="208">
        <v>1003</v>
      </c>
      <c r="J17" s="209" t="s">
        <v>1719</v>
      </c>
    </row>
    <row r="18" spans="1:10" ht="15">
      <c r="A18" s="194">
        <v>17</v>
      </c>
      <c r="B18" s="205" t="s">
        <v>1739</v>
      </c>
      <c r="C18" s="228" t="s">
        <v>1740</v>
      </c>
      <c r="D18" s="230" t="s">
        <v>1741</v>
      </c>
      <c r="E18" s="206" t="s">
        <v>1742</v>
      </c>
      <c r="F18" s="207" t="s">
        <v>1734</v>
      </c>
      <c r="G18" s="207" t="s">
        <v>1735</v>
      </c>
      <c r="H18" s="208">
        <v>1004</v>
      </c>
      <c r="I18" s="208">
        <v>1004</v>
      </c>
      <c r="J18" s="209" t="s">
        <v>1727</v>
      </c>
    </row>
    <row r="19" spans="1:10" ht="15">
      <c r="A19" s="194">
        <v>18</v>
      </c>
      <c r="B19" s="205" t="s">
        <v>1743</v>
      </c>
      <c r="C19" s="229"/>
      <c r="D19" s="231"/>
      <c r="E19" s="206" t="s">
        <v>1744</v>
      </c>
      <c r="F19" s="207" t="s">
        <v>1738</v>
      </c>
      <c r="G19" s="207" t="s">
        <v>1735</v>
      </c>
      <c r="H19" s="208">
        <v>1004</v>
      </c>
      <c r="I19" s="208">
        <v>1004</v>
      </c>
      <c r="J19" s="209" t="s">
        <v>1727</v>
      </c>
    </row>
    <row r="20" spans="1:10">
      <c r="A20" s="210"/>
      <c r="B20" s="211"/>
      <c r="C20" s="210"/>
      <c r="D20" s="210"/>
      <c r="E20" s="212"/>
      <c r="F20" s="212"/>
      <c r="G20" s="212"/>
      <c r="H20" s="210"/>
      <c r="I20" s="210"/>
      <c r="J20" s="210"/>
    </row>
    <row r="21" spans="1:10" ht="28">
      <c r="A21" s="192" t="s">
        <v>65</v>
      </c>
      <c r="B21" s="193" t="s">
        <v>1692</v>
      </c>
      <c r="C21" s="193" t="s">
        <v>1745</v>
      </c>
      <c r="D21" s="193" t="s">
        <v>1694</v>
      </c>
      <c r="E21" s="193" t="s">
        <v>1695</v>
      </c>
      <c r="F21" s="193" t="s">
        <v>1696</v>
      </c>
      <c r="G21" s="193" t="s">
        <v>1697</v>
      </c>
      <c r="H21" s="193" t="s">
        <v>1698</v>
      </c>
      <c r="I21" s="193" t="s">
        <v>1699</v>
      </c>
      <c r="J21" s="193" t="s">
        <v>1700</v>
      </c>
    </row>
    <row r="22" spans="1:10">
      <c r="A22" s="194">
        <v>1</v>
      </c>
      <c r="B22" s="195" t="s">
        <v>1701</v>
      </c>
      <c r="C22" s="196"/>
      <c r="D22" s="196"/>
      <c r="E22" s="196"/>
      <c r="F22" s="197" t="s">
        <v>1702</v>
      </c>
      <c r="G22" s="197" t="s">
        <v>1702</v>
      </c>
      <c r="H22" s="197" t="s">
        <v>1702</v>
      </c>
      <c r="I22" s="197" t="s">
        <v>1702</v>
      </c>
      <c r="J22" s="198" t="s">
        <v>1703</v>
      </c>
    </row>
    <row r="23" spans="1:10">
      <c r="A23" s="194">
        <v>2</v>
      </c>
      <c r="B23" s="195" t="s">
        <v>1704</v>
      </c>
      <c r="C23" s="196"/>
      <c r="D23" s="196"/>
      <c r="E23" s="196"/>
      <c r="F23" s="197" t="s">
        <v>1702</v>
      </c>
      <c r="G23" s="197" t="s">
        <v>1702</v>
      </c>
      <c r="H23" s="197" t="s">
        <v>1702</v>
      </c>
      <c r="I23" s="197" t="s">
        <v>1702</v>
      </c>
      <c r="J23" s="198" t="s">
        <v>1703</v>
      </c>
    </row>
    <row r="24" spans="1:10">
      <c r="A24" s="194">
        <v>3</v>
      </c>
      <c r="B24" s="195" t="s">
        <v>1705</v>
      </c>
      <c r="C24" s="196"/>
      <c r="D24" s="196"/>
      <c r="E24" s="196"/>
      <c r="F24" s="197" t="s">
        <v>1702</v>
      </c>
      <c r="G24" s="197" t="s">
        <v>1702</v>
      </c>
      <c r="H24" s="197" t="s">
        <v>1702</v>
      </c>
      <c r="I24" s="197" t="s">
        <v>1702</v>
      </c>
      <c r="J24" s="198" t="s">
        <v>1703</v>
      </c>
    </row>
    <row r="25" spans="1:10">
      <c r="A25" s="194">
        <v>4</v>
      </c>
      <c r="B25" s="195" t="s">
        <v>1706</v>
      </c>
      <c r="C25" s="196"/>
      <c r="D25" s="196"/>
      <c r="E25" s="196"/>
      <c r="F25" s="197" t="s">
        <v>1702</v>
      </c>
      <c r="G25" s="197" t="s">
        <v>1702</v>
      </c>
      <c r="H25" s="197" t="s">
        <v>1702</v>
      </c>
      <c r="I25" s="197" t="s">
        <v>1702</v>
      </c>
      <c r="J25" s="198" t="s">
        <v>1703</v>
      </c>
    </row>
    <row r="26" spans="1:10">
      <c r="A26" s="194">
        <v>5</v>
      </c>
      <c r="B26" s="195" t="s">
        <v>1707</v>
      </c>
      <c r="C26" s="196"/>
      <c r="D26" s="196"/>
      <c r="E26" s="196"/>
      <c r="F26" s="197"/>
      <c r="G26" s="197"/>
      <c r="H26" s="197"/>
      <c r="I26" s="197"/>
      <c r="J26" s="198" t="s">
        <v>1703</v>
      </c>
    </row>
    <row r="27" spans="1:10">
      <c r="A27" s="194">
        <v>6</v>
      </c>
      <c r="B27" s="195" t="s">
        <v>1708</v>
      </c>
      <c r="C27" s="196"/>
      <c r="D27" s="196"/>
      <c r="E27" s="196"/>
      <c r="F27" s="197" t="s">
        <v>1702</v>
      </c>
      <c r="G27" s="197" t="s">
        <v>1702</v>
      </c>
      <c r="H27" s="197" t="s">
        <v>1702</v>
      </c>
      <c r="I27" s="197" t="s">
        <v>1702</v>
      </c>
      <c r="J27" s="198" t="s">
        <v>1703</v>
      </c>
    </row>
    <row r="28" spans="1:10">
      <c r="A28" s="194">
        <v>7</v>
      </c>
      <c r="B28" s="195" t="s">
        <v>1709</v>
      </c>
      <c r="C28" s="196"/>
      <c r="D28" s="196"/>
      <c r="E28" s="196"/>
      <c r="F28" s="197" t="s">
        <v>1702</v>
      </c>
      <c r="G28" s="197" t="s">
        <v>1702</v>
      </c>
      <c r="H28" s="197" t="s">
        <v>1702</v>
      </c>
      <c r="I28" s="197" t="s">
        <v>1702</v>
      </c>
      <c r="J28" s="198" t="s">
        <v>1703</v>
      </c>
    </row>
    <row r="29" spans="1:10">
      <c r="A29" s="194">
        <v>8</v>
      </c>
      <c r="B29" s="195" t="s">
        <v>1710</v>
      </c>
      <c r="C29" s="196"/>
      <c r="D29" s="196"/>
      <c r="E29" s="196"/>
      <c r="F29" s="197" t="s">
        <v>1702</v>
      </c>
      <c r="G29" s="197" t="s">
        <v>1702</v>
      </c>
      <c r="H29" s="197" t="s">
        <v>1702</v>
      </c>
      <c r="I29" s="197" t="s">
        <v>1702</v>
      </c>
      <c r="J29" s="198" t="s">
        <v>1703</v>
      </c>
    </row>
    <row r="30" spans="1:10">
      <c r="A30" s="194">
        <v>9</v>
      </c>
      <c r="B30" s="195" t="s">
        <v>1711</v>
      </c>
      <c r="C30" s="196"/>
      <c r="D30" s="196"/>
      <c r="E30" s="196"/>
      <c r="F30" s="197" t="s">
        <v>1702</v>
      </c>
      <c r="G30" s="197" t="s">
        <v>1702</v>
      </c>
      <c r="H30" s="197" t="s">
        <v>1702</v>
      </c>
      <c r="I30" s="197" t="s">
        <v>1702</v>
      </c>
      <c r="J30" s="198" t="s">
        <v>1703</v>
      </c>
    </row>
    <row r="31" spans="1:10">
      <c r="A31" s="194">
        <v>10</v>
      </c>
      <c r="B31" s="195" t="s">
        <v>1712</v>
      </c>
      <c r="C31" s="196"/>
      <c r="D31" s="213"/>
      <c r="E31" s="196"/>
      <c r="F31" s="197"/>
      <c r="G31" s="197"/>
      <c r="H31" s="197"/>
      <c r="I31" s="197"/>
      <c r="J31" s="198" t="s">
        <v>1703</v>
      </c>
    </row>
    <row r="32" spans="1:10" ht="15">
      <c r="A32" s="194">
        <v>11</v>
      </c>
      <c r="B32" s="199" t="s">
        <v>1713</v>
      </c>
      <c r="C32" s="224" t="s">
        <v>1746</v>
      </c>
      <c r="D32" s="226" t="s">
        <v>1747</v>
      </c>
      <c r="E32" s="200" t="s">
        <v>1748</v>
      </c>
      <c r="F32" s="201" t="s">
        <v>1717</v>
      </c>
      <c r="G32" s="201" t="s">
        <v>1718</v>
      </c>
      <c r="H32" s="202">
        <v>1001</v>
      </c>
      <c r="I32" s="202">
        <v>1001</v>
      </c>
      <c r="J32" s="203" t="s">
        <v>1719</v>
      </c>
    </row>
    <row r="33" spans="1:10" ht="15">
      <c r="A33" s="194">
        <v>12</v>
      </c>
      <c r="B33" s="199" t="s">
        <v>1720</v>
      </c>
      <c r="C33" s="225"/>
      <c r="D33" s="227"/>
      <c r="E33" s="200" t="s">
        <v>1749</v>
      </c>
      <c r="F33" s="201" t="s">
        <v>1722</v>
      </c>
      <c r="G33" s="201" t="s">
        <v>1718</v>
      </c>
      <c r="H33" s="202">
        <v>1001</v>
      </c>
      <c r="I33" s="202">
        <v>1001</v>
      </c>
      <c r="J33" s="203" t="s">
        <v>1719</v>
      </c>
    </row>
    <row r="34" spans="1:10" ht="15">
      <c r="A34" s="194">
        <v>13</v>
      </c>
      <c r="B34" s="199" t="s">
        <v>1723</v>
      </c>
      <c r="C34" s="224" t="s">
        <v>1750</v>
      </c>
      <c r="D34" s="226" t="s">
        <v>1751</v>
      </c>
      <c r="E34" s="200" t="s">
        <v>1752</v>
      </c>
      <c r="F34" s="201" t="s">
        <v>1717</v>
      </c>
      <c r="G34" s="201" t="s">
        <v>1718</v>
      </c>
      <c r="H34" s="202">
        <v>1002</v>
      </c>
      <c r="I34" s="202">
        <v>1002</v>
      </c>
      <c r="J34" s="204" t="s">
        <v>1727</v>
      </c>
    </row>
    <row r="35" spans="1:10" ht="15">
      <c r="A35" s="194">
        <v>14</v>
      </c>
      <c r="B35" s="199" t="s">
        <v>1728</v>
      </c>
      <c r="C35" s="225"/>
      <c r="D35" s="227"/>
      <c r="E35" s="200" t="s">
        <v>1753</v>
      </c>
      <c r="F35" s="201" t="s">
        <v>1722</v>
      </c>
      <c r="G35" s="201" t="s">
        <v>1718</v>
      </c>
      <c r="H35" s="202">
        <v>1002</v>
      </c>
      <c r="I35" s="202">
        <v>1002</v>
      </c>
      <c r="J35" s="204" t="s">
        <v>1727</v>
      </c>
    </row>
    <row r="36" spans="1:10" ht="15">
      <c r="A36" s="194">
        <v>15</v>
      </c>
      <c r="B36" s="205" t="s">
        <v>1730</v>
      </c>
      <c r="C36" s="228" t="s">
        <v>1754</v>
      </c>
      <c r="D36" s="230" t="s">
        <v>1755</v>
      </c>
      <c r="E36" s="206" t="s">
        <v>1756</v>
      </c>
      <c r="F36" s="207" t="s">
        <v>1734</v>
      </c>
      <c r="G36" s="207" t="s">
        <v>1735</v>
      </c>
      <c r="H36" s="208">
        <v>1003</v>
      </c>
      <c r="I36" s="208">
        <v>1003</v>
      </c>
      <c r="J36" s="209" t="s">
        <v>1719</v>
      </c>
    </row>
    <row r="37" spans="1:10" ht="15">
      <c r="A37" s="194">
        <v>16</v>
      </c>
      <c r="B37" s="205" t="s">
        <v>1736</v>
      </c>
      <c r="C37" s="229"/>
      <c r="D37" s="231"/>
      <c r="E37" s="206" t="s">
        <v>1757</v>
      </c>
      <c r="F37" s="207" t="s">
        <v>1738</v>
      </c>
      <c r="G37" s="207" t="s">
        <v>1735</v>
      </c>
      <c r="H37" s="208">
        <v>1003</v>
      </c>
      <c r="I37" s="208">
        <v>1003</v>
      </c>
      <c r="J37" s="209" t="s">
        <v>1719</v>
      </c>
    </row>
    <row r="38" spans="1:10" ht="15">
      <c r="A38" s="194">
        <v>17</v>
      </c>
      <c r="B38" s="205" t="s">
        <v>1739</v>
      </c>
      <c r="C38" s="228" t="s">
        <v>1758</v>
      </c>
      <c r="D38" s="230" t="s">
        <v>1759</v>
      </c>
      <c r="E38" s="206" t="s">
        <v>1760</v>
      </c>
      <c r="F38" s="207" t="s">
        <v>1734</v>
      </c>
      <c r="G38" s="207" t="s">
        <v>1735</v>
      </c>
      <c r="H38" s="208">
        <v>1004</v>
      </c>
      <c r="I38" s="208">
        <v>1004</v>
      </c>
      <c r="J38" s="209" t="s">
        <v>1727</v>
      </c>
    </row>
    <row r="39" spans="1:10" ht="15">
      <c r="A39" s="194">
        <v>18</v>
      </c>
      <c r="B39" s="205" t="s">
        <v>1743</v>
      </c>
      <c r="C39" s="229"/>
      <c r="D39" s="231"/>
      <c r="E39" s="206" t="s">
        <v>1761</v>
      </c>
      <c r="F39" s="207" t="s">
        <v>1738</v>
      </c>
      <c r="G39" s="207" t="s">
        <v>1735</v>
      </c>
      <c r="H39" s="208">
        <v>1004</v>
      </c>
      <c r="I39" s="208">
        <v>1004</v>
      </c>
      <c r="J39" s="209" t="s">
        <v>1727</v>
      </c>
    </row>
  </sheetData>
  <mergeCells count="16">
    <mergeCell ref="C18:C19"/>
    <mergeCell ref="D18:D19"/>
    <mergeCell ref="C38:C39"/>
    <mergeCell ref="D38:D39"/>
    <mergeCell ref="C32:C33"/>
    <mergeCell ref="D32:D33"/>
    <mergeCell ref="C34:C35"/>
    <mergeCell ref="D34:D35"/>
    <mergeCell ref="C36:C37"/>
    <mergeCell ref="D36:D37"/>
    <mergeCell ref="C12:C13"/>
    <mergeCell ref="D12:D13"/>
    <mergeCell ref="C14:C15"/>
    <mergeCell ref="D14:D15"/>
    <mergeCell ref="C16:C17"/>
    <mergeCell ref="D16:D17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AA4C-C7B8-4380-871B-E457A92079A4}">
  <dimension ref="A1:L35"/>
  <sheetViews>
    <sheetView zoomScale="85" zoomScaleNormal="85" workbookViewId="0">
      <selection activeCell="G14" sqref="G14:J14"/>
    </sheetView>
  </sheetViews>
  <sheetFormatPr defaultColWidth="10" defaultRowHeight="15" customHeight="1"/>
  <cols>
    <col min="1" max="1" width="36.58203125" style="136" customWidth="1"/>
    <col min="2" max="2" width="9.25" style="136" customWidth="1"/>
    <col min="3" max="3" width="9.83203125" style="136" customWidth="1"/>
    <col min="4" max="4" width="13.75" style="136" customWidth="1"/>
    <col min="5" max="5" width="16" style="136" customWidth="1"/>
    <col min="6" max="6" width="25.1640625" style="136" customWidth="1"/>
    <col min="7" max="7" width="20.25" style="136" customWidth="1"/>
    <col min="8" max="8" width="20.1640625" style="136" customWidth="1"/>
    <col min="9" max="9" width="16.83203125" style="136" customWidth="1"/>
    <col min="10" max="10" width="16.58203125" style="136" customWidth="1"/>
    <col min="11" max="11" width="10.1640625" style="136" customWidth="1"/>
    <col min="12" max="12" width="16.75" style="136" customWidth="1"/>
    <col min="13" max="13" width="20" style="136" customWidth="1"/>
    <col min="14" max="16384" width="10" style="136"/>
  </cols>
  <sheetData>
    <row r="1" spans="1:10" ht="15" customHeight="1">
      <c r="A1" s="151" t="s">
        <v>1762</v>
      </c>
      <c r="F1" s="146" t="s">
        <v>1763</v>
      </c>
      <c r="G1" s="150" t="s">
        <v>1764</v>
      </c>
    </row>
    <row r="2" spans="1:10" ht="15" customHeight="1">
      <c r="A2" s="149" t="s">
        <v>1765</v>
      </c>
      <c r="B2" s="149" t="s">
        <v>1766</v>
      </c>
      <c r="C2" s="149" t="s">
        <v>1767</v>
      </c>
      <c r="D2" s="149" t="s">
        <v>1768</v>
      </c>
      <c r="E2" s="149" t="s">
        <v>1769</v>
      </c>
      <c r="F2" s="148" t="str">
        <f>[1]说明!E16</f>
        <v>21.14.208.0</v>
      </c>
      <c r="G2" s="234" t="str">
        <f>IF([1]说明!B4=2000,[1]基础数据!Q2&amp;"."&amp;[1]基础数据!Q3&amp;".163.0/24
"&amp;[1]基础数据!Q2&amp;"."&amp;[1]基础数据!Q3&amp;".164.0/22
"&amp;[1]基础数据!Q2&amp;"."&amp;[1]基础数据!Q3&amp;".168.0/21
"&amp;[1]基础数据!Q2&amp;"."&amp;[1]基础数据!Q3&amp;".192.0/19",[1]说明!B20)</f>
        <v>21.14.191.0-21.14.207.255</v>
      </c>
    </row>
    <row r="3" spans="1:10" ht="15" customHeight="1">
      <c r="A3" s="141" t="s">
        <v>1770</v>
      </c>
      <c r="B3" s="141" t="str">
        <f>[1]说明!$B$6/2&amp;"C"</f>
        <v>4C</v>
      </c>
      <c r="C3" s="141">
        <f>[1]说明!C10</f>
        <v>150</v>
      </c>
      <c r="D3" s="141"/>
      <c r="E3" s="141"/>
      <c r="F3" s="146"/>
      <c r="G3" s="235"/>
      <c r="I3" s="147"/>
    </row>
    <row r="4" spans="1:10" ht="15" customHeight="1">
      <c r="A4" s="141" t="s">
        <v>1771</v>
      </c>
      <c r="B4" s="141" t="str">
        <f>[1]说明!$B$6/4&amp;"C"</f>
        <v>2C</v>
      </c>
      <c r="C4" s="141">
        <f>[1]说明!C11</f>
        <v>151</v>
      </c>
      <c r="D4" s="141"/>
      <c r="E4" s="141"/>
      <c r="F4" s="146"/>
      <c r="G4" s="235"/>
    </row>
    <row r="5" spans="1:10" ht="15" customHeight="1">
      <c r="A5" s="141" t="s">
        <v>1772</v>
      </c>
      <c r="B5" s="141" t="str">
        <f>[1]说明!$B$6&amp;"C"</f>
        <v>8C</v>
      </c>
      <c r="C5" s="141">
        <f>[1]说明!C8</f>
        <v>301</v>
      </c>
      <c r="D5" s="141"/>
      <c r="E5" s="141"/>
      <c r="G5" s="235"/>
    </row>
    <row r="6" spans="1:10" ht="15" customHeight="1">
      <c r="A6" s="141" t="s">
        <v>1773</v>
      </c>
      <c r="B6" s="141" t="str">
        <f>[1]说明!$B$6/2&amp;"C"</f>
        <v>4C</v>
      </c>
      <c r="C6" s="141">
        <f>[1]说明!C9</f>
        <v>300</v>
      </c>
      <c r="D6" s="141"/>
      <c r="E6" s="141"/>
      <c r="G6" s="138"/>
      <c r="H6" s="138"/>
    </row>
    <row r="7" spans="1:10" ht="15" customHeight="1">
      <c r="A7" s="141" t="s">
        <v>1774</v>
      </c>
      <c r="B7" s="141" t="str">
        <f>[1]说明!$B$6/4&amp;"C"</f>
        <v>2C</v>
      </c>
      <c r="C7" s="141">
        <f>[1]说明!C12</f>
        <v>302</v>
      </c>
      <c r="D7" s="141"/>
      <c r="E7" s="141"/>
      <c r="F7" s="232" t="s">
        <v>1775</v>
      </c>
      <c r="G7" s="232"/>
      <c r="H7" s="145"/>
    </row>
    <row r="8" spans="1:10" ht="15" customHeight="1">
      <c r="A8" s="141" t="s">
        <v>1776</v>
      </c>
      <c r="B8" s="141"/>
      <c r="C8" s="141">
        <f>[1]说明!C13</f>
        <v>200</v>
      </c>
      <c r="D8" s="141"/>
      <c r="E8" s="139"/>
      <c r="F8" s="143" t="s">
        <v>1776</v>
      </c>
      <c r="G8" s="142" t="s">
        <v>1777</v>
      </c>
    </row>
    <row r="9" spans="1:10" ht="15" customHeight="1">
      <c r="A9" s="141" t="s">
        <v>1778</v>
      </c>
      <c r="B9" s="141" t="str">
        <f>IF([1]说明!$B$4=2000,"1C","1/2C")</f>
        <v>1/2C</v>
      </c>
      <c r="C9" s="141">
        <f>[1]说明!C18</f>
        <v>199</v>
      </c>
      <c r="D9" s="141"/>
      <c r="E9" s="139"/>
      <c r="F9" s="142" t="s">
        <v>1779</v>
      </c>
      <c r="G9" s="142" t="s">
        <v>1780</v>
      </c>
    </row>
    <row r="10" spans="1:10" ht="15" customHeight="1">
      <c r="A10" s="141" t="s">
        <v>1781</v>
      </c>
      <c r="B10" s="141" t="s">
        <v>1782</v>
      </c>
      <c r="C10" s="141">
        <f>[1]说明!C13</f>
        <v>200</v>
      </c>
      <c r="D10" s="141"/>
      <c r="E10" s="139"/>
      <c r="F10" s="143" t="s">
        <v>1783</v>
      </c>
      <c r="G10" s="142" t="s">
        <v>1784</v>
      </c>
    </row>
    <row r="11" spans="1:10" ht="15" customHeight="1">
      <c r="A11" s="141" t="s">
        <v>1785</v>
      </c>
      <c r="B11" s="141" t="s">
        <v>1782</v>
      </c>
      <c r="C11" s="141">
        <f>[1]说明!C14</f>
        <v>153</v>
      </c>
      <c r="D11" s="141"/>
      <c r="E11" s="139"/>
      <c r="F11" s="143" t="s">
        <v>1786</v>
      </c>
      <c r="G11" s="142" t="s">
        <v>1787</v>
      </c>
    </row>
    <row r="12" spans="1:10" ht="15" customHeight="1">
      <c r="A12" s="141" t="s">
        <v>1788</v>
      </c>
      <c r="B12" s="141" t="s">
        <v>1789</v>
      </c>
      <c r="C12" s="141" t="s">
        <v>1790</v>
      </c>
      <c r="D12" s="141"/>
      <c r="E12" s="139"/>
      <c r="F12" s="143" t="s">
        <v>1791</v>
      </c>
      <c r="G12" s="142" t="s">
        <v>1792</v>
      </c>
    </row>
    <row r="13" spans="1:10" ht="15" customHeight="1">
      <c r="A13" s="144" t="s">
        <v>1786</v>
      </c>
      <c r="B13" s="141" t="s">
        <v>1782</v>
      </c>
      <c r="C13" s="141">
        <f>[1]说明!C15</f>
        <v>307</v>
      </c>
      <c r="D13" s="141"/>
      <c r="E13" s="139"/>
      <c r="F13" s="143" t="s">
        <v>1793</v>
      </c>
      <c r="G13" s="142" t="s">
        <v>1794</v>
      </c>
      <c r="H13" s="138"/>
      <c r="I13" s="138"/>
      <c r="J13" s="138"/>
    </row>
    <row r="14" spans="1:10" ht="15" customHeight="1">
      <c r="A14" s="141" t="s">
        <v>1795</v>
      </c>
      <c r="B14" s="141" t="s">
        <v>1782</v>
      </c>
      <c r="C14" s="141">
        <f>[1]说明!C19</f>
        <v>208</v>
      </c>
      <c r="D14" s="140"/>
      <c r="E14" s="139"/>
      <c r="G14" s="233"/>
      <c r="H14" s="233"/>
      <c r="I14" s="233"/>
      <c r="J14" s="233"/>
    </row>
    <row r="18" spans="10:12" ht="15" customHeight="1">
      <c r="K18" s="137"/>
      <c r="L18" s="137"/>
    </row>
    <row r="19" spans="10:12" ht="15" customHeight="1">
      <c r="K19" s="137"/>
      <c r="L19" s="137"/>
    </row>
    <row r="20" spans="10:12" ht="15" customHeight="1">
      <c r="K20" s="137"/>
      <c r="L20" s="137"/>
    </row>
    <row r="21" spans="10:12" ht="15" customHeight="1">
      <c r="K21" s="137"/>
      <c r="L21" s="137"/>
    </row>
    <row r="22" spans="10:12" ht="15" customHeight="1">
      <c r="K22" s="137"/>
      <c r="L22" s="137"/>
    </row>
    <row r="27" spans="10:12" ht="15" customHeight="1">
      <c r="J27" s="137"/>
    </row>
    <row r="35" spans="10:10" ht="15" customHeight="1">
      <c r="J35" s="137"/>
    </row>
  </sheetData>
  <mergeCells count="3">
    <mergeCell ref="F7:G7"/>
    <mergeCell ref="G14:J14"/>
    <mergeCell ref="G2:G5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E1F1-F620-4603-AB05-3764593E3C48}">
  <sheetPr>
    <tabColor rgb="FFFF0000"/>
  </sheetPr>
  <dimension ref="A1:IN12"/>
  <sheetViews>
    <sheetView topLeftCell="I1" workbookViewId="0">
      <selection activeCell="W13" sqref="W13"/>
    </sheetView>
  </sheetViews>
  <sheetFormatPr defaultRowHeight="14"/>
  <cols>
    <col min="1" max="1" width="7.75" customWidth="1"/>
    <col min="2" max="2" width="22.4140625" customWidth="1"/>
    <col min="3" max="3" width="44.25" customWidth="1"/>
    <col min="4" max="4" width="24.25" customWidth="1"/>
    <col min="5" max="5" width="17" customWidth="1"/>
    <col min="6" max="6" width="27.4140625" customWidth="1"/>
    <col min="7" max="7" width="18.83203125" customWidth="1"/>
    <col min="8" max="8" width="21" customWidth="1"/>
    <col min="9" max="9" width="14.1640625" customWidth="1"/>
    <col min="10" max="10" width="21.25" customWidth="1"/>
    <col min="12" max="12" width="13.83203125" customWidth="1"/>
    <col min="13" max="13" width="15.1640625" customWidth="1"/>
    <col min="14" max="14" width="12.75" customWidth="1"/>
    <col min="18" max="18" width="19.75" customWidth="1"/>
    <col min="24" max="24" width="12.75" customWidth="1"/>
  </cols>
  <sheetData>
    <row r="1" spans="1:248" s="110" customFormat="1" ht="33.65" customHeight="1">
      <c r="A1" s="161" t="s">
        <v>1796</v>
      </c>
      <c r="B1" s="159" t="s">
        <v>508</v>
      </c>
      <c r="C1" s="160" t="s">
        <v>302</v>
      </c>
      <c r="D1" s="159" t="s">
        <v>509</v>
      </c>
      <c r="E1" s="158" t="s">
        <v>305</v>
      </c>
      <c r="F1" s="157" t="s">
        <v>510</v>
      </c>
      <c r="G1" s="157" t="s">
        <v>511</v>
      </c>
      <c r="H1" s="157" t="s">
        <v>512</v>
      </c>
      <c r="I1" s="157" t="s">
        <v>513</v>
      </c>
      <c r="J1" s="157" t="s">
        <v>514</v>
      </c>
      <c r="K1" s="156" t="s">
        <v>307</v>
      </c>
      <c r="L1" s="157" t="s">
        <v>308</v>
      </c>
      <c r="M1" s="156" t="s">
        <v>309</v>
      </c>
      <c r="N1" s="156" t="s">
        <v>515</v>
      </c>
      <c r="O1" s="156" t="s">
        <v>516</v>
      </c>
      <c r="P1" s="156" t="s">
        <v>517</v>
      </c>
      <c r="Q1" s="156" t="s">
        <v>518</v>
      </c>
      <c r="R1" s="156" t="s">
        <v>519</v>
      </c>
      <c r="S1" s="156" t="s">
        <v>311</v>
      </c>
      <c r="T1" s="156" t="s">
        <v>312</v>
      </c>
      <c r="U1" s="156" t="s">
        <v>520</v>
      </c>
      <c r="V1" s="156" t="s">
        <v>49</v>
      </c>
      <c r="W1" s="157" t="s">
        <v>314</v>
      </c>
      <c r="X1" s="156" t="s">
        <v>316</v>
      </c>
    </row>
    <row r="2" spans="1:248" s="8" customFormat="1" ht="24">
      <c r="A2" s="42">
        <v>229</v>
      </c>
      <c r="B2" s="183" t="s">
        <v>45</v>
      </c>
      <c r="C2" s="180" t="s">
        <v>1683</v>
      </c>
      <c r="D2" s="43" t="str">
        <f t="shared" ref="D2:D3" si="0">IF(LEN(B2)-LEN(SUBSTITUTE(B2,"-",""))&lt;&gt;1,MID(B2,1,FIND("$",SUBSTITUTE(B2,"-","$",LEN(B2)-LEN(SUBSTITUTE(B2,"-",""))),1)-1),MID(B2,1,FIND("-",B2,1)-1))&amp;"-"&amp;E2&amp;IF(X2="","","-"&amp;X2)</f>
        <v>云调采集机-FitServer R2200 V5</v>
      </c>
      <c r="E2" s="43" t="s">
        <v>128</v>
      </c>
      <c r="F2" s="45" t="s">
        <v>1684</v>
      </c>
      <c r="G2" s="191">
        <v>2198</v>
      </c>
      <c r="H2" s="191" t="s">
        <v>1685</v>
      </c>
      <c r="I2" s="191" t="s">
        <v>322</v>
      </c>
      <c r="J2" s="191" t="s">
        <v>1686</v>
      </c>
      <c r="K2" s="191">
        <v>2162</v>
      </c>
      <c r="L2" s="191" t="s">
        <v>1687</v>
      </c>
      <c r="M2" s="191" t="s">
        <v>322</v>
      </c>
      <c r="N2" s="191" t="s">
        <v>1587</v>
      </c>
      <c r="O2" s="42"/>
      <c r="P2" s="42"/>
      <c r="Q2" s="42" t="s">
        <v>531</v>
      </c>
      <c r="R2" s="42" t="s">
        <v>532</v>
      </c>
      <c r="S2" s="114" t="str">
        <f t="shared" ref="S2:S3" si="1">RIGHT(C2,2)</f>
        <v>21</v>
      </c>
      <c r="T2" s="114" t="str">
        <f t="shared" ref="T2:T3" si="2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HH列10</v>
      </c>
      <c r="U2" s="114" t="str">
        <f t="shared" ref="U2:U3" si="3">MID(C2,FIND("$",SUBSTITUTE(C2,"-","$",_xlfn.IFS(LEN(C2)-LEN(SUBSTITUTE(C2,"-",""))=7,7,LEN(C2)-LEN(SUBSTITUTE(C2,"-",""))=6,6,LEN(C2)-LEN(SUBSTITUTE(C2,"-",""))=5,5)))+1,2)</f>
        <v>02</v>
      </c>
      <c r="V2" s="114" t="str">
        <f t="shared" ref="V2:V3" si="4">MID(C2,FIND("$",SUBSTITUTE(C2,"-","$",1))+1,FIND("$",SUBSTITUTE(C2,"-","$",1))-2)</f>
        <v>101</v>
      </c>
      <c r="W2" s="47" t="s">
        <v>1797</v>
      </c>
      <c r="X2" s="114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</row>
    <row r="3" spans="1:248" s="8" customFormat="1" ht="24">
      <c r="A3" s="42">
        <v>230</v>
      </c>
      <c r="B3" s="183" t="s">
        <v>48</v>
      </c>
      <c r="C3" s="180" t="s">
        <v>1688</v>
      </c>
      <c r="D3" s="43" t="str">
        <f t="shared" si="0"/>
        <v>云调采集机-FitServer R2200 V5</v>
      </c>
      <c r="E3" s="43" t="s">
        <v>128</v>
      </c>
      <c r="F3" s="45" t="s">
        <v>1689</v>
      </c>
      <c r="G3" s="191">
        <v>2198</v>
      </c>
      <c r="H3" s="191" t="s">
        <v>1690</v>
      </c>
      <c r="I3" s="191" t="s">
        <v>322</v>
      </c>
      <c r="J3" s="191" t="s">
        <v>1686</v>
      </c>
      <c r="K3" s="191">
        <v>2162</v>
      </c>
      <c r="L3" s="191" t="s">
        <v>1691</v>
      </c>
      <c r="M3" s="191" t="s">
        <v>322</v>
      </c>
      <c r="N3" s="191" t="s">
        <v>1587</v>
      </c>
      <c r="O3" s="42"/>
      <c r="P3" s="42"/>
      <c r="Q3" s="42" t="s">
        <v>531</v>
      </c>
      <c r="R3" s="42" t="s">
        <v>532</v>
      </c>
      <c r="S3" s="114" t="str">
        <f t="shared" si="1"/>
        <v>15</v>
      </c>
      <c r="T3" s="114" t="str">
        <f t="shared" si="2"/>
        <v>HH列11</v>
      </c>
      <c r="U3" s="114" t="str">
        <f t="shared" si="3"/>
        <v>02</v>
      </c>
      <c r="V3" s="114" t="str">
        <f t="shared" si="4"/>
        <v>101</v>
      </c>
      <c r="W3" s="47" t="s">
        <v>1797</v>
      </c>
      <c r="X3" s="114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</row>
    <row r="6" spans="1:248">
      <c r="B6" s="164"/>
    </row>
    <row r="12" spans="1:248">
      <c r="V12" s="155"/>
    </row>
  </sheetData>
  <phoneticPr fontId="45" type="noConversion"/>
  <hyperlinks>
    <hyperlink ref="R2:R3" r:id="rId1" display="root/ctyun@123" xr:uid="{4F55BE9C-E5B2-4372-BFB4-B305516B8DAE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5B68-319E-487C-B17A-1C43DDABD419}">
  <sheetPr>
    <tabColor rgb="FFFF0000"/>
  </sheetPr>
  <dimension ref="A1:Y178"/>
  <sheetViews>
    <sheetView workbookViewId="0">
      <selection activeCell="C27" sqref="C27"/>
    </sheetView>
  </sheetViews>
  <sheetFormatPr defaultColWidth="8.75" defaultRowHeight="14"/>
  <cols>
    <col min="1" max="1" width="23" style="123" customWidth="1"/>
    <col min="2" max="2" width="37.83203125" style="123" customWidth="1"/>
    <col min="3" max="3" width="16.75" style="123" customWidth="1"/>
    <col min="4" max="4" width="15" style="123" customWidth="1"/>
    <col min="5" max="5" width="28" style="123" customWidth="1"/>
    <col min="6" max="6" width="23.4140625" style="123" customWidth="1"/>
    <col min="7" max="8" width="21.4140625" style="123" customWidth="1"/>
    <col min="9" max="9" width="16" style="123" customWidth="1"/>
    <col min="10" max="10" width="19.4140625" style="123" customWidth="1"/>
    <col min="11" max="11" width="15" style="123" customWidth="1"/>
    <col min="12" max="12" width="12.25" style="123" customWidth="1"/>
    <col min="13" max="13" width="13.4140625" style="123" customWidth="1"/>
    <col min="14" max="14" width="16.1640625" style="123" customWidth="1"/>
    <col min="15" max="15" width="16.75" style="123" customWidth="1"/>
    <col min="16" max="16" width="13" style="123" customWidth="1"/>
    <col min="17" max="25" width="10" style="123" customWidth="1"/>
    <col min="26" max="16384" width="8.75" style="123"/>
  </cols>
  <sheetData>
    <row r="1" spans="1:25" ht="37.9" customHeight="1">
      <c r="A1" s="163" t="s">
        <v>508</v>
      </c>
      <c r="B1" s="163" t="s">
        <v>1798</v>
      </c>
      <c r="C1" s="131" t="s">
        <v>133</v>
      </c>
      <c r="D1" s="163" t="s">
        <v>70</v>
      </c>
      <c r="E1" s="131" t="s">
        <v>1799</v>
      </c>
      <c r="F1" s="130" t="s">
        <v>1800</v>
      </c>
      <c r="G1" s="130" t="s">
        <v>1801</v>
      </c>
      <c r="H1" s="130" t="s">
        <v>1802</v>
      </c>
      <c r="I1" s="130" t="s">
        <v>1803</v>
      </c>
      <c r="J1" s="162" t="s">
        <v>1804</v>
      </c>
      <c r="K1" s="124"/>
      <c r="L1" s="135" t="s">
        <v>1805</v>
      </c>
      <c r="M1" s="129" t="s">
        <v>1806</v>
      </c>
      <c r="N1" s="129" t="s">
        <v>1807</v>
      </c>
      <c r="O1" s="129" t="s">
        <v>1808</v>
      </c>
      <c r="P1" s="124"/>
      <c r="Q1" s="124"/>
      <c r="R1" s="124"/>
      <c r="S1" s="124"/>
      <c r="T1" s="124"/>
      <c r="U1" s="124"/>
      <c r="V1" s="124"/>
      <c r="W1" s="124"/>
      <c r="X1" s="124"/>
      <c r="Y1" s="124"/>
    </row>
    <row r="2" spans="1:25" ht="18" customHeight="1">
      <c r="A2" s="132" t="s">
        <v>1809</v>
      </c>
      <c r="B2" s="132" t="str">
        <f>SUBSTITUTE(SUBSTITUTE(A2&amp;"-"&amp;F2,".","e"),RIGHT(SUBSTITUTE(A2&amp;"-"&amp;F2,".","e"),3),)</f>
        <v>qhhd-yum-server-11e107e135e</v>
      </c>
      <c r="C2" s="132" t="s">
        <v>1810</v>
      </c>
      <c r="D2" s="132" t="s">
        <v>1811</v>
      </c>
      <c r="E2" s="132" t="s">
        <v>1812</v>
      </c>
      <c r="F2" s="133" t="str">
        <f>$M$2&amp;K2&amp;"/"&amp;RIGHT($F$1,2)</f>
        <v>11.107.135./21</v>
      </c>
      <c r="G2" s="133" t="str">
        <f>$N$2&amp;K2&amp;"/"&amp;RIGHT($G$1,2)</f>
        <v>11.107.163./22</v>
      </c>
      <c r="H2" s="133" t="str">
        <f>$O$2&amp;K2&amp;"/"&amp;RIGHT($H$1,2)</f>
        <v>11.107.177./23</v>
      </c>
      <c r="I2" s="133" t="s">
        <v>1813</v>
      </c>
      <c r="J2" s="133" t="s">
        <v>1814</v>
      </c>
      <c r="K2" s="126"/>
      <c r="L2" s="128" t="s">
        <v>1815</v>
      </c>
      <c r="M2" s="128" t="s">
        <v>1816</v>
      </c>
      <c r="N2" s="128" t="s">
        <v>1817</v>
      </c>
      <c r="O2" s="128" t="s">
        <v>1818</v>
      </c>
      <c r="P2" s="124"/>
      <c r="Q2" s="124"/>
      <c r="R2" s="124"/>
      <c r="S2" s="124"/>
      <c r="T2" s="124"/>
      <c r="U2" s="124"/>
      <c r="V2" s="124"/>
      <c r="W2" s="124"/>
      <c r="X2" s="124"/>
      <c r="Y2" s="124"/>
    </row>
    <row r="3" spans="1:25" ht="18" customHeight="1">
      <c r="A3" s="132" t="s">
        <v>1819</v>
      </c>
      <c r="B3" s="132" t="str">
        <f>SUBSTITUTE(SUBSTITUTE(A3&amp;"-"&amp;F3,".","e"),RIGHT(SUBSTITUTE(A3&amp;"-"&amp;F3,".","e"),3),)</f>
        <v>qhhd-cobbler-server-11e107e135e</v>
      </c>
      <c r="C3" s="132" t="s">
        <v>1820</v>
      </c>
      <c r="D3" s="132" t="s">
        <v>1821</v>
      </c>
      <c r="E3" s="132" t="s">
        <v>1812</v>
      </c>
      <c r="F3" s="133" t="str">
        <f>$M$2&amp;K3&amp;"/"&amp;RIGHT($F$1,2)</f>
        <v>11.107.135./21</v>
      </c>
      <c r="G3" s="133" t="str">
        <f>$N$2&amp;K3&amp;"/"&amp;RIGHT($G$1,2)</f>
        <v>11.107.163./22</v>
      </c>
      <c r="H3" s="133" t="str">
        <f>$O$2&amp;K3&amp;"/"&amp;RIGHT($H$1,2)</f>
        <v>11.107.177./23</v>
      </c>
      <c r="I3" s="133" t="s">
        <v>1813</v>
      </c>
      <c r="J3" s="133" t="s">
        <v>1814</v>
      </c>
      <c r="K3" s="126"/>
      <c r="L3" s="127"/>
      <c r="M3" s="127"/>
      <c r="N3" s="127"/>
      <c r="O3" s="127"/>
      <c r="P3" s="124"/>
      <c r="Q3" s="124"/>
      <c r="R3" s="124"/>
      <c r="S3" s="124"/>
      <c r="T3" s="124"/>
      <c r="U3" s="124"/>
      <c r="V3" s="124"/>
      <c r="W3" s="124"/>
      <c r="X3" s="124"/>
      <c r="Y3" s="124"/>
    </row>
    <row r="4" spans="1:25" ht="18" customHeight="1">
      <c r="A4" s="132" t="s">
        <v>1822</v>
      </c>
      <c r="B4" s="132" t="str">
        <f>SUBSTITUTE(SUBSTITUTE(A4&amp;"-"&amp;F4,".","e"),RIGHT(SUBSTITUTE(A4&amp;"-"&amp;F4,".","e"),3),)</f>
        <v>qhhd-nat-server-11e107e135e</v>
      </c>
      <c r="C4" s="132" t="s">
        <v>1823</v>
      </c>
      <c r="D4" s="132" t="s">
        <v>1824</v>
      </c>
      <c r="E4" s="132" t="s">
        <v>1812</v>
      </c>
      <c r="F4" s="133" t="str">
        <f>$M$2&amp;K4&amp;"/"&amp;RIGHT($F$1,2)</f>
        <v>11.107.135./21</v>
      </c>
      <c r="G4" s="133" t="str">
        <f>$N$2&amp;K4&amp;"/"&amp;RIGHT($G$1,2)</f>
        <v>11.107.163./22</v>
      </c>
      <c r="H4" s="133" t="str">
        <f>$O$2&amp;K4&amp;"/"&amp;RIGHT($H$1,2)</f>
        <v>11.107.177./23</v>
      </c>
      <c r="I4" s="133" t="s">
        <v>1813</v>
      </c>
      <c r="J4" s="133" t="s">
        <v>1814</v>
      </c>
      <c r="K4" s="126"/>
      <c r="L4" s="127"/>
      <c r="M4" s="127"/>
      <c r="N4" s="127"/>
      <c r="O4" s="127"/>
      <c r="P4" s="124"/>
      <c r="Q4" s="124"/>
      <c r="R4" s="124"/>
      <c r="S4" s="124"/>
      <c r="T4" s="124"/>
      <c r="U4" s="124"/>
      <c r="V4" s="124"/>
      <c r="W4" s="124"/>
      <c r="X4" s="124"/>
      <c r="Y4" s="124"/>
    </row>
    <row r="5" spans="1:25" ht="18" customHeight="1">
      <c r="A5" s="132" t="s">
        <v>1825</v>
      </c>
      <c r="B5" s="132" t="str">
        <f>SUBSTITUTE(SUBSTITUTE(A5&amp;"-"&amp;F5,".","e"),RIGHT(SUBSTITUTE(A5&amp;"-"&amp;F5,".","e"),3),)</f>
        <v>qhhd-tiaoban01-11e107e135e</v>
      </c>
      <c r="C5" s="132" t="s">
        <v>1826</v>
      </c>
      <c r="D5" s="132" t="s">
        <v>1824</v>
      </c>
      <c r="E5" s="132" t="s">
        <v>1812</v>
      </c>
      <c r="F5" s="133" t="str">
        <f>$M$2&amp;K5&amp;"/"&amp;RIGHT($F$1,2)</f>
        <v>11.107.135./21</v>
      </c>
      <c r="G5" s="133" t="str">
        <f>$N$2&amp;K5&amp;"/"&amp;RIGHT($G$1,2)</f>
        <v>11.107.163./22</v>
      </c>
      <c r="H5" s="133" t="str">
        <f>$O$2&amp;K5&amp;"/"&amp;RIGHT($H$1,2)</f>
        <v>11.107.177./23</v>
      </c>
      <c r="I5" s="133" t="s">
        <v>1813</v>
      </c>
      <c r="J5" s="133" t="str">
        <f>$L$2&amp;K5&amp;"/"&amp;RIGHT($L$1,2)</f>
        <v>10.16.157./25</v>
      </c>
      <c r="K5" s="126"/>
      <c r="L5" s="127"/>
      <c r="M5" s="127"/>
      <c r="N5" s="127"/>
      <c r="O5" s="127"/>
      <c r="P5" s="124"/>
      <c r="Q5" s="124"/>
      <c r="R5" s="124"/>
      <c r="S5" s="124"/>
      <c r="T5" s="124"/>
      <c r="U5" s="124"/>
      <c r="V5" s="124"/>
      <c r="W5" s="124"/>
      <c r="X5" s="124"/>
      <c r="Y5" s="124"/>
    </row>
    <row r="6" spans="1:25" ht="18" customHeight="1">
      <c r="A6" s="132" t="s">
        <v>1827</v>
      </c>
      <c r="B6" s="132" t="str">
        <f>SUBSTITUTE(SUBSTITUTE(A6&amp;"-"&amp;J6,".","e"),RIGHT(SUBSTITUTE(A6&amp;"-"&amp;J6,".","e"),3),)</f>
        <v>qhhd-yundiaosnmp1-10e16e157e136</v>
      </c>
      <c r="C6" s="132" t="s">
        <v>1828</v>
      </c>
      <c r="D6" s="132" t="s">
        <v>1829</v>
      </c>
      <c r="E6" s="216" t="s">
        <v>532</v>
      </c>
      <c r="F6" s="134" t="s">
        <v>1814</v>
      </c>
      <c r="G6" s="134" t="s">
        <v>1814</v>
      </c>
      <c r="H6" s="134" t="s">
        <v>1814</v>
      </c>
      <c r="I6" s="134" t="s">
        <v>1814</v>
      </c>
      <c r="J6" s="133" t="str">
        <f>$L$2&amp;K6&amp;"/"&amp;RIGHT($L$1,2)</f>
        <v>10.16.157.136/25</v>
      </c>
      <c r="K6" s="126" t="s">
        <v>1830</v>
      </c>
      <c r="L6" s="127"/>
      <c r="M6" s="127"/>
      <c r="N6" s="127"/>
      <c r="O6" s="127"/>
      <c r="P6" s="124"/>
      <c r="Q6" s="124"/>
      <c r="R6" s="124"/>
      <c r="S6" s="124"/>
      <c r="T6" s="124"/>
      <c r="U6" s="124"/>
      <c r="V6" s="124"/>
      <c r="W6" s="124"/>
      <c r="X6" s="124"/>
      <c r="Y6" s="124"/>
    </row>
    <row r="7" spans="1:25" ht="18" customHeight="1">
      <c r="A7" s="132" t="s">
        <v>1831</v>
      </c>
      <c r="B7" s="132" t="str">
        <f>SUBSTITUTE(SUBSTITUTE(A7&amp;"-"&amp;J7,".","e"),RIGHT(SUBSTITUTE(A7&amp;"-"&amp;J7,".","e"),3),)</f>
        <v>qhhd-yundiaosnmp2-10e16e157e137</v>
      </c>
      <c r="C7" s="132" t="s">
        <v>1832</v>
      </c>
      <c r="D7" s="132" t="s">
        <v>1829</v>
      </c>
      <c r="E7" s="216" t="s">
        <v>532</v>
      </c>
      <c r="F7" s="134" t="s">
        <v>1814</v>
      </c>
      <c r="G7" s="134" t="s">
        <v>1814</v>
      </c>
      <c r="H7" s="134" t="s">
        <v>1814</v>
      </c>
      <c r="I7" s="134" t="s">
        <v>1814</v>
      </c>
      <c r="J7" s="133" t="str">
        <f>$L$2&amp;K7&amp;"/"&amp;RIGHT($L$1,2)</f>
        <v>10.16.157.137/25</v>
      </c>
      <c r="K7" s="126" t="s">
        <v>1833</v>
      </c>
      <c r="L7" s="127"/>
      <c r="M7" s="127"/>
      <c r="N7" s="127"/>
      <c r="O7" s="127"/>
      <c r="P7" s="124"/>
      <c r="Q7" s="124"/>
      <c r="R7" s="124"/>
      <c r="S7" s="124"/>
      <c r="T7" s="124"/>
      <c r="U7" s="124"/>
      <c r="V7" s="124"/>
      <c r="W7" s="124"/>
      <c r="X7" s="124"/>
      <c r="Y7" s="124"/>
    </row>
    <row r="8" spans="1:25" ht="18" customHeight="1">
      <c r="A8" s="132"/>
      <c r="B8" s="132"/>
      <c r="C8" s="132"/>
      <c r="D8" s="132"/>
      <c r="E8" s="132"/>
      <c r="F8" s="134"/>
      <c r="G8" s="134"/>
      <c r="H8" s="134"/>
      <c r="I8" s="134"/>
      <c r="J8" s="133"/>
      <c r="K8" s="126"/>
      <c r="L8" s="127"/>
      <c r="M8" s="127"/>
      <c r="N8" s="127"/>
      <c r="O8" s="127"/>
      <c r="P8" s="124"/>
      <c r="Q8" s="124"/>
      <c r="R8" s="124"/>
      <c r="S8" s="124"/>
      <c r="T8" s="124"/>
      <c r="U8" s="124"/>
      <c r="V8" s="124"/>
      <c r="W8" s="124"/>
      <c r="X8" s="124"/>
      <c r="Y8" s="124"/>
    </row>
    <row r="9" spans="1:25" ht="18" customHeight="1">
      <c r="A9" s="126"/>
      <c r="B9" s="126"/>
      <c r="C9" s="126"/>
      <c r="D9" s="126"/>
      <c r="E9" s="126"/>
      <c r="F9" s="126"/>
      <c r="G9" s="126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</row>
    <row r="10" spans="1:25" ht="18" customHeight="1">
      <c r="A10" s="126"/>
      <c r="B10" s="126"/>
      <c r="C10" s="126"/>
      <c r="D10" s="126"/>
      <c r="E10" s="126"/>
      <c r="F10" s="126"/>
      <c r="G10" s="126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</row>
    <row r="11" spans="1:25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</row>
    <row r="12" spans="1:25" ht="18" customHeight="1">
      <c r="A12" s="124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</row>
    <row r="13" spans="1:25" ht="18" customHeight="1">
      <c r="A13" s="124"/>
      <c r="B13" s="124" t="s">
        <v>1834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</row>
    <row r="14" spans="1:25" ht="18" customHeight="1">
      <c r="A14" s="124"/>
      <c r="B14" s="124" t="str">
        <f t="shared" ref="B14:B19" si="0">B2</f>
        <v>qhhd-yum-server-11e107e135e</v>
      </c>
      <c r="C14" s="154" t="str">
        <f>VM宿主机!F2</f>
        <v>2102314EQJP0N9100317</v>
      </c>
      <c r="D14" s="125" t="s">
        <v>1835</v>
      </c>
      <c r="E14" s="124">
        <v>8</v>
      </c>
      <c r="F14" s="124">
        <v>32</v>
      </c>
      <c r="G14" s="124" t="s">
        <v>1836</v>
      </c>
      <c r="H14" s="124">
        <v>100</v>
      </c>
      <c r="I14" s="124" t="s">
        <v>1836</v>
      </c>
      <c r="J14" s="124">
        <v>5120</v>
      </c>
      <c r="K14" s="124" t="s">
        <v>1837</v>
      </c>
      <c r="L14" s="124" t="str">
        <f>F2</f>
        <v>11.107.135./21</v>
      </c>
      <c r="M14" s="124" t="s">
        <v>1838</v>
      </c>
      <c r="N14" s="124" t="str">
        <f>G2</f>
        <v>11.107.163./22</v>
      </c>
      <c r="O14" s="124" t="s">
        <v>1839</v>
      </c>
      <c r="P14" s="124" t="str">
        <f>H2</f>
        <v>11.107.177./23</v>
      </c>
      <c r="Q14" s="124" t="s">
        <v>1803</v>
      </c>
      <c r="R14" s="124" t="s">
        <v>1813</v>
      </c>
      <c r="S14" s="124"/>
      <c r="U14" s="124"/>
      <c r="V14" s="124"/>
      <c r="W14" s="124"/>
      <c r="X14" s="124"/>
      <c r="Y14" s="124"/>
    </row>
    <row r="15" spans="1:25" ht="18" customHeight="1">
      <c r="A15" s="124"/>
      <c r="B15" s="124" t="str">
        <f t="shared" si="0"/>
        <v>qhhd-cobbler-server-11e107e135e</v>
      </c>
      <c r="C15" s="154" t="str">
        <f>VM宿主机!F3</f>
        <v>2102314EQJN0N9100015</v>
      </c>
      <c r="D15" s="125" t="s">
        <v>1835</v>
      </c>
      <c r="E15" s="124">
        <v>8</v>
      </c>
      <c r="F15" s="124">
        <v>32</v>
      </c>
      <c r="G15" s="124" t="s">
        <v>1836</v>
      </c>
      <c r="H15" s="124">
        <v>100</v>
      </c>
      <c r="I15" s="124" t="s">
        <v>1813</v>
      </c>
      <c r="J15" s="124">
        <v>0</v>
      </c>
      <c r="K15" s="124" t="s">
        <v>1837</v>
      </c>
      <c r="L15" s="124" t="str">
        <f>F3</f>
        <v>11.107.135./21</v>
      </c>
      <c r="M15" s="124" t="s">
        <v>1838</v>
      </c>
      <c r="N15" s="124" t="str">
        <f>G3</f>
        <v>11.107.163./22</v>
      </c>
      <c r="O15" s="124" t="s">
        <v>1839</v>
      </c>
      <c r="P15" s="124" t="str">
        <f>H3</f>
        <v>11.107.177./23</v>
      </c>
      <c r="Q15" s="124" t="s">
        <v>1803</v>
      </c>
      <c r="R15" s="124" t="s">
        <v>1813</v>
      </c>
      <c r="S15" s="124"/>
      <c r="U15" s="124"/>
      <c r="V15" s="124"/>
      <c r="W15" s="124"/>
      <c r="X15" s="124"/>
      <c r="Y15" s="124"/>
    </row>
    <row r="16" spans="1:25" ht="18" customHeight="1">
      <c r="A16" s="124"/>
      <c r="B16" s="124" t="str">
        <f t="shared" si="0"/>
        <v>qhhd-nat-server-11e107e135e</v>
      </c>
      <c r="C16" s="154" t="str">
        <f>VM宿主机!F4</f>
        <v>2102314EQJN0N9100034</v>
      </c>
      <c r="D16" s="125" t="s">
        <v>1835</v>
      </c>
      <c r="E16" s="124">
        <v>4</v>
      </c>
      <c r="F16" s="124">
        <v>8</v>
      </c>
      <c r="G16" s="124" t="s">
        <v>1836</v>
      </c>
      <c r="H16" s="124">
        <v>100</v>
      </c>
      <c r="I16" s="124" t="s">
        <v>1813</v>
      </c>
      <c r="J16" s="124">
        <v>0</v>
      </c>
      <c r="K16" s="124" t="s">
        <v>1837</v>
      </c>
      <c r="L16" s="124" t="str">
        <f>F4</f>
        <v>11.107.135./21</v>
      </c>
      <c r="M16" s="124" t="s">
        <v>1838</v>
      </c>
      <c r="N16" s="124" t="str">
        <f>G4</f>
        <v>11.107.163./22</v>
      </c>
      <c r="O16" s="124" t="s">
        <v>1839</v>
      </c>
      <c r="P16" s="124" t="str">
        <f>H4</f>
        <v>11.107.177./23</v>
      </c>
      <c r="Q16" s="124" t="s">
        <v>1803</v>
      </c>
      <c r="R16" s="124" t="s">
        <v>1813</v>
      </c>
      <c r="S16" s="124"/>
      <c r="U16" s="124"/>
      <c r="V16" s="124"/>
      <c r="W16" s="124"/>
      <c r="X16" s="124"/>
      <c r="Y16" s="124"/>
    </row>
    <row r="17" spans="1:25" ht="18" customHeight="1">
      <c r="A17" s="124"/>
      <c r="B17" s="124" t="str">
        <f t="shared" si="0"/>
        <v>qhhd-tiaoban01-11e107e135e</v>
      </c>
      <c r="C17" s="154" t="str">
        <f>VM宿主机!F5</f>
        <v>2102314EQJN0N9100419</v>
      </c>
      <c r="D17" s="125" t="s">
        <v>1835</v>
      </c>
      <c r="E17" s="124">
        <v>4</v>
      </c>
      <c r="F17" s="124">
        <v>8</v>
      </c>
      <c r="G17" s="124" t="s">
        <v>1836</v>
      </c>
      <c r="H17" s="124">
        <v>100</v>
      </c>
      <c r="I17" s="124" t="s">
        <v>1813</v>
      </c>
      <c r="J17" s="124">
        <v>0</v>
      </c>
      <c r="K17" s="124" t="s">
        <v>1837</v>
      </c>
      <c r="L17" s="124" t="str">
        <f>F5</f>
        <v>11.107.135./21</v>
      </c>
      <c r="M17" s="124" t="s">
        <v>1838</v>
      </c>
      <c r="N17" s="124" t="str">
        <f>G5</f>
        <v>11.107.163./22</v>
      </c>
      <c r="O17" s="124" t="s">
        <v>1839</v>
      </c>
      <c r="P17" s="124" t="str">
        <f>H5</f>
        <v>11.107.177./23</v>
      </c>
      <c r="Q17" s="124" t="s">
        <v>1803</v>
      </c>
      <c r="R17" s="124" t="s">
        <v>1813</v>
      </c>
      <c r="S17" s="124" t="s">
        <v>1779</v>
      </c>
      <c r="U17" s="124"/>
      <c r="V17" s="124"/>
      <c r="W17" s="124"/>
      <c r="X17" s="124"/>
      <c r="Y17" s="124"/>
    </row>
    <row r="18" spans="1:25" ht="18" customHeight="1">
      <c r="A18" s="124"/>
      <c r="B18" s="124" t="str">
        <f t="shared" si="0"/>
        <v>qhhd-yundiaosnmp1-10e16e157e136</v>
      </c>
      <c r="C18" s="154" t="str">
        <f>VM宿主机!F2</f>
        <v>2102314EQJP0N9100317</v>
      </c>
      <c r="D18" s="124" t="s">
        <v>1840</v>
      </c>
      <c r="E18" s="124" t="s">
        <v>1841</v>
      </c>
      <c r="F18" s="124" t="s">
        <v>1842</v>
      </c>
      <c r="G18" s="124" t="s">
        <v>1836</v>
      </c>
      <c r="H18" s="124" t="s">
        <v>1843</v>
      </c>
      <c r="I18" s="124" t="s">
        <v>1813</v>
      </c>
      <c r="J18" s="124">
        <v>0</v>
      </c>
      <c r="K18" s="124" t="s">
        <v>1779</v>
      </c>
      <c r="L18" s="124" t="str">
        <f>J6</f>
        <v>10.16.157.136/25</v>
      </c>
      <c r="M18" s="124"/>
      <c r="N18" s="124"/>
      <c r="O18" s="124"/>
      <c r="P18" s="124"/>
      <c r="Q18" s="124"/>
      <c r="R18" s="124"/>
      <c r="S18" s="124"/>
      <c r="U18" s="124"/>
      <c r="V18" s="124"/>
      <c r="W18" s="124"/>
      <c r="X18" s="124"/>
      <c r="Y18" s="124"/>
    </row>
    <row r="19" spans="1:25" ht="18" customHeight="1">
      <c r="A19" s="124"/>
      <c r="B19" s="124" t="str">
        <f t="shared" si="0"/>
        <v>qhhd-yundiaosnmp2-10e16e157e137</v>
      </c>
      <c r="C19" s="154" t="str">
        <f>VM宿主机!F3</f>
        <v>2102314EQJN0N9100015</v>
      </c>
      <c r="D19" s="124" t="s">
        <v>1840</v>
      </c>
      <c r="E19" s="124" t="s">
        <v>1841</v>
      </c>
      <c r="F19" s="124" t="s">
        <v>1842</v>
      </c>
      <c r="G19" s="124" t="s">
        <v>1836</v>
      </c>
      <c r="H19" s="124" t="s">
        <v>1843</v>
      </c>
      <c r="I19" s="124" t="s">
        <v>1813</v>
      </c>
      <c r="J19" s="124">
        <v>0</v>
      </c>
      <c r="K19" s="124" t="s">
        <v>1779</v>
      </c>
      <c r="L19" s="124" t="str">
        <f>J7</f>
        <v>10.16.157.137/25</v>
      </c>
      <c r="M19" s="124"/>
      <c r="N19" s="124"/>
      <c r="O19" s="124"/>
      <c r="P19" s="124"/>
      <c r="Q19" s="124"/>
      <c r="R19" s="124"/>
      <c r="S19" s="124"/>
      <c r="U19" s="124"/>
      <c r="V19" s="124"/>
      <c r="W19" s="124"/>
      <c r="X19" s="124"/>
      <c r="Y19" s="124"/>
    </row>
    <row r="20" spans="1:25" ht="18" customHeight="1">
      <c r="A20" s="124"/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</row>
    <row r="21" spans="1:25">
      <c r="A21" s="124"/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</row>
    <row r="22" spans="1:25">
      <c r="A22" s="124"/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</row>
    <row r="23" spans="1:25">
      <c r="A23" s="124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</row>
    <row r="24" spans="1:25">
      <c r="A24" s="124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</row>
    <row r="25" spans="1:25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</row>
    <row r="26" spans="1:25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</row>
    <row r="27" spans="1:25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</row>
    <row r="28" spans="1:25">
      <c r="A28" s="124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</row>
    <row r="29" spans="1:25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</row>
    <row r="30" spans="1:25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</row>
    <row r="31" spans="1:25">
      <c r="A31" s="124"/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</row>
    <row r="32" spans="1:25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</row>
    <row r="33" spans="1:25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</row>
    <row r="34" spans="1:25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</row>
    <row r="35" spans="1:25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</row>
    <row r="36" spans="1:25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</row>
    <row r="37" spans="1:25">
      <c r="A37" s="124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</row>
    <row r="38" spans="1:25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</row>
    <row r="39" spans="1:25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</row>
    <row r="40" spans="1:25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</row>
    <row r="41" spans="1:25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</row>
    <row r="42" spans="1:25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</row>
    <row r="43" spans="1:25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</row>
    <row r="44" spans="1:25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</row>
    <row r="45" spans="1:25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</row>
    <row r="46" spans="1:25">
      <c r="A46" s="124"/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</row>
    <row r="47" spans="1:25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</row>
    <row r="48" spans="1:25">
      <c r="A48" s="124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</row>
    <row r="49" spans="1:25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</row>
    <row r="50" spans="1:25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</row>
    <row r="51" spans="1:25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</row>
    <row r="52" spans="1:25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</row>
    <row r="53" spans="1:25">
      <c r="A53" s="124"/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</row>
    <row r="54" spans="1:25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</row>
    <row r="55" spans="1:25">
      <c r="A55" s="124"/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</row>
    <row r="56" spans="1:25">
      <c r="A56" s="124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</row>
    <row r="57" spans="1:25">
      <c r="A57" s="124"/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</row>
    <row r="58" spans="1:25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</row>
    <row r="59" spans="1:25">
      <c r="A59" s="124"/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</row>
    <row r="60" spans="1:25">
      <c r="A60" s="124"/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</row>
    <row r="61" spans="1:25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</row>
    <row r="62" spans="1:25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</row>
    <row r="63" spans="1:25">
      <c r="A63" s="124"/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</row>
    <row r="64" spans="1:25">
      <c r="A64" s="124"/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</row>
    <row r="65" spans="1:25">
      <c r="A65" s="124"/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</row>
    <row r="66" spans="1:25">
      <c r="A66" s="124"/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</row>
    <row r="67" spans="1:25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</row>
    <row r="68" spans="1:25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</row>
    <row r="69" spans="1:25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</row>
    <row r="70" spans="1:25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</row>
    <row r="71" spans="1:25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</row>
    <row r="72" spans="1:25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</row>
    <row r="73" spans="1:25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</row>
    <row r="74" spans="1:25">
      <c r="A74" s="124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</row>
    <row r="75" spans="1:25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</row>
    <row r="76" spans="1:25">
      <c r="A76" s="124"/>
      <c r="B76" s="124"/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</row>
    <row r="77" spans="1:25">
      <c r="A77" s="124"/>
      <c r="B77" s="124"/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</row>
    <row r="78" spans="1:25">
      <c r="A78" s="124"/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</row>
    <row r="79" spans="1:25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</row>
    <row r="80" spans="1:25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</row>
    <row r="81" spans="1:25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</row>
    <row r="82" spans="1:25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</row>
    <row r="83" spans="1:25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</row>
    <row r="84" spans="1:25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</row>
    <row r="85" spans="1:25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</row>
    <row r="86" spans="1:25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</row>
    <row r="87" spans="1:25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</row>
    <row r="88" spans="1:25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</row>
    <row r="89" spans="1:25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</row>
    <row r="90" spans="1:25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</row>
    <row r="91" spans="1:25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</row>
    <row r="92" spans="1:25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</row>
    <row r="93" spans="1:25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</row>
    <row r="94" spans="1:25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</row>
    <row r="95" spans="1:25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</row>
    <row r="96" spans="1:25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</row>
    <row r="97" spans="1:25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</row>
    <row r="98" spans="1:25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</row>
    <row r="99" spans="1:25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</row>
    <row r="100" spans="1:25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</row>
    <row r="101" spans="1:25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</row>
    <row r="102" spans="1:25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</row>
    <row r="103" spans="1:25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</row>
    <row r="104" spans="1:25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</row>
    <row r="105" spans="1:25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</row>
    <row r="106" spans="1:25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</row>
    <row r="107" spans="1:25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</row>
    <row r="108" spans="1:25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</row>
    <row r="109" spans="1:25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</row>
    <row r="110" spans="1:25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</row>
    <row r="111" spans="1:25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</row>
    <row r="112" spans="1:25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</row>
    <row r="113" spans="1:25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</row>
    <row r="114" spans="1:25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</row>
    <row r="115" spans="1:25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</row>
    <row r="116" spans="1:25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</row>
    <row r="117" spans="1:25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</row>
    <row r="118" spans="1:25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</row>
    <row r="119" spans="1:25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</row>
    <row r="120" spans="1:25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</row>
    <row r="121" spans="1:25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</row>
    <row r="122" spans="1:25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</row>
    <row r="123" spans="1:25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</row>
    <row r="124" spans="1:25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</row>
    <row r="125" spans="1:25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</row>
    <row r="126" spans="1:25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</row>
    <row r="127" spans="1:25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</row>
    <row r="128" spans="1:25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</row>
    <row r="129" spans="1:25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</row>
    <row r="130" spans="1:25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</row>
    <row r="131" spans="1:25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</row>
    <row r="132" spans="1:25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</row>
    <row r="133" spans="1:25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</row>
    <row r="134" spans="1:25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</row>
    <row r="135" spans="1:25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</row>
    <row r="136" spans="1:25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</row>
    <row r="137" spans="1:25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</row>
    <row r="138" spans="1:25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</row>
    <row r="139" spans="1:25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</row>
    <row r="140" spans="1:25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</row>
    <row r="141" spans="1:25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</row>
    <row r="142" spans="1:25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</row>
    <row r="143" spans="1:25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</row>
    <row r="144" spans="1:25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</row>
    <row r="145" spans="1:25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</row>
    <row r="146" spans="1:25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</row>
    <row r="147" spans="1:25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</row>
    <row r="148" spans="1:25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</row>
    <row r="149" spans="1:25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</row>
    <row r="150" spans="1:25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</row>
    <row r="151" spans="1:25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</row>
    <row r="152" spans="1:25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</row>
    <row r="153" spans="1:25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</row>
    <row r="154" spans="1:25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</row>
    <row r="155" spans="1:25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</row>
    <row r="156" spans="1:25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</row>
    <row r="157" spans="1:25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</row>
    <row r="158" spans="1:25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</row>
    <row r="159" spans="1:25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</row>
    <row r="160" spans="1:25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</row>
    <row r="161" spans="1:25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</row>
    <row r="162" spans="1:25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</row>
    <row r="163" spans="1:25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</row>
    <row r="164" spans="1:25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</row>
    <row r="165" spans="1:25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</row>
    <row r="166" spans="1:25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</row>
    <row r="167" spans="1:25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</row>
    <row r="168" spans="1:25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</row>
    <row r="169" spans="1:25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</row>
    <row r="170" spans="1:25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</row>
    <row r="171" spans="1:25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</row>
    <row r="172" spans="1:25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</row>
    <row r="173" spans="1:25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</row>
    <row r="174" spans="1:25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</row>
    <row r="175" spans="1:25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</row>
    <row r="176" spans="1:25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</row>
    <row r="177" spans="1:25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</row>
    <row r="178" spans="1:25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</row>
  </sheetData>
  <phoneticPr fontId="45" type="noConversion"/>
  <hyperlinks>
    <hyperlink ref="E6" r:id="rId1" xr:uid="{B158AB69-AF4F-4AD3-AE92-F1B861302096}"/>
    <hyperlink ref="E7" r:id="rId2" xr:uid="{5A612AC3-BA15-4EDD-AA44-AD9AD104B65D}"/>
  </hyperlinks>
  <pageMargins left="0.7" right="0.7" top="0.75" bottom="0.75" header="0.3" footer="0.3"/>
  <pageSetup paperSize="9" orientation="portrait" horizontalDpi="1200" verticalDpi="12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16"/>
  <sheetViews>
    <sheetView zoomScale="130" zoomScaleNormal="130" workbookViewId="0">
      <selection activeCell="D24" sqref="D24"/>
    </sheetView>
  </sheetViews>
  <sheetFormatPr defaultColWidth="9" defaultRowHeight="14"/>
  <cols>
    <col min="1" max="1" width="23.1640625" customWidth="1"/>
    <col min="2" max="14" width="11.58203125" customWidth="1"/>
  </cols>
  <sheetData>
    <row r="1" spans="1:14" ht="28">
      <c r="A1" s="6" t="s">
        <v>1844</v>
      </c>
      <c r="B1" s="3" t="s">
        <v>1845</v>
      </c>
      <c r="C1" s="3" t="s">
        <v>1846</v>
      </c>
      <c r="D1" s="6" t="s">
        <v>1847</v>
      </c>
      <c r="E1" s="6" t="s">
        <v>1848</v>
      </c>
      <c r="F1" s="6" t="s">
        <v>1849</v>
      </c>
      <c r="G1" s="6" t="s">
        <v>1850</v>
      </c>
      <c r="H1" s="3" t="s">
        <v>1851</v>
      </c>
      <c r="I1" s="3" t="s">
        <v>1852</v>
      </c>
      <c r="J1" s="3" t="s">
        <v>1853</v>
      </c>
      <c r="K1" s="6" t="s">
        <v>1854</v>
      </c>
      <c r="L1" s="3" t="s">
        <v>1855</v>
      </c>
      <c r="M1" s="3" t="s">
        <v>12</v>
      </c>
      <c r="N1" s="6" t="s">
        <v>1856</v>
      </c>
    </row>
    <row r="2" spans="1:14">
      <c r="A2" s="9" t="s">
        <v>1857</v>
      </c>
      <c r="B2" s="9"/>
      <c r="C2" s="9" t="s">
        <v>1858</v>
      </c>
      <c r="D2" s="9" t="s">
        <v>1859</v>
      </c>
      <c r="E2" s="9" t="s">
        <v>1860</v>
      </c>
      <c r="F2" s="9" t="s">
        <v>1779</v>
      </c>
      <c r="G2" s="9" t="s">
        <v>1861</v>
      </c>
      <c r="H2" s="9"/>
      <c r="I2" s="9"/>
      <c r="J2" s="9"/>
      <c r="K2" s="9" t="s">
        <v>1862</v>
      </c>
      <c r="L2" s="9"/>
      <c r="M2" s="9"/>
      <c r="N2" s="9" t="s">
        <v>1863</v>
      </c>
    </row>
    <row r="3" spans="1:14" ht="18.649999999999999" customHeight="1">
      <c r="A3" s="9" t="s">
        <v>1864</v>
      </c>
      <c r="B3" s="9"/>
      <c r="C3" s="9" t="s">
        <v>1858</v>
      </c>
      <c r="D3" s="9" t="s">
        <v>1859</v>
      </c>
      <c r="E3" s="9" t="s">
        <v>1865</v>
      </c>
      <c r="F3" s="9" t="s">
        <v>1779</v>
      </c>
      <c r="G3" s="9" t="s">
        <v>1861</v>
      </c>
      <c r="H3" s="9"/>
      <c r="I3" s="9"/>
      <c r="J3" s="9"/>
      <c r="K3" s="9" t="s">
        <v>1862</v>
      </c>
      <c r="L3" s="9"/>
      <c r="M3" s="9"/>
      <c r="N3" s="9" t="s">
        <v>1863</v>
      </c>
    </row>
    <row r="4" spans="1:14">
      <c r="A4" s="9" t="s">
        <v>1866</v>
      </c>
      <c r="B4" s="9"/>
      <c r="C4" s="9" t="s">
        <v>1858</v>
      </c>
      <c r="D4" s="9" t="s">
        <v>1859</v>
      </c>
      <c r="E4" s="9" t="s">
        <v>1867</v>
      </c>
      <c r="F4" s="9" t="s">
        <v>1779</v>
      </c>
      <c r="G4" s="9" t="s">
        <v>1861</v>
      </c>
      <c r="H4" s="9"/>
      <c r="I4" s="9"/>
      <c r="J4" s="9"/>
      <c r="K4" s="9" t="s">
        <v>1862</v>
      </c>
      <c r="L4" s="9"/>
      <c r="M4" s="9" t="s">
        <v>250</v>
      </c>
      <c r="N4" s="9" t="s">
        <v>1863</v>
      </c>
    </row>
    <row r="5" spans="1:14" ht="15.65" customHeight="1">
      <c r="A5" s="9" t="s">
        <v>1868</v>
      </c>
      <c r="B5" s="9"/>
      <c r="C5" s="9" t="s">
        <v>1858</v>
      </c>
      <c r="D5" s="9" t="s">
        <v>1859</v>
      </c>
      <c r="E5" s="9" t="s">
        <v>1867</v>
      </c>
      <c r="F5" s="9" t="s">
        <v>1779</v>
      </c>
      <c r="G5" s="9" t="s">
        <v>1861</v>
      </c>
      <c r="H5" s="9"/>
      <c r="I5" s="9"/>
      <c r="J5" s="9"/>
      <c r="K5" s="9" t="s">
        <v>1862</v>
      </c>
      <c r="L5" s="9"/>
      <c r="M5" s="9" t="s">
        <v>1869</v>
      </c>
      <c r="N5" s="9" t="s">
        <v>1863</v>
      </c>
    </row>
    <row r="6" spans="1:14">
      <c r="A6" s="9" t="s">
        <v>1870</v>
      </c>
      <c r="B6" s="9"/>
      <c r="C6" s="9" t="s">
        <v>1858</v>
      </c>
      <c r="D6" s="9" t="s">
        <v>1859</v>
      </c>
      <c r="E6" s="9" t="s">
        <v>1871</v>
      </c>
      <c r="F6" s="9" t="s">
        <v>1872</v>
      </c>
      <c r="G6" s="9" t="s">
        <v>1861</v>
      </c>
      <c r="H6" s="9"/>
      <c r="I6" s="9"/>
      <c r="J6" s="9"/>
      <c r="K6" s="9" t="s">
        <v>1862</v>
      </c>
      <c r="L6" s="9"/>
      <c r="M6" s="9"/>
      <c r="N6" s="9" t="s">
        <v>1863</v>
      </c>
    </row>
    <row r="7" spans="1:14">
      <c r="A7" s="9" t="s">
        <v>1873</v>
      </c>
      <c r="B7" s="9"/>
      <c r="C7" s="9" t="s">
        <v>1858</v>
      </c>
      <c r="D7" s="9" t="s">
        <v>1859</v>
      </c>
      <c r="E7" s="9" t="s">
        <v>1871</v>
      </c>
      <c r="F7" s="9" t="s">
        <v>1872</v>
      </c>
      <c r="G7" s="9" t="s">
        <v>1861</v>
      </c>
      <c r="H7" s="9"/>
      <c r="I7" s="9"/>
      <c r="J7" s="9"/>
      <c r="K7" s="9" t="s">
        <v>1862</v>
      </c>
      <c r="L7" s="9"/>
      <c r="M7" s="9"/>
      <c r="N7" s="9" t="s">
        <v>1863</v>
      </c>
    </row>
    <row r="8" spans="1:14">
      <c r="A8" s="9" t="s">
        <v>1874</v>
      </c>
      <c r="B8" s="9"/>
      <c r="C8" s="9" t="s">
        <v>1858</v>
      </c>
      <c r="D8" s="9" t="s">
        <v>1776</v>
      </c>
      <c r="E8" s="9" t="s">
        <v>1875</v>
      </c>
      <c r="F8" s="9" t="s">
        <v>1872</v>
      </c>
      <c r="G8" s="9" t="s">
        <v>1861</v>
      </c>
      <c r="H8" s="9"/>
      <c r="I8" s="9"/>
      <c r="J8" s="9"/>
      <c r="K8" s="9" t="s">
        <v>1862</v>
      </c>
      <c r="L8" s="9"/>
      <c r="M8" s="9"/>
      <c r="N8" s="9" t="s">
        <v>1863</v>
      </c>
    </row>
    <row r="9" spans="1:14" ht="16.899999999999999" customHeight="1">
      <c r="A9" s="9" t="s">
        <v>1876</v>
      </c>
      <c r="B9" s="9"/>
      <c r="C9" s="9" t="s">
        <v>1858</v>
      </c>
      <c r="D9" s="9" t="s">
        <v>1776</v>
      </c>
      <c r="E9" s="9" t="s">
        <v>1875</v>
      </c>
      <c r="F9" s="9" t="s">
        <v>1872</v>
      </c>
      <c r="G9" s="9" t="s">
        <v>1861</v>
      </c>
      <c r="H9" s="9"/>
      <c r="I9" s="9"/>
      <c r="J9" s="9"/>
      <c r="K9" s="9" t="s">
        <v>1862</v>
      </c>
      <c r="L9" s="9"/>
      <c r="M9" s="9"/>
      <c r="N9" s="9" t="s">
        <v>1863</v>
      </c>
    </row>
    <row r="10" spans="1:14">
      <c r="A10" s="9" t="s">
        <v>1877</v>
      </c>
      <c r="B10" s="9"/>
      <c r="C10" s="9" t="s">
        <v>1858</v>
      </c>
      <c r="D10" s="9" t="s">
        <v>1776</v>
      </c>
      <c r="E10" s="9" t="s">
        <v>250</v>
      </c>
      <c r="F10" s="9" t="s">
        <v>1872</v>
      </c>
      <c r="G10" s="9" t="s">
        <v>1861</v>
      </c>
      <c r="H10" s="9"/>
      <c r="I10" s="9"/>
      <c r="J10" s="9"/>
      <c r="K10" s="9" t="s">
        <v>1862</v>
      </c>
      <c r="L10" s="9"/>
      <c r="M10" s="9"/>
      <c r="N10" s="9" t="s">
        <v>1863</v>
      </c>
    </row>
    <row r="11" spans="1:14" ht="13.9" customHeight="1">
      <c r="A11" s="9" t="s">
        <v>1878</v>
      </c>
      <c r="B11" s="9"/>
      <c r="C11" s="9" t="s">
        <v>1858</v>
      </c>
      <c r="D11" s="9" t="s">
        <v>1776</v>
      </c>
      <c r="E11" s="9" t="s">
        <v>250</v>
      </c>
      <c r="F11" s="9" t="s">
        <v>1872</v>
      </c>
      <c r="G11" s="9" t="s">
        <v>1861</v>
      </c>
      <c r="H11" s="9"/>
      <c r="I11" s="9"/>
      <c r="J11" s="9"/>
      <c r="K11" s="9" t="s">
        <v>1862</v>
      </c>
      <c r="L11" s="9"/>
      <c r="M11" s="9"/>
      <c r="N11" s="9" t="s">
        <v>1863</v>
      </c>
    </row>
    <row r="12" spans="1:14">
      <c r="A12" s="9" t="s">
        <v>1879</v>
      </c>
      <c r="B12" s="9"/>
      <c r="C12" s="9" t="s">
        <v>1858</v>
      </c>
      <c r="D12" s="9" t="s">
        <v>1859</v>
      </c>
      <c r="E12" s="9" t="s">
        <v>1880</v>
      </c>
      <c r="F12" s="9" t="s">
        <v>1872</v>
      </c>
      <c r="G12" s="9" t="s">
        <v>1861</v>
      </c>
      <c r="H12" s="9"/>
      <c r="I12" s="9"/>
      <c r="J12" s="9"/>
      <c r="K12" s="9" t="s">
        <v>1862</v>
      </c>
      <c r="L12" s="9"/>
      <c r="M12" s="9"/>
      <c r="N12" s="9" t="s">
        <v>1863</v>
      </c>
    </row>
    <row r="13" spans="1:14">
      <c r="A13" s="9" t="s">
        <v>1881</v>
      </c>
      <c r="B13" s="9"/>
      <c r="C13" s="9" t="s">
        <v>1858</v>
      </c>
      <c r="D13" s="9" t="s">
        <v>1859</v>
      </c>
      <c r="E13" s="9" t="s">
        <v>1880</v>
      </c>
      <c r="F13" s="9" t="s">
        <v>1872</v>
      </c>
      <c r="G13" s="9" t="s">
        <v>1861</v>
      </c>
      <c r="H13" s="9"/>
      <c r="I13" s="9"/>
      <c r="J13" s="9"/>
      <c r="K13" s="9" t="s">
        <v>1862</v>
      </c>
      <c r="L13" s="9"/>
      <c r="M13" s="9"/>
      <c r="N13" s="9" t="s">
        <v>1863</v>
      </c>
    </row>
    <row r="14" spans="1:14">
      <c r="A14" s="9" t="s">
        <v>1882</v>
      </c>
      <c r="B14" s="9"/>
      <c r="C14" s="9" t="s">
        <v>1858</v>
      </c>
      <c r="D14" s="9" t="s">
        <v>1859</v>
      </c>
      <c r="E14" s="9" t="s">
        <v>1880</v>
      </c>
      <c r="F14" s="9" t="s">
        <v>1872</v>
      </c>
      <c r="G14" s="9" t="s">
        <v>1861</v>
      </c>
      <c r="H14" s="9"/>
      <c r="I14" s="9"/>
      <c r="J14" s="9"/>
      <c r="K14" s="9" t="s">
        <v>1862</v>
      </c>
      <c r="L14" s="9"/>
      <c r="M14" s="9"/>
      <c r="N14" s="9" t="s">
        <v>1863</v>
      </c>
    </row>
    <row r="15" spans="1:14">
      <c r="A15" s="9" t="s">
        <v>1883</v>
      </c>
      <c r="B15" s="9"/>
      <c r="C15" s="9" t="s">
        <v>1858</v>
      </c>
      <c r="D15" s="9" t="s">
        <v>1859</v>
      </c>
      <c r="E15" s="9" t="s">
        <v>1880</v>
      </c>
      <c r="F15" s="9" t="s">
        <v>1872</v>
      </c>
      <c r="G15" s="9" t="s">
        <v>1861</v>
      </c>
      <c r="H15" s="9"/>
      <c r="I15" s="9"/>
      <c r="J15" s="9"/>
      <c r="K15" s="9" t="s">
        <v>1862</v>
      </c>
      <c r="L15" s="9"/>
      <c r="M15" s="9"/>
      <c r="N15" s="9" t="s">
        <v>1863</v>
      </c>
    </row>
    <row r="16" spans="1:14">
      <c r="A16" s="9" t="s">
        <v>1884</v>
      </c>
      <c r="B16" s="9"/>
      <c r="C16" s="9" t="s">
        <v>1858</v>
      </c>
      <c r="D16" s="9" t="s">
        <v>1859</v>
      </c>
      <c r="E16" s="9" t="s">
        <v>1880</v>
      </c>
      <c r="F16" s="9" t="s">
        <v>1872</v>
      </c>
      <c r="G16" s="9" t="s">
        <v>1861</v>
      </c>
      <c r="H16" s="9"/>
      <c r="I16" s="9"/>
      <c r="J16" s="9"/>
      <c r="K16" s="9" t="s">
        <v>1862</v>
      </c>
      <c r="L16" s="9"/>
      <c r="M16" s="9"/>
      <c r="N16" s="9" t="s">
        <v>1863</v>
      </c>
    </row>
  </sheetData>
  <phoneticPr fontId="45" type="noConversion"/>
  <dataValidations count="8">
    <dataValidation type="list" allowBlank="1" showErrorMessage="1" sqref="E2:E10001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10001" xr:uid="{00000000-0002-0000-0800-000001000000}">
      <formula1>"公网,私网"</formula1>
    </dataValidation>
    <dataValidation type="list" allowBlank="1" showErrorMessage="1" sqref="C2:C10001" xr:uid="{00000000-0002-0000-0800-000002000000}">
      <formula1>"A类,B类,C类,V6"</formula1>
    </dataValidation>
    <dataValidation type="list" allowBlank="1" showErrorMessage="1" sqref="F2:F17 F19:F10001" xr:uid="{00000000-0002-0000-0800-000003000000}">
      <formula1>"163,DCN,CN2,其他,DMZ"</formula1>
    </dataValidation>
    <dataValidation type="list" allowBlank="1" showErrorMessage="1" sqref="G2:G10001" xr:uid="{00000000-0002-0000-0800-000004000000}">
      <formula1>"IPV4,IPV6"</formula1>
    </dataValidation>
    <dataValidation type="list" allowBlank="1" showErrorMessage="1" sqref="K2:K10001" xr:uid="{00000000-0002-0000-0800-000005000000}">
      <formula1>"标准,非标准"</formula1>
    </dataValidation>
    <dataValidation type="list" allowBlank="1" showErrorMessage="1" sqref="H2:H10001" xr:uid="{00000000-0002-0000-0800-000006000000}">
      <formula1>"租用省公司,省公司赠送,集团划拨"</formula1>
    </dataValidation>
    <dataValidation type="list" allowBlank="1" showErrorMessage="1" sqref="N2:N10001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3"/>
  <sheetViews>
    <sheetView workbookViewId="0">
      <selection activeCell="D11" sqref="D11"/>
    </sheetView>
  </sheetViews>
  <sheetFormatPr defaultColWidth="9" defaultRowHeight="14"/>
  <cols>
    <col min="1" max="1" width="9.4140625" customWidth="1"/>
    <col min="2" max="2" width="30" customWidth="1"/>
    <col min="3" max="3" width="19.75" customWidth="1"/>
    <col min="4" max="4" width="33" customWidth="1"/>
    <col min="5" max="6" width="21.4140625" customWidth="1"/>
    <col min="7" max="7" width="12.25" customWidth="1"/>
    <col min="8" max="8" width="18.58203125" customWidth="1"/>
    <col min="9" max="9" width="17.1640625" customWidth="1"/>
    <col min="10" max="10" width="11.58203125" customWidth="1"/>
  </cols>
  <sheetData>
    <row r="1" spans="1:10">
      <c r="A1" s="2" t="s">
        <v>1885</v>
      </c>
      <c r="B1" s="2" t="s">
        <v>1886</v>
      </c>
      <c r="C1" s="2" t="s">
        <v>67</v>
      </c>
      <c r="D1" s="2" t="s">
        <v>1887</v>
      </c>
      <c r="E1" s="2" t="s">
        <v>1888</v>
      </c>
      <c r="F1" s="3" t="s">
        <v>1889</v>
      </c>
      <c r="G1" s="2" t="s">
        <v>1890</v>
      </c>
      <c r="H1" s="2" t="s">
        <v>514</v>
      </c>
      <c r="I1" s="2" t="s">
        <v>511</v>
      </c>
      <c r="J1" s="2" t="s">
        <v>1891</v>
      </c>
    </row>
    <row r="2" spans="1:10" s="1" customFormat="1">
      <c r="A2" s="4" t="s">
        <v>1892</v>
      </c>
      <c r="B2" s="5"/>
      <c r="C2" s="5"/>
      <c r="D2" s="6" t="s">
        <v>1893</v>
      </c>
      <c r="E2" s="90" t="s">
        <v>93</v>
      </c>
      <c r="F2" s="4" t="s">
        <v>1894</v>
      </c>
      <c r="G2" s="183"/>
      <c r="H2" s="5"/>
      <c r="I2" s="191">
        <v>2100</v>
      </c>
      <c r="J2" s="5" t="s">
        <v>1895</v>
      </c>
    </row>
    <row r="3" spans="1:10" s="1" customFormat="1">
      <c r="A3" s="4" t="s">
        <v>1892</v>
      </c>
      <c r="B3" s="5"/>
      <c r="C3" s="5"/>
      <c r="D3" s="6" t="s">
        <v>1893</v>
      </c>
      <c r="E3" s="90" t="s">
        <v>93</v>
      </c>
      <c r="F3" s="4" t="s">
        <v>1894</v>
      </c>
      <c r="G3" s="183"/>
      <c r="H3" s="5"/>
      <c r="I3" s="191">
        <v>2100</v>
      </c>
      <c r="J3" s="5" t="s">
        <v>1896</v>
      </c>
    </row>
  </sheetData>
  <phoneticPr fontId="45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14"/>
  <sheetViews>
    <sheetView topLeftCell="A5" workbookViewId="0">
      <selection activeCell="M10" sqref="M10"/>
    </sheetView>
  </sheetViews>
  <sheetFormatPr defaultColWidth="8.75" defaultRowHeight="14"/>
  <cols>
    <col min="1" max="3" width="8.75" style="1"/>
    <col min="4" max="4" width="10.83203125" style="1" customWidth="1"/>
    <col min="5" max="9" width="8.75" style="1"/>
    <col min="10" max="10" width="16.4140625" style="1" customWidth="1"/>
    <col min="11" max="16" width="8.75" style="1"/>
    <col min="17" max="17" width="12.83203125" style="1" customWidth="1"/>
    <col min="18" max="21" width="8.75" style="1"/>
    <col min="22" max="22" width="11.25" style="1" customWidth="1"/>
    <col min="23" max="23" width="20" style="1" customWidth="1"/>
    <col min="24" max="24" width="8.75" style="1"/>
    <col min="25" max="25" width="19.25" style="1" customWidth="1"/>
    <col min="26" max="26" width="8.75" style="1"/>
    <col min="27" max="27" width="11.83203125" style="1" customWidth="1"/>
    <col min="28" max="28" width="15" style="1" customWidth="1"/>
    <col min="29" max="29" width="21.83203125" style="1" customWidth="1"/>
    <col min="30" max="16384" width="8.75" style="1"/>
  </cols>
  <sheetData>
    <row r="1" spans="1:29" s="10" customFormat="1" ht="14.25" customHeight="1">
      <c r="A1" s="236" t="s">
        <v>1897</v>
      </c>
      <c r="B1" s="236"/>
      <c r="C1" s="236"/>
      <c r="D1" s="236"/>
      <c r="E1" s="236"/>
      <c r="F1" s="236"/>
      <c r="G1" s="236"/>
      <c r="H1" s="236"/>
      <c r="I1" s="237" t="s">
        <v>1898</v>
      </c>
      <c r="J1" s="237"/>
      <c r="K1" s="238"/>
      <c r="L1" s="237"/>
      <c r="M1" s="237"/>
      <c r="N1" s="239" t="s">
        <v>1899</v>
      </c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</row>
    <row r="2" spans="1:29" s="10" customFormat="1" ht="19">
      <c r="A2" s="11" t="s">
        <v>22</v>
      </c>
      <c r="B2" s="12" t="s">
        <v>1900</v>
      </c>
      <c r="C2" s="12" t="s">
        <v>1901</v>
      </c>
      <c r="D2" s="12" t="s">
        <v>1902</v>
      </c>
      <c r="E2" s="13" t="s">
        <v>1903</v>
      </c>
      <c r="F2" s="13" t="s">
        <v>1904</v>
      </c>
      <c r="G2" s="13" t="s">
        <v>1905</v>
      </c>
      <c r="H2" s="13" t="s">
        <v>1906</v>
      </c>
      <c r="I2" s="13" t="s">
        <v>1907</v>
      </c>
      <c r="J2" s="13" t="s">
        <v>1908</v>
      </c>
      <c r="K2" s="15" t="s">
        <v>1909</v>
      </c>
      <c r="L2" s="13" t="s">
        <v>1910</v>
      </c>
      <c r="M2" s="13" t="s">
        <v>1911</v>
      </c>
      <c r="N2" s="16" t="s">
        <v>1912</v>
      </c>
      <c r="O2" s="17" t="s">
        <v>1913</v>
      </c>
      <c r="P2" s="16" t="s">
        <v>1914</v>
      </c>
      <c r="Q2" s="16" t="s">
        <v>1915</v>
      </c>
      <c r="R2" s="16" t="s">
        <v>1916</v>
      </c>
      <c r="S2" s="16" t="s">
        <v>1917</v>
      </c>
      <c r="T2" s="16" t="s">
        <v>1918</v>
      </c>
      <c r="U2" s="22" t="s">
        <v>1919</v>
      </c>
      <c r="V2" s="22" t="s">
        <v>1920</v>
      </c>
      <c r="W2" s="23" t="s">
        <v>1921</v>
      </c>
      <c r="X2" s="22" t="s">
        <v>1922</v>
      </c>
      <c r="Y2" s="16" t="s">
        <v>1923</v>
      </c>
      <c r="Z2" s="27" t="s">
        <v>1924</v>
      </c>
      <c r="AA2" s="16" t="s">
        <v>1925</v>
      </c>
      <c r="AB2" s="22" t="s">
        <v>1926</v>
      </c>
      <c r="AC2" s="28" t="s">
        <v>1927</v>
      </c>
    </row>
    <row r="3" spans="1:29" s="10" customFormat="1" ht="47.5">
      <c r="A3" s="1" t="s">
        <v>23</v>
      </c>
      <c r="B3" s="1" t="s">
        <v>1928</v>
      </c>
      <c r="C3" s="1" t="s">
        <v>1929</v>
      </c>
      <c r="D3" s="6" t="s">
        <v>1893</v>
      </c>
      <c r="E3" s="14" t="s">
        <v>1930</v>
      </c>
      <c r="F3" s="14" t="s">
        <v>1931</v>
      </c>
      <c r="G3" s="14" t="s">
        <v>1932</v>
      </c>
      <c r="H3" s="14" t="s">
        <v>1933</v>
      </c>
      <c r="I3" s="14" t="s">
        <v>329</v>
      </c>
      <c r="J3" s="18" t="s">
        <v>331</v>
      </c>
      <c r="K3" s="19" t="s">
        <v>35</v>
      </c>
      <c r="L3" s="14" t="s">
        <v>1934</v>
      </c>
      <c r="M3" s="173" t="s">
        <v>177</v>
      </c>
      <c r="N3" s="20">
        <v>163</v>
      </c>
      <c r="O3" s="21"/>
      <c r="P3" s="21"/>
      <c r="Q3" s="24" t="s">
        <v>1935</v>
      </c>
      <c r="R3" s="24"/>
      <c r="S3" s="20">
        <v>100</v>
      </c>
      <c r="T3" s="25">
        <v>100</v>
      </c>
      <c r="U3" s="26" t="s">
        <v>1936</v>
      </c>
      <c r="V3" s="26" t="s">
        <v>1937</v>
      </c>
      <c r="W3" s="26" t="s">
        <v>1938</v>
      </c>
      <c r="X3" s="26" t="s">
        <v>1939</v>
      </c>
      <c r="Y3" s="20" t="s">
        <v>1940</v>
      </c>
      <c r="Z3" s="20"/>
      <c r="AA3" s="20" t="s">
        <v>1941</v>
      </c>
      <c r="AB3" s="26" t="s">
        <v>1942</v>
      </c>
      <c r="AC3" s="26" t="s">
        <v>1943</v>
      </c>
    </row>
    <row r="4" spans="1:29" s="10" customFormat="1" ht="47.5">
      <c r="A4" s="1" t="s">
        <v>23</v>
      </c>
      <c r="B4" s="1" t="s">
        <v>1928</v>
      </c>
      <c r="C4" s="1" t="s">
        <v>1929</v>
      </c>
      <c r="D4" s="6" t="s">
        <v>1893</v>
      </c>
      <c r="E4" s="14" t="s">
        <v>1930</v>
      </c>
      <c r="F4" s="14" t="s">
        <v>1931</v>
      </c>
      <c r="G4" s="14" t="s">
        <v>1932</v>
      </c>
      <c r="H4" s="14" t="s">
        <v>1933</v>
      </c>
      <c r="I4" s="14" t="s">
        <v>329</v>
      </c>
      <c r="J4" s="18" t="s">
        <v>331</v>
      </c>
      <c r="K4" s="19" t="s">
        <v>35</v>
      </c>
      <c r="L4" s="14" t="s">
        <v>1934</v>
      </c>
      <c r="M4" s="173" t="s">
        <v>177</v>
      </c>
      <c r="N4" s="20">
        <v>163</v>
      </c>
      <c r="O4" s="21"/>
      <c r="P4" s="21"/>
      <c r="Q4" s="24" t="s">
        <v>1944</v>
      </c>
      <c r="R4" s="24"/>
      <c r="S4" s="20">
        <v>10</v>
      </c>
      <c r="T4" s="25">
        <v>40</v>
      </c>
      <c r="U4" s="26" t="s">
        <v>1936</v>
      </c>
      <c r="V4" s="26" t="s">
        <v>1945</v>
      </c>
      <c r="W4" s="26" t="s">
        <v>1946</v>
      </c>
      <c r="X4" s="26" t="s">
        <v>1939</v>
      </c>
      <c r="Y4" s="20" t="s">
        <v>1940</v>
      </c>
      <c r="Z4" s="20"/>
      <c r="AA4" s="20" t="s">
        <v>1947</v>
      </c>
      <c r="AB4" s="26" t="s">
        <v>1948</v>
      </c>
      <c r="AC4" s="26" t="s">
        <v>1949</v>
      </c>
    </row>
    <row r="5" spans="1:29" s="10" customFormat="1" ht="47.5">
      <c r="A5" s="1" t="s">
        <v>23</v>
      </c>
      <c r="B5" s="1" t="s">
        <v>1928</v>
      </c>
      <c r="C5" s="1" t="s">
        <v>1929</v>
      </c>
      <c r="D5" s="6" t="s">
        <v>1893</v>
      </c>
      <c r="E5" s="14" t="s">
        <v>1930</v>
      </c>
      <c r="F5" s="14" t="s">
        <v>1931</v>
      </c>
      <c r="G5" s="14" t="s">
        <v>1932</v>
      </c>
      <c r="H5" s="14" t="s">
        <v>1933</v>
      </c>
      <c r="I5" s="14" t="s">
        <v>329</v>
      </c>
      <c r="J5" s="18" t="s">
        <v>331</v>
      </c>
      <c r="K5" s="19" t="s">
        <v>35</v>
      </c>
      <c r="L5" s="14" t="s">
        <v>1934</v>
      </c>
      <c r="M5" s="173" t="s">
        <v>177</v>
      </c>
      <c r="N5" s="20">
        <v>163</v>
      </c>
      <c r="O5" s="21"/>
      <c r="P5" s="21"/>
      <c r="Q5" s="24" t="s">
        <v>1950</v>
      </c>
      <c r="R5" s="24"/>
      <c r="S5" s="20">
        <v>10</v>
      </c>
      <c r="T5" s="25">
        <v>40</v>
      </c>
      <c r="U5" s="26" t="s">
        <v>1936</v>
      </c>
      <c r="V5" s="26" t="s">
        <v>1951</v>
      </c>
      <c r="W5" s="26" t="s">
        <v>1952</v>
      </c>
      <c r="X5" s="26" t="s">
        <v>1939</v>
      </c>
      <c r="Y5" s="20" t="s">
        <v>1940</v>
      </c>
      <c r="Z5" s="20"/>
      <c r="AA5" s="20" t="s">
        <v>1953</v>
      </c>
      <c r="AB5" s="26" t="s">
        <v>1954</v>
      </c>
      <c r="AC5" s="26" t="s">
        <v>1955</v>
      </c>
    </row>
    <row r="6" spans="1:29" s="10" customFormat="1" ht="47.5">
      <c r="A6" s="1" t="s">
        <v>23</v>
      </c>
      <c r="B6" s="1" t="s">
        <v>1928</v>
      </c>
      <c r="C6" s="1" t="s">
        <v>1929</v>
      </c>
      <c r="D6" s="6" t="s">
        <v>1893</v>
      </c>
      <c r="E6" s="14" t="s">
        <v>1930</v>
      </c>
      <c r="F6" s="14" t="s">
        <v>1931</v>
      </c>
      <c r="G6" s="14" t="s">
        <v>1932</v>
      </c>
      <c r="H6" s="14" t="s">
        <v>1933</v>
      </c>
      <c r="I6" s="14" t="s">
        <v>329</v>
      </c>
      <c r="J6" s="18" t="s">
        <v>331</v>
      </c>
      <c r="K6" s="19" t="s">
        <v>35</v>
      </c>
      <c r="L6" s="14" t="s">
        <v>1934</v>
      </c>
      <c r="M6" s="173" t="s">
        <v>177</v>
      </c>
      <c r="N6" s="20">
        <v>163</v>
      </c>
      <c r="O6" s="21"/>
      <c r="P6" s="21"/>
      <c r="Q6" s="24" t="s">
        <v>1956</v>
      </c>
      <c r="R6" s="24"/>
      <c r="S6" s="20">
        <v>10</v>
      </c>
      <c r="T6" s="25">
        <v>40</v>
      </c>
      <c r="U6" s="26" t="s">
        <v>1936</v>
      </c>
      <c r="V6" s="26" t="s">
        <v>1957</v>
      </c>
      <c r="W6" s="26" t="s">
        <v>1958</v>
      </c>
      <c r="X6" s="26" t="s">
        <v>1939</v>
      </c>
      <c r="Y6" s="20" t="s">
        <v>1940</v>
      </c>
      <c r="Z6" s="20"/>
      <c r="AA6" s="20" t="s">
        <v>1959</v>
      </c>
      <c r="AB6" s="26" t="s">
        <v>1960</v>
      </c>
      <c r="AC6" s="26" t="s">
        <v>1961</v>
      </c>
    </row>
    <row r="7" spans="1:29" s="10" customFormat="1" ht="47.5">
      <c r="A7" s="1" t="s">
        <v>23</v>
      </c>
      <c r="B7" s="1" t="s">
        <v>1928</v>
      </c>
      <c r="C7" s="1" t="s">
        <v>1929</v>
      </c>
      <c r="D7" s="6" t="s">
        <v>1893</v>
      </c>
      <c r="E7" s="14" t="s">
        <v>1930</v>
      </c>
      <c r="F7" s="14" t="s">
        <v>1931</v>
      </c>
      <c r="G7" s="14" t="s">
        <v>1932</v>
      </c>
      <c r="H7" s="14" t="s">
        <v>1933</v>
      </c>
      <c r="I7" s="14" t="s">
        <v>329</v>
      </c>
      <c r="J7" s="18" t="s">
        <v>331</v>
      </c>
      <c r="K7" s="19" t="s">
        <v>35</v>
      </c>
      <c r="L7" s="14" t="s">
        <v>1934</v>
      </c>
      <c r="M7" s="173" t="s">
        <v>177</v>
      </c>
      <c r="N7" s="20">
        <v>163</v>
      </c>
      <c r="O7" s="21"/>
      <c r="P7" s="21"/>
      <c r="Q7" s="24" t="s">
        <v>1962</v>
      </c>
      <c r="R7" s="24"/>
      <c r="S7" s="20">
        <v>100</v>
      </c>
      <c r="T7" s="25">
        <v>100</v>
      </c>
      <c r="U7" s="26" t="s">
        <v>1936</v>
      </c>
      <c r="V7" s="26" t="s">
        <v>1963</v>
      </c>
      <c r="W7" s="26" t="s">
        <v>1964</v>
      </c>
      <c r="X7" s="26" t="s">
        <v>1939</v>
      </c>
      <c r="Y7" s="20" t="s">
        <v>1940</v>
      </c>
      <c r="Z7" s="20"/>
      <c r="AA7" s="20" t="s">
        <v>1965</v>
      </c>
      <c r="AB7" s="26" t="s">
        <v>1966</v>
      </c>
      <c r="AC7" s="26" t="s">
        <v>1967</v>
      </c>
    </row>
    <row r="8" spans="1:29" s="10" customFormat="1" ht="47.5">
      <c r="A8" s="1" t="s">
        <v>23</v>
      </c>
      <c r="B8" s="1" t="s">
        <v>1928</v>
      </c>
      <c r="C8" s="1" t="s">
        <v>1929</v>
      </c>
      <c r="D8" s="6" t="s">
        <v>1893</v>
      </c>
      <c r="E8" s="14" t="s">
        <v>1930</v>
      </c>
      <c r="F8" s="14" t="s">
        <v>1931</v>
      </c>
      <c r="G8" s="14" t="s">
        <v>1932</v>
      </c>
      <c r="H8" s="14" t="s">
        <v>1933</v>
      </c>
      <c r="I8" s="14" t="s">
        <v>333</v>
      </c>
      <c r="J8" s="18" t="s">
        <v>335</v>
      </c>
      <c r="K8" s="19" t="s">
        <v>35</v>
      </c>
      <c r="L8" s="14" t="s">
        <v>1934</v>
      </c>
      <c r="M8" s="173" t="s">
        <v>177</v>
      </c>
      <c r="N8" s="20">
        <v>163</v>
      </c>
      <c r="O8" s="21"/>
      <c r="P8" s="21"/>
      <c r="Q8" s="24" t="s">
        <v>1935</v>
      </c>
      <c r="R8" s="24"/>
      <c r="S8" s="20">
        <v>10</v>
      </c>
      <c r="T8" s="25">
        <v>100</v>
      </c>
      <c r="U8" s="26" t="s">
        <v>1936</v>
      </c>
      <c r="V8" s="26" t="s">
        <v>1968</v>
      </c>
      <c r="W8" s="26" t="s">
        <v>1969</v>
      </c>
      <c r="X8" s="26" t="s">
        <v>1939</v>
      </c>
      <c r="Y8" s="20" t="s">
        <v>1970</v>
      </c>
      <c r="Z8" s="20"/>
      <c r="AA8" s="20" t="s">
        <v>1941</v>
      </c>
      <c r="AB8" s="26" t="s">
        <v>1971</v>
      </c>
      <c r="AC8" s="26" t="s">
        <v>1972</v>
      </c>
    </row>
    <row r="9" spans="1:29" s="10" customFormat="1" ht="47.5">
      <c r="A9" s="1" t="s">
        <v>23</v>
      </c>
      <c r="B9" s="1" t="s">
        <v>1928</v>
      </c>
      <c r="C9" s="1" t="s">
        <v>1929</v>
      </c>
      <c r="D9" s="6" t="s">
        <v>1893</v>
      </c>
      <c r="E9" s="14" t="s">
        <v>1930</v>
      </c>
      <c r="F9" s="14" t="s">
        <v>1931</v>
      </c>
      <c r="G9" s="14" t="s">
        <v>1932</v>
      </c>
      <c r="H9" s="14" t="s">
        <v>1933</v>
      </c>
      <c r="I9" s="14" t="s">
        <v>333</v>
      </c>
      <c r="J9" s="18" t="s">
        <v>335</v>
      </c>
      <c r="K9" s="19" t="s">
        <v>35</v>
      </c>
      <c r="L9" s="14" t="s">
        <v>1934</v>
      </c>
      <c r="M9" s="173" t="s">
        <v>177</v>
      </c>
      <c r="N9" s="20">
        <v>163</v>
      </c>
      <c r="O9" s="21"/>
      <c r="P9" s="21"/>
      <c r="Q9" s="24" t="s">
        <v>1944</v>
      </c>
      <c r="R9" s="24"/>
      <c r="S9" s="20">
        <v>10</v>
      </c>
      <c r="T9" s="25">
        <v>40</v>
      </c>
      <c r="U9" s="26" t="s">
        <v>1936</v>
      </c>
      <c r="V9" s="26" t="s">
        <v>1973</v>
      </c>
      <c r="W9" s="26" t="s">
        <v>1974</v>
      </c>
      <c r="X9" s="26" t="s">
        <v>1939</v>
      </c>
      <c r="Y9" s="20" t="s">
        <v>1970</v>
      </c>
      <c r="Z9" s="20"/>
      <c r="AA9" s="20" t="s">
        <v>1947</v>
      </c>
      <c r="AB9" s="26" t="s">
        <v>1975</v>
      </c>
      <c r="AC9" s="26" t="s">
        <v>1976</v>
      </c>
    </row>
    <row r="10" spans="1:29" s="10" customFormat="1" ht="47.5">
      <c r="A10" s="1" t="s">
        <v>23</v>
      </c>
      <c r="B10" s="1" t="s">
        <v>1928</v>
      </c>
      <c r="C10" s="1" t="s">
        <v>1929</v>
      </c>
      <c r="D10" s="6" t="s">
        <v>1893</v>
      </c>
      <c r="E10" s="14" t="s">
        <v>1930</v>
      </c>
      <c r="F10" s="14" t="s">
        <v>1931</v>
      </c>
      <c r="G10" s="14" t="s">
        <v>1932</v>
      </c>
      <c r="H10" s="14" t="s">
        <v>1933</v>
      </c>
      <c r="I10" s="14" t="s">
        <v>333</v>
      </c>
      <c r="J10" s="18" t="s">
        <v>335</v>
      </c>
      <c r="K10" s="19" t="s">
        <v>35</v>
      </c>
      <c r="L10" s="14" t="s">
        <v>1934</v>
      </c>
      <c r="M10" s="173" t="s">
        <v>177</v>
      </c>
      <c r="N10" s="20">
        <v>163</v>
      </c>
      <c r="O10" s="21"/>
      <c r="P10" s="21"/>
      <c r="Q10" s="24" t="s">
        <v>1950</v>
      </c>
      <c r="R10" s="24"/>
      <c r="S10" s="20">
        <v>10</v>
      </c>
      <c r="T10" s="25">
        <v>40</v>
      </c>
      <c r="U10" s="26" t="s">
        <v>1936</v>
      </c>
      <c r="V10" s="26" t="s">
        <v>1977</v>
      </c>
      <c r="W10" s="26" t="s">
        <v>1978</v>
      </c>
      <c r="X10" s="26" t="s">
        <v>1939</v>
      </c>
      <c r="Y10" s="20" t="s">
        <v>1970</v>
      </c>
      <c r="Z10" s="20"/>
      <c r="AA10" s="20" t="s">
        <v>1953</v>
      </c>
      <c r="AB10" s="26" t="s">
        <v>1979</v>
      </c>
      <c r="AC10" s="26" t="s">
        <v>1980</v>
      </c>
    </row>
    <row r="11" spans="1:29" s="10" customFormat="1" ht="47.5">
      <c r="A11" s="1" t="s">
        <v>23</v>
      </c>
      <c r="B11" s="1" t="s">
        <v>1928</v>
      </c>
      <c r="C11" s="1" t="s">
        <v>1929</v>
      </c>
      <c r="D11" s="6" t="s">
        <v>1893</v>
      </c>
      <c r="E11" s="14" t="s">
        <v>1930</v>
      </c>
      <c r="F11" s="14" t="s">
        <v>1931</v>
      </c>
      <c r="G11" s="14" t="s">
        <v>1932</v>
      </c>
      <c r="H11" s="14" t="s">
        <v>1933</v>
      </c>
      <c r="I11" s="14" t="s">
        <v>333</v>
      </c>
      <c r="J11" s="18" t="s">
        <v>335</v>
      </c>
      <c r="K11" s="19" t="s">
        <v>35</v>
      </c>
      <c r="L11" s="14" t="s">
        <v>1934</v>
      </c>
      <c r="M11" s="173" t="s">
        <v>177</v>
      </c>
      <c r="N11" s="20">
        <v>163</v>
      </c>
      <c r="O11" s="21"/>
      <c r="P11" s="21"/>
      <c r="Q11" s="24" t="s">
        <v>1956</v>
      </c>
      <c r="R11" s="24"/>
      <c r="S11" s="20">
        <v>10</v>
      </c>
      <c r="T11" s="25">
        <v>40</v>
      </c>
      <c r="U11" s="26" t="s">
        <v>1936</v>
      </c>
      <c r="V11" s="26" t="s">
        <v>1981</v>
      </c>
      <c r="W11" s="26" t="s">
        <v>1982</v>
      </c>
      <c r="X11" s="26" t="s">
        <v>1939</v>
      </c>
      <c r="Y11" s="20" t="s">
        <v>1970</v>
      </c>
      <c r="Z11" s="20"/>
      <c r="AA11" s="20" t="s">
        <v>1959</v>
      </c>
      <c r="AB11" s="26" t="s">
        <v>1983</v>
      </c>
      <c r="AC11" s="26" t="s">
        <v>1984</v>
      </c>
    </row>
    <row r="12" spans="1:29" s="10" customFormat="1" ht="47.5">
      <c r="A12" s="1" t="s">
        <v>23</v>
      </c>
      <c r="B12" s="1" t="s">
        <v>1928</v>
      </c>
      <c r="C12" s="1" t="s">
        <v>1929</v>
      </c>
      <c r="D12" s="6" t="s">
        <v>1893</v>
      </c>
      <c r="E12" s="14" t="s">
        <v>1930</v>
      </c>
      <c r="F12" s="14" t="s">
        <v>1931</v>
      </c>
      <c r="G12" s="14" t="s">
        <v>1932</v>
      </c>
      <c r="H12" s="14" t="s">
        <v>1933</v>
      </c>
      <c r="I12" s="14" t="s">
        <v>333</v>
      </c>
      <c r="J12" s="18" t="s">
        <v>335</v>
      </c>
      <c r="K12" s="19" t="s">
        <v>35</v>
      </c>
      <c r="L12" s="14" t="s">
        <v>1934</v>
      </c>
      <c r="M12" s="173" t="s">
        <v>177</v>
      </c>
      <c r="N12" s="20">
        <v>163</v>
      </c>
      <c r="O12" s="21"/>
      <c r="P12" s="21"/>
      <c r="Q12" s="24" t="s">
        <v>1962</v>
      </c>
      <c r="R12" s="24"/>
      <c r="S12" s="20">
        <v>100</v>
      </c>
      <c r="T12" s="25">
        <v>100</v>
      </c>
      <c r="U12" s="26" t="s">
        <v>1936</v>
      </c>
      <c r="V12" s="26" t="s">
        <v>1985</v>
      </c>
      <c r="W12" s="26" t="s">
        <v>1986</v>
      </c>
      <c r="X12" s="26" t="s">
        <v>1939</v>
      </c>
      <c r="Y12" s="20" t="s">
        <v>1970</v>
      </c>
      <c r="Z12" s="20"/>
      <c r="AA12" s="20" t="s">
        <v>1965</v>
      </c>
      <c r="AB12" s="26" t="s">
        <v>1987</v>
      </c>
      <c r="AC12" s="26" t="s">
        <v>1988</v>
      </c>
    </row>
    <row r="13" spans="1:29" ht="42">
      <c r="A13" s="1" t="s">
        <v>23</v>
      </c>
      <c r="B13" s="1" t="s">
        <v>1928</v>
      </c>
      <c r="C13" s="1" t="s">
        <v>1929</v>
      </c>
      <c r="D13" s="6" t="s">
        <v>1893</v>
      </c>
      <c r="E13" s="14" t="s">
        <v>1930</v>
      </c>
      <c r="F13" s="14" t="s">
        <v>1931</v>
      </c>
      <c r="G13" s="14" t="s">
        <v>1932</v>
      </c>
      <c r="H13" s="14" t="s">
        <v>1933</v>
      </c>
      <c r="I13" s="14" t="s">
        <v>1989</v>
      </c>
      <c r="J13" s="18" t="s">
        <v>321</v>
      </c>
      <c r="K13" s="19" t="s">
        <v>35</v>
      </c>
      <c r="L13" s="14" t="s">
        <v>1990</v>
      </c>
      <c r="M13" s="173" t="s">
        <v>1991</v>
      </c>
      <c r="N13" s="20" t="s">
        <v>1779</v>
      </c>
      <c r="O13" s="21"/>
      <c r="P13" s="21"/>
      <c r="Q13" s="24" t="s">
        <v>1992</v>
      </c>
      <c r="R13" s="24"/>
      <c r="S13" s="20">
        <v>10</v>
      </c>
      <c r="T13" s="25">
        <v>20</v>
      </c>
      <c r="U13" s="26" t="s">
        <v>1936</v>
      </c>
      <c r="V13" s="26" t="s">
        <v>1993</v>
      </c>
      <c r="W13" s="26"/>
      <c r="X13" s="26" t="s">
        <v>1939</v>
      </c>
      <c r="Y13" s="20" t="s">
        <v>1994</v>
      </c>
      <c r="Z13" s="20"/>
      <c r="AA13" s="20" t="s">
        <v>1995</v>
      </c>
      <c r="AB13" s="26" t="s">
        <v>1996</v>
      </c>
      <c r="AC13" s="26"/>
    </row>
    <row r="14" spans="1:29" ht="42">
      <c r="A14" s="1" t="s">
        <v>23</v>
      </c>
      <c r="B14" s="1" t="s">
        <v>1928</v>
      </c>
      <c r="C14" s="1" t="s">
        <v>1929</v>
      </c>
      <c r="D14" s="6" t="s">
        <v>1893</v>
      </c>
      <c r="E14" s="14" t="s">
        <v>1930</v>
      </c>
      <c r="F14" s="14" t="s">
        <v>1931</v>
      </c>
      <c r="G14" s="14" t="s">
        <v>1932</v>
      </c>
      <c r="H14" s="14" t="s">
        <v>1933</v>
      </c>
      <c r="I14" s="14" t="s">
        <v>1997</v>
      </c>
      <c r="J14" s="18" t="s">
        <v>321</v>
      </c>
      <c r="K14" s="19" t="s">
        <v>35</v>
      </c>
      <c r="L14" s="14" t="s">
        <v>1990</v>
      </c>
      <c r="M14" s="173" t="s">
        <v>1991</v>
      </c>
      <c r="N14" s="20" t="s">
        <v>1779</v>
      </c>
      <c r="O14" s="21"/>
      <c r="P14" s="21"/>
      <c r="Q14" s="24" t="s">
        <v>1998</v>
      </c>
      <c r="R14" s="24"/>
      <c r="S14" s="20">
        <v>10</v>
      </c>
      <c r="T14" s="25">
        <v>20</v>
      </c>
      <c r="U14" s="26" t="s">
        <v>1936</v>
      </c>
      <c r="V14" s="26" t="s">
        <v>1999</v>
      </c>
      <c r="W14" s="26"/>
      <c r="X14" s="26" t="s">
        <v>1939</v>
      </c>
      <c r="Y14" s="20" t="s">
        <v>2000</v>
      </c>
      <c r="Z14" s="20"/>
      <c r="AA14" s="20" t="s">
        <v>1995</v>
      </c>
      <c r="AB14" s="26" t="s">
        <v>2001</v>
      </c>
      <c r="AC14" s="26"/>
    </row>
  </sheetData>
  <mergeCells count="3">
    <mergeCell ref="A1:H1"/>
    <mergeCell ref="I1:M1"/>
    <mergeCell ref="N1:AC1"/>
  </mergeCells>
  <phoneticPr fontId="45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a44472-358d-4f72-9b41-73280ab5bb44">
      <Terms xmlns="http://schemas.microsoft.com/office/infopath/2007/PartnerControls"/>
    </lcf76f155ced4ddcb4097134ff3c332f>
    <TaxCatchAll xmlns="abe9a1fc-9b1b-4145-a7c0-c219f34cbfe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89B95AB6962459D297FEDC06642CB" ma:contentTypeVersion="10" ma:contentTypeDescription="Create a new document." ma:contentTypeScope="" ma:versionID="31d4b9b804ee58645739dd064a24e0ef">
  <xsd:schema xmlns:xsd="http://www.w3.org/2001/XMLSchema" xmlns:xs="http://www.w3.org/2001/XMLSchema" xmlns:p="http://schemas.microsoft.com/office/2006/metadata/properties" xmlns:ns2="d0a44472-358d-4f72-9b41-73280ab5bb44" xmlns:ns3="abe9a1fc-9b1b-4145-a7c0-c219f34cbfe1" targetNamespace="http://schemas.microsoft.com/office/2006/metadata/properties" ma:root="true" ma:fieldsID="6d677dd6d8eb8b95637b08373aa39eb7" ns2:_="" ns3:_="">
    <xsd:import namespace="d0a44472-358d-4f72-9b41-73280ab5bb44"/>
    <xsd:import namespace="abe9a1fc-9b1b-4145-a7c0-c219f34cb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44472-358d-4f72-9b41-73280ab5b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568434-6086-4078-b853-ebdccdc5b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9a1fc-9b1b-4145-a7c0-c219f34cbf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504049-49c8-44d9-a5c9-16e6b47929cc}" ma:internalName="TaxCatchAll" ma:showField="CatchAllData" ma:web="abe9a1fc-9b1b-4145-a7c0-c219f34cb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d0a44472-358d-4f72-9b41-73280ab5bb44"/>
    <ds:schemaRef ds:uri="abe9a1fc-9b1b-4145-a7c0-c219f34cbfe1"/>
  </ds:schemaRefs>
</ds:datastoreItem>
</file>

<file path=customXml/itemProps3.xml><?xml version="1.0" encoding="utf-8"?>
<ds:datastoreItem xmlns:ds="http://schemas.openxmlformats.org/officeDocument/2006/customXml" ds:itemID="{BB6B482B-0585-4F65-8CA7-194F61377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44472-358d-4f72-9b41-73280ab5bb44"/>
    <ds:schemaRef ds:uri="abe9a1fc-9b1b-4145-a7c0-c219f34cb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说明（勿修改）</vt:lpstr>
      <vt:lpstr>项目信息</vt:lpstr>
      <vt:lpstr>设备清单</vt:lpstr>
      <vt:lpstr>初始化要求</vt:lpstr>
      <vt:lpstr>网络设备</vt:lpstr>
      <vt:lpstr>服务器</vt:lpstr>
      <vt:lpstr>IP互联表</vt:lpstr>
      <vt:lpstr>网络规划概要</vt:lpstr>
      <vt:lpstr>VM宿主机</vt:lpstr>
      <vt:lpstr>VM规划</vt:lpstr>
      <vt:lpstr>IP地址段</vt:lpstr>
      <vt:lpstr>AS</vt:lpstr>
      <vt:lpstr>出口信息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Administrator</cp:lastModifiedBy>
  <cp:revision/>
  <dcterms:created xsi:type="dcterms:W3CDTF">2012-08-17T05:17:00Z</dcterms:created>
  <dcterms:modified xsi:type="dcterms:W3CDTF">2023-01-27T10:31:06Z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0x01010035289B95AB6962459D297FEDC06642CB</vt:lpwstr>
  </property>
  <property fmtid="{D5CDD505-2E9C-101B-9397-08002B2CF9AE}" pid="5" name="MediaServiceImageTags">
    <vt:lpwstr/>
  </property>
</Properties>
</file>