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wsong\Downloads\"/>
    </mc:Choice>
  </mc:AlternateContent>
  <bookViews>
    <workbookView xWindow="0" yWindow="0" windowWidth="23040" windowHeight="93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6" i="1" l="1"/>
  <c r="B27" i="1" l="1"/>
  <c r="B28" i="1" l="1"/>
  <c r="B29" i="1" l="1"/>
  <c r="B30" i="1" s="1"/>
  <c r="B31" i="1" s="1"/>
  <c r="B32" i="1" l="1"/>
  <c r="B34" i="1" s="1"/>
</calcChain>
</file>

<file path=xl/comments1.xml><?xml version="1.0" encoding="utf-8"?>
<comments xmlns="http://schemas.openxmlformats.org/spreadsheetml/2006/main">
  <authors>
    <author>Jerick</author>
  </authors>
  <commentList>
    <comment ref="C26" authorId="0" shapeId="0">
      <text>
        <r>
          <rPr>
            <b/>
            <sz val="9"/>
            <color indexed="81"/>
            <rFont val="Tahoma"/>
            <family val="2"/>
          </rPr>
          <t>Jerick:</t>
        </r>
        <r>
          <rPr>
            <sz val="9"/>
            <color indexed="81"/>
            <rFont val="Tahoma"/>
            <family val="2"/>
          </rPr>
          <t xml:space="preserve">
The 25 here is contstant.  As per the module specs, if the temperature goes lower or higher than 25C, the efficiency also is impacted.
</t>
        </r>
      </text>
    </comment>
  </commentList>
</comments>
</file>

<file path=xl/sharedStrings.xml><?xml version="1.0" encoding="utf-8"?>
<sst xmlns="http://schemas.openxmlformats.org/spreadsheetml/2006/main" count="48" uniqueCount="45">
  <si>
    <t>GCS Performance Index Conceptual Calculation</t>
  </si>
  <si>
    <t>Site Specific Inputs:</t>
  </si>
  <si>
    <t>DC Nameplate Capacity (kW):</t>
  </si>
  <si>
    <t>Other Loss Assumptions (%):</t>
  </si>
  <si>
    <t>Formula (Plain English)</t>
  </si>
  <si>
    <t>Temperature Losses kW</t>
  </si>
  <si>
    <t>Maximum Theoretical Output kW</t>
  </si>
  <si>
    <t>Inverter Losses (kW)</t>
  </si>
  <si>
    <t>AC Nameplate Capacity (kW)</t>
  </si>
  <si>
    <t>Total Losses (%)</t>
  </si>
  <si>
    <t>Average Module Temp (Degrees C)</t>
  </si>
  <si>
    <t>Data Inputs:</t>
  </si>
  <si>
    <t>GCS Performance Index:</t>
  </si>
  <si>
    <t>Theoretical Output (kW)</t>
  </si>
  <si>
    <t>Theoretical Output Calculations:</t>
  </si>
  <si>
    <r>
      <t>Module Power Coefficient (%/C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)</t>
    </r>
  </si>
  <si>
    <t>Transformer Loss if Present (%)</t>
  </si>
  <si>
    <t>Measured Energy (kW)</t>
  </si>
  <si>
    <t>Time-step (minutes)</t>
  </si>
  <si>
    <t>Inputs</t>
  </si>
  <si>
    <t>Output</t>
  </si>
  <si>
    <t>Legends</t>
  </si>
  <si>
    <t>Comment</t>
  </si>
  <si>
    <t>Editable; Constant/Default Value</t>
  </si>
  <si>
    <r>
      <t>Avg Irradiance POA (W/m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</si>
  <si>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 xml:space="preserve">   ('Avg Irradiance POA' / 1000) * 'DC Name Plate Capacity'</t>
  </si>
  <si>
    <t xml:space="preserve">  ('Maximum Theoretical Output kW'*('Module Power Co-efficient' * (25 - 'Avg Module Temp'))) / 1000</t>
  </si>
  <si>
    <t xml:space="preserve">  (1-'Inverter Efficiency) * ('Maximum Theoritcal Output'  -  'Temp Losses kW')</t>
  </si>
  <si>
    <t>('Maximum Theory Output kW' - 'Temperature Losses kW' - 'Inverter Losses kW' - 'Inverter Clipping Loss kW') * (Transformer Loss %)</t>
  </si>
  <si>
    <t>('Maximum Theory Output kW' - 'Temperature Losses kW' - 'Inverter Losses kW' - 'Inverter Clipping Loss kW' - 'Transformer Loss kW') * 'Other Loss Assumption'</t>
  </si>
  <si>
    <t>('Maximum Theory Output kW' - 'Temperature Losses kW' - 'Inverter Losses kW' - 'Inverter Clipping Loss kW' - 'Transformer Loss kW' - 'Other System Losses')</t>
  </si>
  <si>
    <t>Other System Losses (kW)</t>
  </si>
  <si>
    <t>Inverter Clipping (Over Nameplate) Loss (kW)</t>
  </si>
  <si>
    <t>Transformer Losses (kW)</t>
  </si>
  <si>
    <t>Inverter Efficiency (CEC) %:</t>
  </si>
  <si>
    <t>This is constant.  Will never change.  But it would be good to make it editable as well just in case we add more solar panels in the future.</t>
  </si>
  <si>
    <t>This is constant.  Will never change.  But it would be good to make it editable as well just in case we add more Inverter in the future.</t>
  </si>
  <si>
    <r>
      <t xml:space="preserve">Back of Module Temperature </t>
    </r>
    <r>
      <rPr>
        <sz val="11"/>
        <color rgb="FFFF0000"/>
        <rFont val="Calibri"/>
        <family val="2"/>
        <scheme val="minor"/>
      </rPr>
      <t>(PANELT value)</t>
    </r>
  </si>
  <si>
    <r>
      <t xml:space="preserve">Total Inverter Output (kW); Average in 60 Minutes </t>
    </r>
    <r>
      <rPr>
        <sz val="11"/>
        <color rgb="FFFF0000"/>
        <rFont val="Calibri"/>
        <family val="2"/>
        <scheme val="minor"/>
      </rPr>
      <t>( If there are multiple inverters, We can just sum the total of the multiple inverters to make it simpler.)</t>
    </r>
  </si>
  <si>
    <r>
      <t>This is the</t>
    </r>
    <r>
      <rPr>
        <sz val="11"/>
        <color rgb="FFFF0000"/>
        <rFont val="Calibri"/>
        <family val="2"/>
        <scheme val="minor"/>
      </rPr>
      <t xml:space="preserve"> IRR_POA, or IRR_CMP_POA value</t>
    </r>
    <r>
      <rPr>
        <sz val="11"/>
        <color theme="1"/>
        <rFont val="Calibri"/>
        <family val="2"/>
        <scheme val="minor"/>
      </rPr>
      <t>; average in 60Minutes</t>
    </r>
  </si>
  <si>
    <t>if ('Maximum Theory Output kW' - 'Temperature Losses kW' - 'Inverter Losses kW') &gt; 'AC Name plate Capacity') then 'Maximum Theory Output kW' - 'Temperature Losses kW' - 'Inverter Losses kW' -'AC Name plate Capacity' , else 0</t>
  </si>
  <si>
    <t>( 'Temperature Losses kW' + 'Inverter Losses kW' + 'Inverter Clipping Loss kW' + 'Transformer Loss kW' + 'Other System Losses') / 'Maximum Theoretical Output'</t>
  </si>
  <si>
    <r>
      <t xml:space="preserve"> ' Measured Energy kW' / 'Theoretical Output kW'.  </t>
    </r>
    <r>
      <rPr>
        <sz val="11"/>
        <color rgb="FFFF0000"/>
        <rFont val="Calibri"/>
        <family val="2"/>
        <scheme val="minor"/>
      </rPr>
      <t>This is the Performance Ratio (PR) or Performance Index (PI) we would like to display on the dashboard.</t>
    </r>
  </si>
  <si>
    <t xml:space="preserve">60 Minute data </t>
  </si>
  <si>
    <t>Theoretical Output = (Sunshine IRR/1000) X DC Nameplate Capacity - Module Temperature Losses -  inverter efficiency losses (limited to inverter nameplate)- transformer losses - other system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</si>
</sst>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5" fillId="2" borderId="8" applyNumberFormat="0" applyAlignment="0" applyProtection="0"/>
    <xf numFmtId="0" fontId="6" fillId="3" borderId="9" applyNumberFormat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0" fillId="0" borderId="4" xfId="0" applyBorder="1"/>
    <xf numFmtId="0" fontId="1" fillId="0" borderId="0" xfId="0" applyFont="1"/>
    <xf numFmtId="0" fontId="0" fillId="0" borderId="5" xfId="0" applyBorder="1"/>
    <xf numFmtId="0" fontId="0" fillId="0" borderId="6" xfId="0" applyFill="1" applyBorder="1"/>
    <xf numFmtId="0" fontId="4" fillId="0" borderId="0" xfId="0" applyFont="1"/>
    <xf numFmtId="0" fontId="1" fillId="0" borderId="7" xfId="0" applyFont="1" applyBorder="1"/>
    <xf numFmtId="0" fontId="5" fillId="2" borderId="8" xfId="1"/>
    <xf numFmtId="0" fontId="6" fillId="3" borderId="9" xfId="2"/>
    <xf numFmtId="165" fontId="5" fillId="2" borderId="8" xfId="1" applyNumberFormat="1"/>
    <xf numFmtId="9" fontId="5" fillId="2" borderId="8" xfId="1" applyNumberFormat="1"/>
    <xf numFmtId="166" fontId="5" fillId="2" borderId="8" xfId="1" applyNumberFormat="1"/>
    <xf numFmtId="165" fontId="6" fillId="3" borderId="9" xfId="2" applyNumberFormat="1"/>
    <xf numFmtId="10" fontId="6" fillId="3" borderId="9" xfId="2" applyNumberFormat="1"/>
    <xf numFmtId="164" fontId="6" fillId="3" borderId="9" xfId="2" applyNumberFormat="1"/>
    <xf numFmtId="166" fontId="6" fillId="3" borderId="9" xfId="2" applyNumberFormat="1"/>
    <xf numFmtId="0" fontId="5" fillId="4" borderId="8" xfId="1" applyFill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0" fillId="0" borderId="0" xfId="0" applyFont="1" applyAlignment="1">
      <alignment wrapText="1"/>
    </xf>
    <xf numFmtId="49" fontId="0" fillId="0" borderId="0" xfId="0" quotePrefix="1" applyNumberFormat="1" applyAlignment="1">
      <alignment wrapText="1"/>
    </xf>
    <xf numFmtId="49" fontId="10" fillId="0" borderId="0" xfId="0" quotePrefix="1" applyNumberFormat="1" applyFont="1" applyAlignment="1">
      <alignment wrapText="1"/>
    </xf>
    <xf numFmtId="49" fontId="0" fillId="0" borderId="0" xfId="0" applyNumberFormat="1" applyFill="1" applyBorder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  <xf numFmtId="0" fontId="10" fillId="2" borderId="8" xfId="1" applyFont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4"/>
  <sheetViews>
    <sheetView tabSelected="1" topLeftCell="A10" zoomScale="85" zoomScaleNormal="85" workbookViewId="0">
      <selection activeCell="C37" sqref="C37"/>
    </sheetView>
  </sheetViews>
  <sheetFormatPr defaultRowHeight="14.4" x14ac:dyDescent="0.3"/>
  <cols>
    <col min="1" max="1" width="41.5546875" customWidth="1"/>
    <col min="2" max="2" width="24.21875" customWidth="1"/>
    <col min="3" max="3" width="140.88671875" customWidth="1"/>
    <col min="4" max="4" width="67.5546875" customWidth="1"/>
  </cols>
  <sheetData>
    <row r="1" spans="1:4" ht="23.4" x14ac:dyDescent="0.45">
      <c r="A1" s="4" t="s">
        <v>0</v>
      </c>
    </row>
    <row r="2" spans="1:4" ht="23.4" x14ac:dyDescent="0.45">
      <c r="A2" s="4"/>
    </row>
    <row r="3" spans="1:4" x14ac:dyDescent="0.3">
      <c r="A3" s="20" t="s">
        <v>21</v>
      </c>
    </row>
    <row r="4" spans="1:4" x14ac:dyDescent="0.3">
      <c r="A4" s="11" t="s">
        <v>19</v>
      </c>
    </row>
    <row r="5" spans="1:4" x14ac:dyDescent="0.3">
      <c r="A5" s="12" t="s">
        <v>20</v>
      </c>
    </row>
    <row r="7" spans="1:4" ht="15" thickBot="1" x14ac:dyDescent="0.35">
      <c r="A7" s="6" t="s">
        <v>1</v>
      </c>
      <c r="C7" s="21" t="s">
        <v>22</v>
      </c>
      <c r="D7" s="21"/>
    </row>
    <row r="8" spans="1:4" ht="43.2" x14ac:dyDescent="0.3">
      <c r="A8" s="1" t="s">
        <v>2</v>
      </c>
      <c r="B8" s="13">
        <v>13305</v>
      </c>
      <c r="C8" s="28" t="s">
        <v>35</v>
      </c>
    </row>
    <row r="9" spans="1:4" ht="43.2" x14ac:dyDescent="0.3">
      <c r="A9" s="5" t="s">
        <v>8</v>
      </c>
      <c r="B9" s="13">
        <v>10000</v>
      </c>
      <c r="C9" s="28" t="s">
        <v>36</v>
      </c>
    </row>
    <row r="10" spans="1:4" ht="16.2" x14ac:dyDescent="0.3">
      <c r="A10" s="2" t="s">
        <v>15</v>
      </c>
      <c r="B10" s="11">
        <v>-0.43</v>
      </c>
      <c r="C10" s="22" t="s">
        <v>23</v>
      </c>
      <c r="D10" s="29"/>
    </row>
    <row r="11" spans="1:4" x14ac:dyDescent="0.3">
      <c r="A11" s="2" t="s">
        <v>34</v>
      </c>
      <c r="B11" s="14">
        <v>0.98</v>
      </c>
      <c r="C11" s="22" t="s">
        <v>23</v>
      </c>
      <c r="D11" s="29"/>
    </row>
    <row r="12" spans="1:4" x14ac:dyDescent="0.3">
      <c r="A12" s="2" t="s">
        <v>16</v>
      </c>
      <c r="B12" s="15">
        <v>1.4999999999999999E-2</v>
      </c>
      <c r="C12" s="22" t="s">
        <v>23</v>
      </c>
      <c r="D12" s="29"/>
    </row>
    <row r="13" spans="1:4" ht="15" thickBot="1" x14ac:dyDescent="0.35">
      <c r="A13" s="3" t="s">
        <v>3</v>
      </c>
      <c r="B13" s="15">
        <v>0.02</v>
      </c>
      <c r="C13" s="22" t="s">
        <v>23</v>
      </c>
      <c r="D13" s="29"/>
    </row>
    <row r="14" spans="1:4" x14ac:dyDescent="0.3">
      <c r="C14" s="22"/>
      <c r="D14" s="29"/>
    </row>
    <row r="15" spans="1:4" x14ac:dyDescent="0.3">
      <c r="C15" s="22"/>
      <c r="D15" s="29"/>
    </row>
    <row r="16" spans="1:4" ht="15" thickBot="1" x14ac:dyDescent="0.35">
      <c r="A16" s="6" t="s">
        <v>11</v>
      </c>
      <c r="C16" s="22"/>
      <c r="D16" s="29"/>
    </row>
    <row r="17" spans="1:4" ht="16.2" x14ac:dyDescent="0.3">
      <c r="A17" s="1" t="s">
        <v>24</v>
      </c>
      <c r="B17" s="11">
        <v>594.81600000000003</v>
      </c>
      <c r="C17" s="22" t="s">
        <v>39</v>
      </c>
      <c r="D17" s="28"/>
    </row>
    <row r="18" spans="1:4" x14ac:dyDescent="0.3">
      <c r="A18" s="2" t="s">
        <v>18</v>
      </c>
      <c r="B18" s="30">
        <v>60</v>
      </c>
      <c r="C18" s="23" t="s">
        <v>43</v>
      </c>
      <c r="D18" s="28"/>
    </row>
    <row r="19" spans="1:4" x14ac:dyDescent="0.3">
      <c r="A19" s="2" t="s">
        <v>10</v>
      </c>
      <c r="B19" s="11">
        <v>37</v>
      </c>
      <c r="C19" s="24" t="s">
        <v>37</v>
      </c>
      <c r="D19" s="28"/>
    </row>
    <row r="20" spans="1:4" ht="15" thickBot="1" x14ac:dyDescent="0.35">
      <c r="A20" s="3" t="s">
        <v>17</v>
      </c>
      <c r="B20" s="13">
        <v>7482.58</v>
      </c>
      <c r="C20" s="24" t="s">
        <v>38</v>
      </c>
      <c r="D20" s="28"/>
    </row>
    <row r="21" spans="1:4" x14ac:dyDescent="0.3">
      <c r="C21" s="22"/>
    </row>
    <row r="22" spans="1:4" s="9" customFormat="1" x14ac:dyDescent="0.3">
      <c r="A22" s="9" t="s">
        <v>4</v>
      </c>
      <c r="B22" s="9" t="s">
        <v>44</v>
      </c>
      <c r="C22" s="23"/>
    </row>
    <row r="23" spans="1:4" x14ac:dyDescent="0.3">
      <c r="C23" s="22"/>
    </row>
    <row r="24" spans="1:4" ht="15" thickBot="1" x14ac:dyDescent="0.35">
      <c r="A24" s="6" t="s">
        <v>14</v>
      </c>
      <c r="C24" s="22"/>
    </row>
    <row r="25" spans="1:4" ht="28.8" x14ac:dyDescent="0.3">
      <c r="A25" s="1" t="s">
        <v>6</v>
      </c>
      <c r="B25" s="16">
        <f>B17/1000*B8</f>
        <v>7914.0268800000003</v>
      </c>
      <c r="C25" s="25" t="s">
        <v>25</v>
      </c>
    </row>
    <row r="26" spans="1:4" ht="43.2" x14ac:dyDescent="0.3">
      <c r="A26" s="2" t="s">
        <v>5</v>
      </c>
      <c r="B26" s="16">
        <f>(B25*(B10*(25-B19)))/1000</f>
        <v>40.836378700799997</v>
      </c>
      <c r="C26" s="25" t="s">
        <v>26</v>
      </c>
    </row>
    <row r="27" spans="1:4" ht="28.8" x14ac:dyDescent="0.3">
      <c r="A27" s="2" t="s">
        <v>7</v>
      </c>
      <c r="B27" s="16">
        <f>(1-B11)*(B25-B26)</f>
        <v>157.46381002598415</v>
      </c>
      <c r="C27" s="25" t="s">
        <v>27</v>
      </c>
    </row>
    <row r="28" spans="1:4" ht="28.8" x14ac:dyDescent="0.3">
      <c r="A28" s="2" t="s">
        <v>32</v>
      </c>
      <c r="B28" s="16">
        <f>IF((B25-B26-B27)&gt;B9,(B25-B26-B27)-B9,0)</f>
        <v>0</v>
      </c>
      <c r="C28" s="26" t="s">
        <v>40</v>
      </c>
      <c r="D28" s="28"/>
    </row>
    <row r="29" spans="1:4" x14ac:dyDescent="0.3">
      <c r="A29" s="2" t="s">
        <v>33</v>
      </c>
      <c r="B29" s="16">
        <f>(B25-B26-B27-B28)*B12</f>
        <v>115.73590036909823</v>
      </c>
      <c r="C29" s="25" t="s">
        <v>28</v>
      </c>
      <c r="D29" s="28"/>
    </row>
    <row r="30" spans="1:4" x14ac:dyDescent="0.3">
      <c r="A30" s="2" t="s">
        <v>31</v>
      </c>
      <c r="B30" s="16">
        <f>(B25-B26-B27-B28-B29)*B13</f>
        <v>151.99981581808237</v>
      </c>
      <c r="C30" s="25" t="s">
        <v>29</v>
      </c>
      <c r="D30" s="28"/>
    </row>
    <row r="31" spans="1:4" ht="15" thickBot="1" x14ac:dyDescent="0.35">
      <c r="A31" s="7" t="s">
        <v>9</v>
      </c>
      <c r="B31" s="17">
        <f>(B26+B27+B28+B29+B30)/B25</f>
        <v>5.8887329040000019E-2</v>
      </c>
      <c r="C31" s="26" t="s">
        <v>41</v>
      </c>
      <c r="D31" s="28"/>
    </row>
    <row r="32" spans="1:4" ht="15" thickBot="1" x14ac:dyDescent="0.35">
      <c r="A32" s="8" t="s">
        <v>13</v>
      </c>
      <c r="B32" s="18">
        <f>B25-B26-B27-B28-B29-B30</f>
        <v>7447.9909750860352</v>
      </c>
      <c r="C32" s="25" t="s">
        <v>30</v>
      </c>
      <c r="D32" s="28"/>
    </row>
    <row r="33" spans="1:4" ht="15" thickBot="1" x14ac:dyDescent="0.35">
      <c r="C33" s="22"/>
      <c r="D33" s="28"/>
    </row>
    <row r="34" spans="1:4" ht="15" thickBot="1" x14ac:dyDescent="0.35">
      <c r="A34" s="10" t="s">
        <v>12</v>
      </c>
      <c r="B34" s="19">
        <f>B20/B32</f>
        <v>1.004644074493332</v>
      </c>
      <c r="C34" s="27" t="s">
        <v>42</v>
      </c>
      <c r="D34" s="28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MSCOTT</dc:creator>
  <cp:lastModifiedBy>dream</cp:lastModifiedBy>
  <dcterms:created xsi:type="dcterms:W3CDTF">2016-10-18T08:38:25Z</dcterms:created>
  <dcterms:modified xsi:type="dcterms:W3CDTF">2017-02-02T20:13:59Z</dcterms:modified>
</cp:coreProperties>
</file>