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ick\Documents\"/>
    </mc:Choice>
  </mc:AlternateContent>
  <bookViews>
    <workbookView xWindow="0" yWindow="0" windowWidth="19200" windowHeight="6950"/>
  </bookViews>
  <sheets>
    <sheet name="DailyProductionReport" sheetId="1" r:id="rId1"/>
  </sheets>
  <definedNames>
    <definedName name="_xlnm.Print_Titles" localSheetId="0">DailyProductionReport!$1:$1</definedName>
  </definedNames>
  <calcPr calcId="171027" concurrentCalc="0"/>
</workbook>
</file>

<file path=xl/calcChain.xml><?xml version="1.0" encoding="utf-8"?>
<calcChain xmlns="http://schemas.openxmlformats.org/spreadsheetml/2006/main">
  <c r="Q15" i="1" l="1"/>
  <c r="P15" i="1"/>
  <c r="R15" i="1"/>
  <c r="R14" i="1"/>
  <c r="R13" i="1"/>
  <c r="R12" i="1"/>
  <c r="R11" i="1"/>
  <c r="R10" i="1"/>
  <c r="N15" i="1"/>
  <c r="Q10" i="1"/>
  <c r="E15" i="1"/>
  <c r="F15" i="1"/>
  <c r="G15" i="1"/>
  <c r="H15" i="1"/>
  <c r="D15" i="1"/>
  <c r="L11" i="1"/>
  <c r="Q11" i="1"/>
  <c r="L12" i="1"/>
  <c r="Q12" i="1"/>
  <c r="L13" i="1"/>
  <c r="Q13" i="1"/>
  <c r="L14" i="1"/>
  <c r="L10" i="1"/>
  <c r="J11" i="1"/>
  <c r="J12" i="1"/>
  <c r="P12" i="1"/>
  <c r="J13" i="1"/>
  <c r="J14" i="1"/>
  <c r="P14" i="1"/>
  <c r="J10" i="1"/>
  <c r="P10" i="1"/>
  <c r="Q14" i="1"/>
  <c r="M15" i="1"/>
  <c r="I15" i="1"/>
  <c r="K11" i="1"/>
  <c r="P11" i="1"/>
  <c r="K13" i="1"/>
  <c r="P13" i="1"/>
  <c r="K14" i="1"/>
  <c r="L15" i="1"/>
  <c r="K12" i="1"/>
  <c r="K10" i="1"/>
  <c r="K15" i="1"/>
  <c r="J15" i="1"/>
</calcChain>
</file>

<file path=xl/comments1.xml><?xml version="1.0" encoding="utf-8"?>
<comments xmlns="http://schemas.openxmlformats.org/spreadsheetml/2006/main">
  <authors>
    <author>Jerick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"Budget Production Monthly Budget, kWh" / "# of days in a month"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"Daily Production kWh" * ( "Measured POA Insolation, kWh/m2" / "Daily Budget Energy Production Daily Insolation kWh/m2" )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"IE POA Insolation kWh/m2" / "# of days in a month"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Summary of the kWh_rec (kWh) from the Gen Meter.  Please take the data from 12:00AM to 11:59PM for 1 day data.
See Attached Sample.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"Total Energy, kWh" / ("Daily Budget Production, kWh"  * "Total Number of Days")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"Month to date Total Energy, kWh" / (("Daily Production, kWh" * "Total Number of Days") * "Weather Performance %" )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Jerick:</t>
        </r>
        <r>
          <rPr>
            <sz val="9"/>
            <color indexed="81"/>
            <rFont val="Tahoma"/>
            <family val="2"/>
          </rPr>
          <t xml:space="preserve">
"Month toDate Total Insolation, kWh/m2" / ("Daily Insolation, kWh/m2" * "Total of Days")</t>
        </r>
      </text>
    </comment>
  </commentList>
</comments>
</file>

<file path=xl/sharedStrings.xml><?xml version="1.0" encoding="utf-8"?>
<sst xmlns="http://schemas.openxmlformats.org/spreadsheetml/2006/main" count="55" uniqueCount="41">
  <si>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</si>
  <si>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</si>
  <si>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</si>
  <si>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</si>
  <si>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</si>
  <si>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</si>
  <si>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</si>
  <si>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</si>
  <si>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</si>
  <si>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</si>
  <si>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</si>
  <si>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</si>
  <si>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</si>
  <si>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</si>
  <si>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</si>
  <si>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</si>
  <si>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</si>
  <si>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</si>
  <si>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</si>
  <si>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</si>
  <si>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</si>
  <si>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</si>
  <si>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</si>
  <si>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</si>
  <si>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125 Bermondsey</t>
  </si>
  <si>
    <t>21/02/2017</t>
  </si>
  <si>
    <t>1935 Drew</t>
  </si>
  <si>
    <t>1755 Brimley</t>
  </si>
  <si>
    <t>200 Bullock</t>
  </si>
  <si>
    <t>51 Gerry Fitzgerald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</si>
  <si>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</si>
  <si>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</si>
  <si>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</si>
  <si>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</si>
  <si>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</si>
  <si>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</si>
  <si>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</si>
  <si>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</si>
  <si>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</si>
  <si>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We do not to show this!  I just used this for Calculations.</t>
  </si>
  <si>
    <t>Month-to-date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</si>
</sst>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10409]#,##0;\(#,##0\)"/>
    <numFmt numFmtId="165" formatCode="[$-F800]dddd\,\ mmmm\ dd\,\ yyyy"/>
    <numFmt numFmtId="166" formatCode="[$-10409]#,##0.00;\(#,##0.00\)"/>
    <numFmt numFmtId="167" formatCode="0.0%"/>
    <numFmt numFmtId="168" formatCode="[$-10409]#,##0.0;\(#,##0.0\)"/>
  </numFmts>
  <fonts count="11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3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166" fontId="4" fillId="3" borderId="6" xfId="0" applyNumberFormat="1" applyFont="1" applyFill="1" applyBorder="1" applyAlignment="1" applyProtection="1">
      <alignment horizontal="right" vertical="top" wrapText="1"/>
      <protection locked="0"/>
    </xf>
    <xf numFmtId="166" fontId="4" fillId="3" borderId="3" xfId="0" applyNumberFormat="1" applyFont="1" applyFill="1" applyBorder="1" applyAlignment="1" applyProtection="1">
      <alignment horizontal="righ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166" fontId="4" fillId="3" borderId="6" xfId="0" applyNumberFormat="1" applyFont="1" applyFill="1" applyBorder="1" applyAlignment="1" applyProtection="1">
      <alignment horizontal="right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166" fontId="4" fillId="3" borderId="3" xfId="0" applyNumberFormat="1" applyFont="1" applyFill="1" applyBorder="1" applyAlignment="1" applyProtection="1">
      <alignment horizontal="righ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166" fontId="4" fillId="5" borderId="6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7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7" fontId="4" fillId="6" borderId="6" xfId="1" applyNumberFormat="1" applyFont="1" applyFill="1" applyBorder="1" applyAlignment="1" applyProtection="1">
      <alignment horizontal="right" vertical="top" wrapText="1"/>
      <protection locked="0"/>
    </xf>
    <xf numFmtId="9" fontId="4" fillId="6" borderId="6" xfId="1" applyFont="1" applyFill="1" applyBorder="1" applyAlignment="1" applyProtection="1">
      <alignment horizontal="right" vertical="top" wrapText="1"/>
      <protection locked="0"/>
    </xf>
    <xf numFmtId="166" fontId="4" fillId="5" borderId="3" xfId="0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166" fontId="4" fillId="3" borderId="17" xfId="0" applyNumberFormat="1" applyFont="1" applyFill="1" applyBorder="1" applyAlignment="1" applyProtection="1">
      <alignment horizontal="right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8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6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6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6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6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8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3" borderId="22" xfId="0" applyNumberFormat="1" applyFont="1" applyFill="1" applyBorder="1" applyAlignment="1" applyProtection="1">
      <alignment horizontal="right" vertical="top" wrapText="1"/>
      <protection locked="0"/>
    </xf>
    <xf numFmtId="167" fontId="4" fillId="6" borderId="18" xfId="1" applyNumberFormat="1" applyFont="1" applyFill="1" applyBorder="1" applyAlignment="1" applyProtection="1">
      <alignment horizontal="right" vertical="top" wrapText="1"/>
      <protection locked="0"/>
    </xf>
    <xf numFmtId="9" fontId="4" fillId="6" borderId="18" xfId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9" fillId="3" borderId="0" xfId="0" applyFont="1" applyFill="1"/>
    <xf numFmtId="0" fontId="10" fillId="7" borderId="0" xfId="0" applyFont="1" applyFill="1"/>
    <xf numFmtId="167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7" fontId="0" fillId="3" borderId="0" xfId="1" applyNumberFormat="1" applyFont="1" applyFill="1"/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showGridLines="0" tabSelected="1" zoomScale="115" zoomScaleNormal="115" workbookViewId="0">
      <pane ySplit="1" topLeftCell="A2" activePane="bottomLeft" state="frozen"/>
      <selection pane="bottomLeft" activeCell="Y7" sqref="Y7"/>
    </sheetView>
  </sheetViews>
  <sheetFormatPr defaultRowHeight="12.5" customHeight="1" x14ac:dyDescent="0.25"/>
  <cols>
    <col min="1" max="1" width="17.08984375" style="2" customWidth="1"/>
    <col min="2" max="2" width="25.1796875" style="2" customWidth="1"/>
    <col min="3" max="3" width="21.1796875" style="2" customWidth="1"/>
    <col min="4" max="9" width="13" style="2" customWidth="1"/>
    <col min="10" max="12" width="12.90625" style="2" customWidth="1"/>
    <col min="13" max="13" width="19.1796875" style="2" customWidth="1"/>
    <col min="14" max="14" width="21.6328125" style="2" bestFit="1" customWidth="1"/>
    <col min="15" max="15" width="21.6328125" style="2" customWidth="1"/>
    <col min="16" max="18" width="19.1796875" style="2" customWidth="1"/>
  </cols>
  <sheetData>
    <row r="1" spans="1:19" ht="28.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9" ht="1" customHeight="1" x14ac:dyDescent="0.25"/>
    <row r="3" spans="1:19" ht="15.75" customHeight="1" x14ac:dyDescent="0.25">
      <c r="A3" s="2" t="s">
        <v>1</v>
      </c>
      <c r="B3" s="4" t="s">
        <v>2</v>
      </c>
    </row>
    <row r="4" spans="1:19" ht="15.75" customHeight="1" x14ac:dyDescent="0.25">
      <c r="B4" s="4"/>
    </row>
    <row r="5" spans="1:19" ht="18" customHeight="1" x14ac:dyDescent="0.25">
      <c r="A5" s="76" t="s">
        <v>3</v>
      </c>
      <c r="B5" s="76"/>
      <c r="C5" s="76"/>
      <c r="D5" s="76"/>
      <c r="E5" s="76"/>
      <c r="F5" s="1"/>
      <c r="G5" s="1"/>
      <c r="H5" s="1"/>
      <c r="I5" s="1"/>
      <c r="J5" s="33"/>
    </row>
    <row r="6" spans="1:19" ht="2.75" customHeight="1" thickBot="1" x14ac:dyDescent="0.3"/>
    <row r="7" spans="1:19" s="9" customFormat="1" ht="22.5" customHeight="1" thickBot="1" x14ac:dyDescent="0.3">
      <c r="A7" s="10"/>
      <c r="B7" s="13"/>
      <c r="C7" s="18"/>
      <c r="D7" s="14"/>
      <c r="E7" s="15"/>
      <c r="F7" s="77" t="s">
        <v>35</v>
      </c>
      <c r="G7" s="78"/>
      <c r="H7" s="77" t="s">
        <v>4</v>
      </c>
      <c r="I7" s="78"/>
      <c r="J7" s="77" t="s">
        <v>36</v>
      </c>
      <c r="K7" s="79"/>
      <c r="L7" s="78"/>
      <c r="M7" s="80" t="s">
        <v>34</v>
      </c>
      <c r="N7" s="81"/>
      <c r="O7" s="82"/>
      <c r="P7" s="80" t="s">
        <v>40</v>
      </c>
      <c r="Q7" s="81"/>
      <c r="R7" s="81"/>
    </row>
    <row r="8" spans="1:19" s="3" customFormat="1" ht="12.5" customHeight="1" x14ac:dyDescent="0.25">
      <c r="A8" s="11" t="s">
        <v>5</v>
      </c>
      <c r="B8" s="7" t="s">
        <v>6</v>
      </c>
      <c r="C8" s="19" t="s">
        <v>7</v>
      </c>
      <c r="D8" s="74" t="s">
        <v>8</v>
      </c>
      <c r="E8" s="75"/>
      <c r="F8" s="23" t="s">
        <v>9</v>
      </c>
      <c r="G8" s="26" t="s">
        <v>10</v>
      </c>
      <c r="H8" s="29" t="s">
        <v>11</v>
      </c>
      <c r="I8" s="26" t="s">
        <v>12</v>
      </c>
      <c r="J8" s="44" t="s">
        <v>14</v>
      </c>
      <c r="K8" s="44" t="s">
        <v>13</v>
      </c>
      <c r="L8" s="44" t="s">
        <v>33</v>
      </c>
      <c r="M8" s="41" t="s">
        <v>15</v>
      </c>
      <c r="N8" s="32" t="s">
        <v>37</v>
      </c>
      <c r="O8" s="34" t="s">
        <v>38</v>
      </c>
      <c r="P8" s="32" t="s">
        <v>16</v>
      </c>
      <c r="Q8" s="36" t="s">
        <v>17</v>
      </c>
      <c r="R8" s="36" t="s">
        <v>18</v>
      </c>
    </row>
    <row r="9" spans="1:19" s="17" customFormat="1" ht="12.5" customHeight="1" x14ac:dyDescent="0.3">
      <c r="A9" s="16"/>
      <c r="B9" s="5"/>
      <c r="C9" s="8"/>
      <c r="D9" s="16" t="s">
        <v>19</v>
      </c>
      <c r="E9" s="8" t="s">
        <v>20</v>
      </c>
      <c r="F9" s="24" t="s">
        <v>21</v>
      </c>
      <c r="G9" s="27" t="s">
        <v>22</v>
      </c>
      <c r="H9" s="30" t="s">
        <v>22</v>
      </c>
      <c r="I9" s="27" t="s">
        <v>21</v>
      </c>
      <c r="J9" s="45" t="s">
        <v>21</v>
      </c>
      <c r="K9" s="45" t="s">
        <v>21</v>
      </c>
      <c r="L9" s="45" t="s">
        <v>22</v>
      </c>
      <c r="M9" s="42" t="s">
        <v>22</v>
      </c>
      <c r="N9" s="30" t="s">
        <v>21</v>
      </c>
      <c r="O9" s="30" t="s">
        <v>21</v>
      </c>
      <c r="P9" s="30" t="s">
        <v>23</v>
      </c>
      <c r="Q9" s="37" t="s">
        <v>23</v>
      </c>
      <c r="R9" s="37"/>
    </row>
    <row r="10" spans="1:19" ht="12.5" customHeight="1" x14ac:dyDescent="0.25">
      <c r="A10" s="12">
        <v>1</v>
      </c>
      <c r="B10" s="6" t="s">
        <v>24</v>
      </c>
      <c r="C10" s="20" t="s">
        <v>25</v>
      </c>
      <c r="D10" s="21">
        <v>450</v>
      </c>
      <c r="E10" s="22">
        <v>653</v>
      </c>
      <c r="F10" s="25">
        <v>36628.720000000001</v>
      </c>
      <c r="G10" s="28">
        <v>80.5</v>
      </c>
      <c r="H10" s="31">
        <v>50.58</v>
      </c>
      <c r="I10" s="40">
        <v>16999.45</v>
      </c>
      <c r="J10" s="46">
        <f>F10/$B$21</f>
        <v>1308.1685714285716</v>
      </c>
      <c r="K10" s="46">
        <f>J10*(M10/L10)</f>
        <v>541.4680347826087</v>
      </c>
      <c r="L10" s="47">
        <f>G10/$B$21</f>
        <v>2.875</v>
      </c>
      <c r="M10" s="43">
        <v>1.19</v>
      </c>
      <c r="N10" s="25">
        <v>673.13</v>
      </c>
      <c r="O10" s="25"/>
      <c r="P10" s="35">
        <f t="shared" ref="P10:P15" si="0">I10/(J10*$B$22)</f>
        <v>0.59067484848948137</v>
      </c>
      <c r="Q10" s="39">
        <f>I10/((J10*$B$22)*R10)</f>
        <v>0.73863551140687411</v>
      </c>
      <c r="R10" s="38">
        <f>H10/(L10*$B$22)</f>
        <v>0.79968379446640314</v>
      </c>
    </row>
    <row r="11" spans="1:19" ht="12.5" customHeight="1" x14ac:dyDescent="0.25">
      <c r="A11" s="12">
        <v>2</v>
      </c>
      <c r="B11" s="6" t="s">
        <v>26</v>
      </c>
      <c r="C11" s="20" t="s">
        <v>25</v>
      </c>
      <c r="D11" s="21">
        <v>150</v>
      </c>
      <c r="E11" s="22">
        <v>162.69999999999999</v>
      </c>
      <c r="F11" s="25">
        <v>8969.66</v>
      </c>
      <c r="G11" s="28">
        <v>69.900000000000006</v>
      </c>
      <c r="H11" s="31">
        <v>50.24</v>
      </c>
      <c r="I11" s="40">
        <v>4688.9799999999996</v>
      </c>
      <c r="J11" s="46">
        <f>F11/$B$21</f>
        <v>320.34499999999997</v>
      </c>
      <c r="K11" s="46">
        <f>J11*(M11/L11)</f>
        <v>142.43666094420601</v>
      </c>
      <c r="L11" s="47">
        <f>G11/$B$21</f>
        <v>2.4964285714285714</v>
      </c>
      <c r="M11" s="43">
        <v>1.1100000000000001</v>
      </c>
      <c r="N11" s="25">
        <v>163.84</v>
      </c>
      <c r="O11" s="25"/>
      <c r="P11" s="35">
        <f t="shared" si="0"/>
        <v>0.66533098548581859</v>
      </c>
      <c r="Q11" s="39">
        <f>I11/((F11/$B$21*$B$22)*R11)</f>
        <v>0.72732739243068389</v>
      </c>
      <c r="R11" s="38">
        <f t="shared" ref="R11:R15" si="1">H11/(L11*$B$22)</f>
        <v>0.9147613473793732</v>
      </c>
    </row>
    <row r="12" spans="1:19" ht="12.5" customHeight="1" x14ac:dyDescent="0.25">
      <c r="A12" s="12">
        <v>3</v>
      </c>
      <c r="B12" s="6" t="s">
        <v>27</v>
      </c>
      <c r="C12" s="20" t="s">
        <v>25</v>
      </c>
      <c r="D12" s="21">
        <v>500</v>
      </c>
      <c r="E12" s="22">
        <v>602.91</v>
      </c>
      <c r="F12" s="25">
        <v>24670.57</v>
      </c>
      <c r="G12" s="28">
        <v>81.7</v>
      </c>
      <c r="H12" s="31">
        <v>51.46</v>
      </c>
      <c r="I12" s="40">
        <v>7465.39</v>
      </c>
      <c r="J12" s="46">
        <f>F12/$B$21</f>
        <v>881.09178571428572</v>
      </c>
      <c r="K12" s="46">
        <f>J12*(M12/L12)</f>
        <v>344.24051162790693</v>
      </c>
      <c r="L12" s="47">
        <f>G12/$B$21</f>
        <v>2.9178571428571431</v>
      </c>
      <c r="M12" s="43">
        <v>1.1399999999999999</v>
      </c>
      <c r="N12" s="25">
        <v>157.22</v>
      </c>
      <c r="O12" s="25"/>
      <c r="P12" s="35">
        <f t="shared" si="0"/>
        <v>0.38513116861691704</v>
      </c>
      <c r="Q12" s="39">
        <f>I12/((F12/$B$21*$B$22)*R12)</f>
        <v>0.48042499199936617</v>
      </c>
      <c r="R12" s="38">
        <f t="shared" si="1"/>
        <v>0.80164682318905078</v>
      </c>
    </row>
    <row r="13" spans="1:19" ht="12.5" customHeight="1" x14ac:dyDescent="0.25">
      <c r="A13" s="12">
        <v>4</v>
      </c>
      <c r="B13" s="6" t="s">
        <v>28</v>
      </c>
      <c r="C13" s="20" t="s">
        <v>25</v>
      </c>
      <c r="D13" s="21">
        <v>250</v>
      </c>
      <c r="E13" s="22">
        <v>306.24</v>
      </c>
      <c r="F13" s="25">
        <v>17778.57</v>
      </c>
      <c r="G13" s="28">
        <v>82.3</v>
      </c>
      <c r="H13" s="31">
        <v>51.56</v>
      </c>
      <c r="I13" s="40">
        <v>7685.77</v>
      </c>
      <c r="J13" s="46">
        <f>F13/$B$21</f>
        <v>634.94892857142861</v>
      </c>
      <c r="K13" s="46">
        <f>J13*(M13/L13)</f>
        <v>261.38602308626974</v>
      </c>
      <c r="L13" s="47">
        <f>G13/$B$21</f>
        <v>2.9392857142857141</v>
      </c>
      <c r="M13" s="43">
        <v>1.21</v>
      </c>
      <c r="N13" s="25">
        <v>353.05</v>
      </c>
      <c r="O13" s="25"/>
      <c r="P13" s="35">
        <f t="shared" si="0"/>
        <v>0.55020674277566139</v>
      </c>
      <c r="Q13" s="39">
        <f>I13/((F13/$B$21*$B$22)*R13)</f>
        <v>0.69004511281559111</v>
      </c>
      <c r="R13" s="38">
        <f t="shared" si="1"/>
        <v>0.79734894510107157</v>
      </c>
    </row>
    <row r="14" spans="1:19" ht="12.5" customHeight="1" thickBot="1" x14ac:dyDescent="0.3">
      <c r="A14" s="48">
        <v>5</v>
      </c>
      <c r="B14" s="49" t="s">
        <v>29</v>
      </c>
      <c r="C14" s="50" t="s">
        <v>25</v>
      </c>
      <c r="D14" s="51">
        <v>500</v>
      </c>
      <c r="E14" s="52">
        <v>611.29999999999995</v>
      </c>
      <c r="F14" s="51">
        <v>34738.46</v>
      </c>
      <c r="G14" s="52">
        <v>82.8</v>
      </c>
      <c r="H14" s="53">
        <v>47.92</v>
      </c>
      <c r="I14" s="54">
        <v>23449.43</v>
      </c>
      <c r="J14" s="55">
        <f>F14/$B$21</f>
        <v>1240.6592857142857</v>
      </c>
      <c r="K14" s="55">
        <f>J14*(M14/L14)</f>
        <v>465.69674637681169</v>
      </c>
      <c r="L14" s="56">
        <f>G14/$B$21</f>
        <v>2.9571428571428569</v>
      </c>
      <c r="M14" s="57">
        <v>1.1100000000000001</v>
      </c>
      <c r="N14" s="51">
        <v>639.86</v>
      </c>
      <c r="O14" s="51"/>
      <c r="P14" s="35">
        <f t="shared" si="0"/>
        <v>0.85912642906188386</v>
      </c>
      <c r="Q14" s="59">
        <f>I14/((F14/$B$21*$B$22)*R14)</f>
        <v>1.166367087392028</v>
      </c>
      <c r="R14" s="58">
        <f t="shared" si="1"/>
        <v>0.73658322353974537</v>
      </c>
    </row>
    <row r="15" spans="1:19" ht="13" customHeight="1" thickBot="1" x14ac:dyDescent="0.3">
      <c r="A15" s="60"/>
      <c r="B15" s="61" t="s">
        <v>30</v>
      </c>
      <c r="C15" s="62"/>
      <c r="D15" s="63">
        <f>SUM(D10:D14)</f>
        <v>1850</v>
      </c>
      <c r="E15" s="63">
        <f t="shared" ref="E15:H15" si="2">SUM(E10:E14)</f>
        <v>2336.15</v>
      </c>
      <c r="F15" s="63">
        <f t="shared" si="2"/>
        <v>122785.98000000001</v>
      </c>
      <c r="G15" s="63">
        <f t="shared" si="2"/>
        <v>397.20000000000005</v>
      </c>
      <c r="H15" s="63">
        <f t="shared" si="2"/>
        <v>251.76</v>
      </c>
      <c r="I15" s="64">
        <f t="shared" ref="I15:M15" si="3">SUM(I10:I14)</f>
        <v>60289.02</v>
      </c>
      <c r="J15" s="65">
        <f>SUM(J10:J14)</f>
        <v>4385.2135714285714</v>
      </c>
      <c r="K15" s="66">
        <f t="shared" si="3"/>
        <v>1755.227976817803</v>
      </c>
      <c r="L15" s="66">
        <f>SUM(L10:L14)</f>
        <v>14.185714285714285</v>
      </c>
      <c r="M15" s="67">
        <f t="shared" si="3"/>
        <v>5.76</v>
      </c>
      <c r="N15" s="68">
        <f>SUM(N10:N14)</f>
        <v>1987.1</v>
      </c>
      <c r="O15" s="68"/>
      <c r="P15" s="71">
        <f t="shared" si="0"/>
        <v>0.62492053245818457</v>
      </c>
      <c r="Q15" s="71">
        <f>I15/((F15/$B$21*$B$22)*R15)</f>
        <v>0.77466146625365995</v>
      </c>
      <c r="R15" s="71">
        <f t="shared" si="1"/>
        <v>0.80670145564405382</v>
      </c>
      <c r="S15" s="72"/>
    </row>
    <row r="17" spans="1:17" ht="12.5" customHeight="1" x14ac:dyDescent="0.25">
      <c r="Q17" s="73"/>
    </row>
    <row r="21" spans="1:17" ht="12.5" customHeight="1" x14ac:dyDescent="0.25">
      <c r="A21" s="70" t="s">
        <v>31</v>
      </c>
      <c r="B21" s="70">
        <v>28</v>
      </c>
      <c r="C21" s="69" t="s">
        <v>39</v>
      </c>
    </row>
    <row r="22" spans="1:17" ht="12.5" customHeight="1" x14ac:dyDescent="0.25">
      <c r="A22" s="70" t="s">
        <v>32</v>
      </c>
      <c r="B22" s="70">
        <v>22</v>
      </c>
      <c r="C22" s="69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Q14 D15:H15 J10:L13 Q11:Q13 Q10 P10:P14 R10:R15 P15:Q15 J14:L14 J15:N15 M14:N14" unlockedFormula="1"/>
    <ignoredError sqref="I15" formula="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Jerick</cp:lastModifiedBy>
  <dcterms:created xsi:type="dcterms:W3CDTF">2017-02-12T18:47:53Z</dcterms:created>
  <dcterms:modified xsi:type="dcterms:W3CDTF">2017-02-23T19:46:52Z</dcterms:modified>
  <cp:category/>
</cp:coreProperties>
</file>