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"/>
    </mc:Choice>
  </mc:AlternateContent>
  <bookViews>
    <workbookView xWindow="0" yWindow="460" windowWidth="16380" windowHeight="820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  <definedName name="_FilterDatabase_0" localSheetId="3">Compartments!$A$1:$F$3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References!$A$1:$E$1</definedName>
    <definedName name="_FilterDatabase_0" localSheetId="4">'Species types'!$A$1:$J$6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6" l="1"/>
  <c r="G2" i="6"/>
  <c r="I2" i="6"/>
  <c r="H3" i="6"/>
  <c r="G3" i="6"/>
  <c r="I3" i="6"/>
  <c r="H4" i="6"/>
  <c r="G4" i="6"/>
  <c r="I4" i="6"/>
  <c r="H5" i="6"/>
  <c r="G5" i="6"/>
  <c r="I5" i="6"/>
  <c r="H6" i="6"/>
  <c r="G6" i="6"/>
  <c r="I6" i="6"/>
  <c r="I7" i="6"/>
  <c r="H8" i="6"/>
  <c r="G8" i="6"/>
  <c r="I8" i="6"/>
  <c r="H9" i="6"/>
  <c r="G9" i="6"/>
  <c r="I9" i="6"/>
  <c r="H10" i="6"/>
  <c r="G10" i="6"/>
  <c r="I10" i="6"/>
  <c r="I12" i="6"/>
  <c r="I11" i="6"/>
  <c r="J7" i="6"/>
</calcChain>
</file>

<file path=xl/sharedStrings.xml><?xml version="1.0" encoding="utf-8"?>
<sst xmlns="http://schemas.openxmlformats.org/spreadsheetml/2006/main" count="281" uniqueCount="152">
  <si>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</si>
  <si>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</si>
  <si>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</si>
  <si>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</si>
  <si>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</si>
  <si>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</si>
  <si>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</si>
  <si>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</si>
  <si>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</si>
  <si>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</si>
  <si>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</si>
  <si>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</si>
  <si>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</si>
  <si>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</si>
  <si>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</si>
  <si>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</si>
  <si>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</si>
  <si>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</si>
  <si>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</si>
  <si>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</si>
  <si>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</si>
  <si>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</si>
  <si>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</si>
  <si>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</si>
  <si>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</si>
  <si>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</si>
  <si>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</si>
  <si>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dfba</t>
  </si>
  <si>
    <t>c</t>
  </si>
  <si>
    <t>Metabolism_biomass</t>
  </si>
  <si>
    <t>For testing</t>
  </si>
  <si>
    <t>submodel_2</t>
  </si>
  <si>
    <t>RNA degradation</t>
  </si>
  <si>
    <t>ssa</t>
  </si>
  <si>
    <t>Initial volume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</si>
  <si>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</si>
  <si>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</si>
  <si>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</si>
  <si>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</si>
  <si>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</si>
  <si>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</si>
  <si>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</si>
  <si>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</si>
  <si>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</si>
  <si>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</si>
  <si>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</si>
  <si>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</si>
  <si>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</si>
  <si>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</si>
  <si>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</si>
  <si>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</si>
  <si>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</si>
  <si>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</si>
  <si>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</si>
  <si>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</si>
  <si>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</si>
  <si>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</si>
  <si>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</si>
  <si>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</si>
  <si>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</si>
  <si>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H20</t>
  </si>
  <si>
    <t>specie_6</t>
  </si>
  <si>
    <t>specie_name_6</t>
  </si>
  <si>
    <t>U238</t>
  </si>
  <si>
    <t>H2O</t>
  </si>
  <si>
    <t>metabolite</t>
  </si>
  <si>
    <t>Species</t>
  </si>
  <si>
    <t>Value</t>
  </si>
  <si>
    <t>Units</t>
  </si>
  <si>
    <t>compartment</t>
  </si>
  <si>
    <t>mol wt.</t>
  </si>
  <si>
    <t>volume</t>
  </si>
  <si>
    <t>mass = CVM</t>
  </si>
  <si>
    <t>dry weight</t>
  </si>
  <si>
    <t>specie_2[c]</t>
  </si>
  <si>
    <t>M</t>
  </si>
  <si>
    <t>specie_4[c]</t>
  </si>
  <si>
    <t>specie_5[c]</t>
  </si>
  <si>
    <t>specie_6[c]</t>
  </si>
  <si>
    <t>H2O[c]</t>
  </si>
  <si>
    <t>molecules</t>
  </si>
  <si>
    <t>c Total</t>
  </si>
  <si>
    <t>specie_1[e]</t>
  </si>
  <si>
    <t>specie_2[e]</t>
  </si>
  <si>
    <t>H2O[e]</t>
  </si>
  <si>
    <t>e Total</t>
  </si>
  <si>
    <t>Grand Total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</si>
  <si>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</si>
  <si>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</si>
  <si>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</si>
  <si>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</si>
  <si>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</si>
  <si>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</si>
  <si>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</si>
  <si>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</si>
  <si>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</si>
  <si>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</si>
  <si>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</si>
  <si>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</si>
  <si>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</si>
  <si>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</si>
  <si>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</si>
  <si>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</si>
  <si>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</si>
  <si>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</si>
  <si>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</si>
  <si>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</si>
  <si>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</si>
  <si>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</si>
  <si>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</si>
  <si>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</si>
  <si>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</si>
  <si>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</si>
  <si>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k_cat * specie_2[c]</t>
  </si>
  <si>
    <t>specie_4[c] / k_m</t>
  </si>
  <si>
    <t>backward</t>
  </si>
  <si>
    <t>specie_5[c] + specie_6[c]</t>
  </si>
  <si>
    <t>Coefficient</t>
  </si>
  <si>
    <t>Species type</t>
  </si>
  <si>
    <t>biomass_id_001</t>
  </si>
  <si>
    <t>biomass_comp_1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</si>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</sst>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1" applyFont="1" applyAlignment="1">
      <alignment horizontal="left" vertical="top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0" fillId="0" borderId="0" xfId="0" applyFont="1"/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165" fontId="0" fillId="0" borderId="0" xfId="0" applyNumberFormat="1" applyAlignment="1"/>
    <xf numFmtId="0" fontId="2" fillId="0" borderId="1" xfId="0" applyFont="1" applyBorder="1" applyAlignment="1">
      <alignment vertical="top"/>
    </xf>
    <xf numFmtId="0" fontId="4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4" fillId="0" borderId="0" xfId="1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spans="1:9" ht="15" customHeight="1" x14ac:dyDescent="0.2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  <c r="H2" s="2" t="s">
        <v>30</v>
      </c>
    </row>
    <row r="3" spans="1:9" ht="15" customHeight="1" x14ac:dyDescent="0.2">
      <c r="A3" s="2" t="s">
        <v>31</v>
      </c>
      <c r="B3" s="2" t="s">
        <v>32</v>
      </c>
      <c r="C3" s="2" t="s">
        <v>1</v>
      </c>
      <c r="D3" s="2" t="s">
        <v>33</v>
      </c>
      <c r="E3" s="2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7" width="8.83203125" style="2"/>
  </cols>
  <sheetData>
    <row r="1" spans="1:7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34</v>
      </c>
      <c r="E1" s="1" t="s">
        <v>44</v>
      </c>
      <c r="F1" s="1" t="s">
        <v>13</v>
      </c>
      <c r="G1" s="1" t="s">
        <v>20</v>
      </c>
    </row>
    <row r="2" spans="1:7" ht="15" customHeight="1" x14ac:dyDescent="0.2">
      <c r="A2" s="2" t="s">
        <v>28</v>
      </c>
      <c r="B2" s="2" t="s">
        <v>35</v>
      </c>
      <c r="C2" s="2" t="s">
        <v>1</v>
      </c>
      <c r="D2" s="5">
        <v>4.58E-17</v>
      </c>
      <c r="E2" s="5"/>
      <c r="F2" s="2" t="s">
        <v>36</v>
      </c>
    </row>
    <row r="3" spans="1:7" ht="15" customHeight="1" x14ac:dyDescent="0.2">
      <c r="A3" s="2" t="s">
        <v>37</v>
      </c>
      <c r="B3" s="2" t="s">
        <v>38</v>
      </c>
      <c r="C3" s="2" t="s">
        <v>1</v>
      </c>
      <c r="D3" s="5">
        <v>9.9999999999999998E-13</v>
      </c>
      <c r="E3" s="5"/>
      <c r="F3" s="2" t="s">
        <v>39</v>
      </c>
    </row>
  </sheetData>
  <autoFilter ref="A1:F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8" sqref="A8"/>
    </sheetView>
  </sheetViews>
  <sheetFormatPr baseColWidth="10" defaultColWidth="8.83203125" defaultRowHeight="15" x14ac:dyDescent="0.2"/>
  <cols>
    <col min="1" max="10" width="8.83203125" style="2"/>
  </cols>
  <sheetData>
    <row r="1" spans="1:10" s="3" customFormat="1" ht="45" customHeight="1" x14ac:dyDescent="0.15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spans="1:10" ht="15" customHeight="1" x14ac:dyDescent="0.2">
      <c r="A2" s="2" t="s">
        <v>45</v>
      </c>
      <c r="B2" s="2" t="s">
        <v>46</v>
      </c>
      <c r="C2" t="s">
        <v>1</v>
      </c>
      <c r="D2"/>
      <c r="E2" s="2" t="s">
        <v>47</v>
      </c>
      <c r="F2" s="2">
        <v>1</v>
      </c>
      <c r="G2" s="2">
        <v>0</v>
      </c>
      <c r="H2" s="6" t="s">
        <v>48</v>
      </c>
      <c r="I2" s="6"/>
    </row>
    <row r="3" spans="1:10" ht="15" customHeight="1" x14ac:dyDescent="0.2">
      <c r="A3" s="2" t="s">
        <v>49</v>
      </c>
      <c r="B3" s="2" t="s">
        <v>50</v>
      </c>
      <c r="C3" t="s">
        <v>1</v>
      </c>
      <c r="D3"/>
      <c r="E3" s="2" t="s">
        <v>51</v>
      </c>
      <c r="F3" s="2">
        <v>2</v>
      </c>
      <c r="G3" s="2">
        <v>0</v>
      </c>
      <c r="H3" s="6" t="s">
        <v>48</v>
      </c>
      <c r="I3" s="6"/>
    </row>
    <row r="4" spans="1:10" ht="15" customHeight="1" x14ac:dyDescent="0.2">
      <c r="A4" s="2" t="s">
        <v>52</v>
      </c>
      <c r="B4" s="2" t="s">
        <v>53</v>
      </c>
      <c r="C4" t="s">
        <v>1</v>
      </c>
      <c r="D4"/>
      <c r="E4" s="2" t="s">
        <v>54</v>
      </c>
      <c r="F4" s="2">
        <v>3</v>
      </c>
      <c r="G4" s="2">
        <v>0</v>
      </c>
      <c r="H4" s="6" t="s">
        <v>48</v>
      </c>
      <c r="I4" s="6"/>
    </row>
    <row r="5" spans="1:10" ht="15" customHeight="1" x14ac:dyDescent="0.2">
      <c r="A5" t="s">
        <v>55</v>
      </c>
      <c r="B5" t="s">
        <v>56</v>
      </c>
      <c r="C5" t="s">
        <v>1</v>
      </c>
      <c r="D5"/>
      <c r="E5" s="2" t="s">
        <v>57</v>
      </c>
      <c r="F5">
        <v>4</v>
      </c>
      <c r="G5" s="2">
        <v>0</v>
      </c>
      <c r="H5" s="6" t="s">
        <v>48</v>
      </c>
      <c r="I5" s="6"/>
    </row>
    <row r="6" spans="1:10" ht="15" customHeight="1" x14ac:dyDescent="0.2">
      <c r="A6" t="s">
        <v>58</v>
      </c>
      <c r="B6" t="s">
        <v>59</v>
      </c>
      <c r="C6" t="s">
        <v>1</v>
      </c>
      <c r="D6"/>
      <c r="E6" s="2" t="s">
        <v>60</v>
      </c>
      <c r="F6">
        <v>5</v>
      </c>
      <c r="G6" s="2">
        <v>0</v>
      </c>
      <c r="H6" s="6" t="s">
        <v>48</v>
      </c>
      <c r="I6" s="6"/>
    </row>
    <row r="7" spans="1:10" ht="15" customHeight="1" x14ac:dyDescent="0.2">
      <c r="A7" s="7" t="s">
        <v>61</v>
      </c>
      <c r="B7" s="7" t="s">
        <v>62</v>
      </c>
      <c r="C7" s="7" t="s">
        <v>1</v>
      </c>
      <c r="D7" s="8"/>
      <c r="E7" s="8" t="s">
        <v>63</v>
      </c>
      <c r="F7" s="7">
        <v>6</v>
      </c>
      <c r="G7" s="8">
        <v>0</v>
      </c>
      <c r="H7" s="9" t="s">
        <v>48</v>
      </c>
    </row>
    <row r="8" spans="1:10" ht="15" customHeight="1" x14ac:dyDescent="0.2">
      <c r="A8" s="10" t="s">
        <v>64</v>
      </c>
      <c r="B8" s="10" t="s">
        <v>64</v>
      </c>
      <c r="C8" s="7" t="s">
        <v>1</v>
      </c>
      <c r="F8" s="10">
        <v>18.0152</v>
      </c>
      <c r="H8" s="2" t="s">
        <v>65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30" zoomScaleNormal="130" zoomScalePageLayoutView="130" workbookViewId="0">
      <selection activeCell="D9" sqref="D9"/>
    </sheetView>
  </sheetViews>
  <sheetFormatPr baseColWidth="10" defaultColWidth="8.83203125" defaultRowHeight="15" outlineLevelRow="2" x14ac:dyDescent="0.2"/>
  <cols>
    <col min="1" max="5" width="8.83203125" style="2"/>
  </cols>
  <sheetData>
    <row r="1" spans="1:10" ht="15" customHeight="1" x14ac:dyDescent="0.2">
      <c r="A1" s="1" t="s">
        <v>66</v>
      </c>
      <c r="B1" s="1" t="s">
        <v>67</v>
      </c>
      <c r="C1" s="1" t="s">
        <v>68</v>
      </c>
      <c r="D1" s="1" t="s">
        <v>13</v>
      </c>
      <c r="E1" s="1" t="s">
        <v>20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 ht="15" customHeight="1" outlineLevel="2" x14ac:dyDescent="0.2">
      <c r="A2" s="2" t="s">
        <v>74</v>
      </c>
      <c r="B2" s="6">
        <v>5.0000000000000001E-4</v>
      </c>
      <c r="C2" s="6" t="s">
        <v>75</v>
      </c>
      <c r="F2" t="s">
        <v>28</v>
      </c>
      <c r="G2">
        <f>'Species types'!F3</f>
        <v>2</v>
      </c>
      <c r="H2" s="11">
        <f>Compartments!D$2</f>
        <v>4.58E-17</v>
      </c>
      <c r="I2" s="12">
        <f>B2*H2*G2</f>
        <v>4.5799999999999998E-20</v>
      </c>
      <c r="J2" s="11"/>
    </row>
    <row r="3" spans="1:10" ht="15" customHeight="1" outlineLevel="2" x14ac:dyDescent="0.2">
      <c r="A3" s="2" t="s">
        <v>76</v>
      </c>
      <c r="B3" s="6">
        <v>5.0000000000000001E-4</v>
      </c>
      <c r="C3" s="6" t="s">
        <v>75</v>
      </c>
      <c r="F3" t="s">
        <v>28</v>
      </c>
      <c r="G3">
        <f>'Species types'!F5</f>
        <v>4</v>
      </c>
      <c r="H3" s="11">
        <f>Compartments!D$2</f>
        <v>4.58E-17</v>
      </c>
      <c r="I3" s="12">
        <f>B3*H3*G3</f>
        <v>9.1599999999999996E-20</v>
      </c>
      <c r="J3" s="11"/>
    </row>
    <row r="4" spans="1:10" ht="15" customHeight="1" outlineLevel="2" x14ac:dyDescent="0.2">
      <c r="A4" s="2" t="s">
        <v>77</v>
      </c>
      <c r="B4" s="6">
        <v>1E-3</v>
      </c>
      <c r="C4" s="6" t="s">
        <v>75</v>
      </c>
      <c r="F4" t="s">
        <v>28</v>
      </c>
      <c r="G4">
        <f>'Species types'!F6</f>
        <v>5</v>
      </c>
      <c r="H4" s="11">
        <f>Compartments!D$2</f>
        <v>4.58E-17</v>
      </c>
      <c r="I4" s="12">
        <f>B4*H4*G4</f>
        <v>2.2899999999999999E-19</v>
      </c>
      <c r="J4" s="11"/>
    </row>
    <row r="5" spans="1:10" ht="15" customHeight="1" outlineLevel="2" x14ac:dyDescent="0.2">
      <c r="A5" s="2" t="s">
        <v>78</v>
      </c>
      <c r="B5" s="6">
        <v>2E-3</v>
      </c>
      <c r="C5" s="6" t="s">
        <v>75</v>
      </c>
      <c r="F5" t="s">
        <v>28</v>
      </c>
      <c r="G5">
        <f>'Species types'!F7</f>
        <v>6</v>
      </c>
      <c r="H5" s="11">
        <f>Compartments!D$2</f>
        <v>4.58E-17</v>
      </c>
      <c r="I5" s="12">
        <f>B5*H5*G5</f>
        <v>5.4959999999999995E-19</v>
      </c>
      <c r="J5" s="11"/>
    </row>
    <row r="6" spans="1:10" ht="15" customHeight="1" outlineLevel="2" x14ac:dyDescent="0.2">
      <c r="A6" s="10" t="s">
        <v>79</v>
      </c>
      <c r="B6" s="2">
        <v>1</v>
      </c>
      <c r="C6" s="2" t="s">
        <v>80</v>
      </c>
      <c r="F6" t="s">
        <v>28</v>
      </c>
      <c r="G6">
        <f>'Species types'!F8</f>
        <v>18.0152</v>
      </c>
      <c r="H6" s="11">
        <f>Compartments!D$2</f>
        <v>4.58E-17</v>
      </c>
      <c r="I6" s="12">
        <f>B6*H6*G6</f>
        <v>8.2509616000000004E-16</v>
      </c>
      <c r="J6" s="11"/>
    </row>
    <row r="7" spans="1:10" ht="15" customHeight="1" outlineLevel="1" x14ac:dyDescent="0.2">
      <c r="A7" s="10"/>
      <c r="B7"/>
      <c r="C7"/>
      <c r="F7" s="13" t="s">
        <v>81</v>
      </c>
      <c r="H7" s="11"/>
      <c r="I7" s="12">
        <f>SUBTOTAL(9,I2:I6)</f>
        <v>8.2601215999999999E-16</v>
      </c>
      <c r="J7" s="11">
        <f>Parameters!E2*I7</f>
        <v>2.47803648E-16</v>
      </c>
    </row>
    <row r="8" spans="1:10" ht="15" customHeight="1" outlineLevel="2" x14ac:dyDescent="0.2">
      <c r="A8" s="2" t="s">
        <v>82</v>
      </c>
      <c r="B8" s="6">
        <v>1.4799999999999999E-4</v>
      </c>
      <c r="C8" s="6" t="s">
        <v>75</v>
      </c>
      <c r="F8" t="s">
        <v>37</v>
      </c>
      <c r="G8">
        <f>'Species types'!F2</f>
        <v>1</v>
      </c>
      <c r="H8" s="11">
        <f>Compartments!D$3</f>
        <v>9.9999999999999998E-13</v>
      </c>
      <c r="I8" s="12">
        <f>B8*H8*G8</f>
        <v>1.4799999999999999E-16</v>
      </c>
      <c r="J8" s="11"/>
    </row>
    <row r="9" spans="1:10" ht="15" customHeight="1" outlineLevel="2" x14ac:dyDescent="0.2">
      <c r="A9" s="2" t="s">
        <v>83</v>
      </c>
      <c r="B9" s="6">
        <v>2.0000000000000001E-4</v>
      </c>
      <c r="C9" s="6" t="s">
        <v>75</v>
      </c>
      <c r="F9" t="s">
        <v>37</v>
      </c>
      <c r="G9">
        <f>'Species types'!F3</f>
        <v>2</v>
      </c>
      <c r="H9" s="11">
        <f>Compartments!D$3</f>
        <v>9.9999999999999998E-13</v>
      </c>
      <c r="I9" s="12">
        <f>B9*H9*G9</f>
        <v>3.9999999999999999E-16</v>
      </c>
      <c r="J9" s="11"/>
    </row>
    <row r="10" spans="1:10" ht="15" customHeight="1" outlineLevel="2" x14ac:dyDescent="0.2">
      <c r="A10" s="10" t="s">
        <v>84</v>
      </c>
      <c r="B10" s="2">
        <v>1</v>
      </c>
      <c r="C10" s="2" t="s">
        <v>80</v>
      </c>
      <c r="F10" t="s">
        <v>37</v>
      </c>
      <c r="G10">
        <f>'Species types'!F8</f>
        <v>18.0152</v>
      </c>
      <c r="H10" s="11">
        <f>Compartments!D$3</f>
        <v>9.9999999999999998E-13</v>
      </c>
      <c r="I10" s="12">
        <f>B10*H10*G10</f>
        <v>1.8015200000000001E-11</v>
      </c>
      <c r="J10" s="11"/>
    </row>
    <row r="11" spans="1:10" ht="15" customHeight="1" outlineLevel="1" x14ac:dyDescent="0.2">
      <c r="A11" s="10"/>
      <c r="F11" s="13" t="s">
        <v>85</v>
      </c>
      <c r="H11" s="11"/>
      <c r="I11" s="12">
        <f>SUBTOTAL(9,I8:I10)</f>
        <v>1.8015748000000001E-11</v>
      </c>
      <c r="J11" s="11"/>
    </row>
    <row r="12" spans="1:10" ht="15" customHeight="1" x14ac:dyDescent="0.2">
      <c r="A12" s="10"/>
      <c r="F12" s="13" t="s">
        <v>86</v>
      </c>
      <c r="H12" s="11"/>
      <c r="I12" s="12">
        <f>SUBTOTAL(9,I2:I10)</f>
        <v>1.801657401216E-11</v>
      </c>
      <c r="J12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66</v>
      </c>
      <c r="E1" t="s">
        <v>87</v>
      </c>
      <c r="F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88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C1" sqref="C1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45" customHeight="1" x14ac:dyDescent="0.15">
      <c r="A1" s="14" t="s">
        <v>0</v>
      </c>
      <c r="B1" s="14" t="s">
        <v>2</v>
      </c>
      <c r="C1" s="14" t="s">
        <v>89</v>
      </c>
      <c r="D1" s="14" t="s">
        <v>90</v>
      </c>
      <c r="E1" s="14" t="s">
        <v>91</v>
      </c>
      <c r="F1" s="14" t="s">
        <v>92</v>
      </c>
      <c r="G1" s="14" t="s">
        <v>93</v>
      </c>
      <c r="H1" s="14" t="s">
        <v>13</v>
      </c>
      <c r="I1" s="14" t="s">
        <v>20</v>
      </c>
    </row>
    <row r="2" spans="1:9" x14ac:dyDescent="0.2">
      <c r="A2" s="15" t="s">
        <v>94</v>
      </c>
      <c r="B2" s="15" t="s">
        <v>95</v>
      </c>
      <c r="C2" s="15" t="s">
        <v>25</v>
      </c>
      <c r="D2" s="15" t="s">
        <v>96</v>
      </c>
      <c r="E2" s="16">
        <v>0</v>
      </c>
      <c r="F2" s="16">
        <v>0</v>
      </c>
      <c r="G2" s="16">
        <v>1</v>
      </c>
      <c r="H2" s="16"/>
      <c r="I2" s="17"/>
    </row>
    <row r="3" spans="1:9" x14ac:dyDescent="0.2">
      <c r="A3" s="15" t="s">
        <v>97</v>
      </c>
      <c r="B3" s="15" t="s">
        <v>98</v>
      </c>
      <c r="C3" s="15" t="s">
        <v>25</v>
      </c>
      <c r="D3" s="15" t="s">
        <v>99</v>
      </c>
      <c r="E3" s="16">
        <v>1</v>
      </c>
      <c r="F3" s="16"/>
      <c r="G3" s="16"/>
      <c r="H3" s="16"/>
      <c r="I3" s="17"/>
    </row>
    <row r="4" spans="1:9" x14ac:dyDescent="0.2">
      <c r="A4" s="15" t="s">
        <v>100</v>
      </c>
      <c r="B4" s="15" t="s">
        <v>101</v>
      </c>
      <c r="C4" s="15" t="s">
        <v>31</v>
      </c>
      <c r="D4" s="15" t="s">
        <v>102</v>
      </c>
      <c r="E4" s="16">
        <v>1</v>
      </c>
      <c r="F4" s="16"/>
      <c r="G4" s="16"/>
      <c r="H4" s="16"/>
      <c r="I4" s="16"/>
    </row>
    <row r="5" spans="1:9" x14ac:dyDescent="0.2">
      <c r="A5" s="15" t="s">
        <v>103</v>
      </c>
      <c r="B5" s="15" t="s">
        <v>104</v>
      </c>
      <c r="C5" s="15" t="s">
        <v>31</v>
      </c>
      <c r="D5" s="18" t="s">
        <v>105</v>
      </c>
      <c r="E5" s="16">
        <v>0</v>
      </c>
      <c r="F5" s="16"/>
      <c r="G5" s="16"/>
      <c r="H5" s="16"/>
      <c r="I5" s="16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"/>
    </sheetView>
  </sheetViews>
  <sheetFormatPr baseColWidth="10" defaultColWidth="8.83203125" defaultRowHeight="15" x14ac:dyDescent="0.2"/>
  <sheetData>
    <row r="1" spans="1:7" ht="30" x14ac:dyDescent="0.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13</v>
      </c>
      <c r="G1" s="1" t="s">
        <v>20</v>
      </c>
    </row>
    <row r="2" spans="1:7" x14ac:dyDescent="0.2">
      <c r="A2" s="2" t="s">
        <v>94</v>
      </c>
      <c r="B2" t="s">
        <v>111</v>
      </c>
      <c r="C2" t="s">
        <v>112</v>
      </c>
    </row>
    <row r="3" spans="1:7" x14ac:dyDescent="0.2">
      <c r="A3" s="2" t="s">
        <v>97</v>
      </c>
      <c r="B3" t="s">
        <v>111</v>
      </c>
      <c r="C3" t="s">
        <v>113</v>
      </c>
      <c r="D3" s="5">
        <v>2000</v>
      </c>
      <c r="E3" s="2"/>
    </row>
    <row r="4" spans="1:7" x14ac:dyDescent="0.2">
      <c r="A4" s="2" t="s">
        <v>100</v>
      </c>
      <c r="B4" t="s">
        <v>111</v>
      </c>
      <c r="C4" t="s">
        <v>114</v>
      </c>
      <c r="D4" s="5">
        <v>2.9999999999999997E-4</v>
      </c>
      <c r="E4" s="5">
        <v>1E-3</v>
      </c>
    </row>
    <row r="5" spans="1:7" x14ac:dyDescent="0.2">
      <c r="A5" s="2" t="s">
        <v>100</v>
      </c>
      <c r="B5" t="s">
        <v>115</v>
      </c>
      <c r="C5" t="s">
        <v>116</v>
      </c>
      <c r="D5" s="5">
        <v>2.9999999999999997E-4</v>
      </c>
      <c r="E5" s="5">
        <v>1E-3</v>
      </c>
    </row>
    <row r="6" spans="1:7" x14ac:dyDescent="0.2">
      <c r="A6" s="2" t="s">
        <v>103</v>
      </c>
      <c r="B6" t="s">
        <v>111</v>
      </c>
      <c r="C6" t="s">
        <v>74</v>
      </c>
      <c r="D6" s="5">
        <v>2.9999999999999997E-4</v>
      </c>
      <c r="E6" s="5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ColWidth="8.83203125" defaultRowHeight="15" x14ac:dyDescent="0.2"/>
  <cols>
    <col min="1" max="7" width="8.83203125" style="19"/>
  </cols>
  <sheetData>
    <row r="1" spans="1:7" ht="30" x14ac:dyDescent="0.2">
      <c r="A1" s="20" t="s">
        <v>0</v>
      </c>
      <c r="B1" s="20" t="s">
        <v>2</v>
      </c>
      <c r="C1" s="20" t="s">
        <v>23</v>
      </c>
      <c r="D1" s="20" t="s">
        <v>117</v>
      </c>
      <c r="E1" s="20" t="s">
        <v>118</v>
      </c>
      <c r="F1" s="20" t="s">
        <v>13</v>
      </c>
      <c r="G1" s="20" t="s">
        <v>20</v>
      </c>
    </row>
    <row r="2" spans="1:7" ht="45" x14ac:dyDescent="0.2">
      <c r="A2" s="19" t="s">
        <v>119</v>
      </c>
      <c r="B2" s="19" t="s">
        <v>120</v>
      </c>
      <c r="C2" s="21" t="s">
        <v>29</v>
      </c>
      <c r="D2" s="22">
        <v>-3</v>
      </c>
      <c r="E2" s="2" t="s">
        <v>45</v>
      </c>
      <c r="F2" s="21" t="s">
        <v>121</v>
      </c>
      <c r="G2" s="21"/>
    </row>
    <row r="3" spans="1:7" ht="45" x14ac:dyDescent="0.2">
      <c r="A3" s="19" t="s">
        <v>122</v>
      </c>
      <c r="B3" s="19" t="s">
        <v>123</v>
      </c>
      <c r="C3" s="21" t="s">
        <v>29</v>
      </c>
      <c r="D3" s="22">
        <v>-4</v>
      </c>
      <c r="E3" s="2" t="s">
        <v>49</v>
      </c>
    </row>
    <row r="4" spans="1:7" ht="45" x14ac:dyDescent="0.2">
      <c r="A4" s="19" t="s">
        <v>124</v>
      </c>
      <c r="B4" s="19" t="s">
        <v>125</v>
      </c>
      <c r="C4" s="21" t="s">
        <v>29</v>
      </c>
      <c r="D4" s="22">
        <v>1</v>
      </c>
      <c r="E4" s="2" t="s">
        <v>52</v>
      </c>
    </row>
    <row r="5" spans="1:7" ht="45" x14ac:dyDescent="0.2">
      <c r="A5" s="19" t="s">
        <v>126</v>
      </c>
      <c r="B5" s="19" t="s">
        <v>127</v>
      </c>
      <c r="C5" s="21" t="s">
        <v>29</v>
      </c>
      <c r="D5" s="22">
        <v>2</v>
      </c>
      <c r="E5" s="19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3" sqref="C3"/>
    </sheetView>
  </sheetViews>
  <sheetFormatPr baseColWidth="10" defaultColWidth="8.83203125" defaultRowHeight="15" x14ac:dyDescent="0.2"/>
  <cols>
    <col min="1" max="5" width="8.83203125" style="19"/>
  </cols>
  <sheetData>
    <row r="1" spans="1:5" ht="14" customHeight="1" x14ac:dyDescent="0.2">
      <c r="A1" s="20" t="s">
        <v>0</v>
      </c>
      <c r="B1" s="20" t="s">
        <v>2</v>
      </c>
      <c r="C1" s="1" t="s">
        <v>22</v>
      </c>
      <c r="D1" s="20" t="s">
        <v>13</v>
      </c>
      <c r="E1" s="20" t="s">
        <v>20</v>
      </c>
    </row>
    <row r="2" spans="1:5" x14ac:dyDescent="0.2">
      <c r="A2" s="4" t="s">
        <v>29</v>
      </c>
      <c r="B2" s="19" t="s">
        <v>128</v>
      </c>
      <c r="C2" s="19" t="s">
        <v>28</v>
      </c>
      <c r="D2" s="19" t="s">
        <v>129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x14ac:dyDescent="0.2"/>
  <cols>
    <col min="1" max="8" width="8.83203125" style="2"/>
  </cols>
  <sheetData>
    <row r="1" spans="1:8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130</v>
      </c>
      <c r="E1" s="1" t="s">
        <v>67</v>
      </c>
      <c r="F1" s="1" t="s">
        <v>68</v>
      </c>
      <c r="G1" s="1" t="s">
        <v>13</v>
      </c>
      <c r="H1" s="1" t="s">
        <v>20</v>
      </c>
    </row>
    <row r="2" spans="1:8" ht="15" customHeight="1" x14ac:dyDescent="0.2">
      <c r="A2" s="2" t="s">
        <v>131</v>
      </c>
      <c r="B2" s="2" t="s">
        <v>132</v>
      </c>
      <c r="C2" s="2" t="s">
        <v>1</v>
      </c>
      <c r="E2" s="2">
        <v>0.3</v>
      </c>
      <c r="F2" s="2" t="s">
        <v>133</v>
      </c>
      <c r="G2" s="2" t="s">
        <v>134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88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x14ac:dyDescent="0.2"/>
  <cols>
    <col min="1" max="18" width="8.83203125" style="2"/>
  </cols>
  <sheetData>
    <row r="1" spans="1:18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44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148</v>
      </c>
      <c r="B1" s="1" t="s">
        <v>149</v>
      </c>
      <c r="C1" s="1" t="s">
        <v>6</v>
      </c>
      <c r="D1" s="1" t="s">
        <v>16</v>
      </c>
      <c r="E1" s="1" t="s">
        <v>150</v>
      </c>
      <c r="F1" s="1" t="s">
        <v>89</v>
      </c>
      <c r="G1" s="1" t="s">
        <v>22</v>
      </c>
      <c r="H1" s="1" t="s">
        <v>118</v>
      </c>
      <c r="I1" s="1" t="s">
        <v>106</v>
      </c>
      <c r="J1" s="1" t="s">
        <v>151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2018-09-05T18:51:03Z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